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ECF0FCE8-DC3F-4543-948C-6A75BD1E89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F&amp;O)'!$S$1:$S$296</definedName>
  </definedNames>
  <calcPr calcId="191029"/>
</workbook>
</file>

<file path=xl/calcChain.xml><?xml version="1.0" encoding="utf-8"?>
<calcChain xmlns="http://schemas.openxmlformats.org/spreadsheetml/2006/main">
  <c r="P23" i="6" l="1"/>
  <c r="L16" i="6"/>
  <c r="K16" i="6"/>
  <c r="K72" i="6"/>
  <c r="K71" i="6"/>
  <c r="L21" i="6"/>
  <c r="K21" i="6"/>
  <c r="L45" i="6"/>
  <c r="K45" i="6"/>
  <c r="M45" i="6" s="1"/>
  <c r="M21" i="6" l="1"/>
  <c r="M16" i="6"/>
  <c r="K70" i="6"/>
  <c r="M70" i="6" s="1"/>
  <c r="L46" i="6"/>
  <c r="K46" i="6"/>
  <c r="L19" i="6"/>
  <c r="K19" i="6"/>
  <c r="M19" i="6" s="1"/>
  <c r="K69" i="6"/>
  <c r="K68" i="6"/>
  <c r="M46" i="6" l="1"/>
  <c r="P20" i="6" l="1"/>
  <c r="K65" i="6"/>
  <c r="K64" i="6"/>
  <c r="K62" i="6"/>
  <c r="K61" i="6"/>
  <c r="L42" i="6"/>
  <c r="K42" i="6"/>
  <c r="L43" i="6"/>
  <c r="K43" i="6"/>
  <c r="L40" i="6"/>
  <c r="K40" i="6"/>
  <c r="M42" i="6" l="1"/>
  <c r="M40" i="6"/>
  <c r="M43" i="6"/>
  <c r="K39" i="6" l="1"/>
  <c r="L39" i="6"/>
  <c r="L38" i="6"/>
  <c r="K38" i="6"/>
  <c r="L41" i="6" l="1"/>
  <c r="K41" i="6"/>
  <c r="M41" i="6" l="1"/>
  <c r="K63" i="6"/>
  <c r="M63" i="6" s="1"/>
  <c r="L13" i="6"/>
  <c r="K13" i="6"/>
  <c r="M13" i="6" l="1"/>
  <c r="K56" i="6"/>
  <c r="K60" i="6"/>
  <c r="M60" i="6" s="1"/>
  <c r="L37" i="6"/>
  <c r="K37" i="6"/>
  <c r="P18" i="6"/>
  <c r="M37" i="6" l="1"/>
  <c r="P17" i="6" l="1"/>
  <c r="P15" i="6" l="1"/>
  <c r="P14" i="6" l="1"/>
  <c r="P12" i="6" l="1"/>
  <c r="P11" i="6" l="1"/>
  <c r="P10" i="6" l="1"/>
  <c r="K285" i="6" l="1"/>
  <c r="L285" i="6" s="1"/>
  <c r="K279" i="6"/>
  <c r="L279" i="6" s="1"/>
  <c r="K287" i="6" l="1"/>
  <c r="L287" i="6" s="1"/>
  <c r="K275" i="6" l="1"/>
  <c r="L275" i="6" s="1"/>
  <c r="K276" i="6" l="1"/>
  <c r="L276" i="6" s="1"/>
  <c r="K269" i="6"/>
  <c r="L269" i="6" s="1"/>
  <c r="K286" i="6" l="1"/>
  <c r="L286" i="6" s="1"/>
  <c r="K280" i="6"/>
  <c r="L280" i="6" s="1"/>
  <c r="K282" i="6" l="1"/>
  <c r="L282" i="6" s="1"/>
  <c r="L6" i="2" l="1"/>
  <c r="K6" i="3"/>
  <c r="D7" i="5" l="1"/>
  <c r="M7" i="6"/>
  <c r="K277" i="6" l="1"/>
  <c r="L277" i="6" s="1"/>
  <c r="K274" i="6" l="1"/>
  <c r="L274" i="6" s="1"/>
  <c r="K278" i="6" l="1"/>
  <c r="L278" i="6" s="1"/>
  <c r="K273" i="6"/>
  <c r="L273" i="6" s="1"/>
  <c r="K272" i="6"/>
  <c r="L272" i="6" s="1"/>
  <c r="K270" i="6"/>
  <c r="L270" i="6" s="1"/>
  <c r="H268" i="6"/>
  <c r="K268" i="6" s="1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F230" i="6"/>
  <c r="K230" i="6" s="1"/>
  <c r="L230" i="6" s="1"/>
  <c r="F229" i="6"/>
  <c r="K229" i="6" s="1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09" i="6"/>
  <c r="L209" i="6" s="1"/>
  <c r="K208" i="6"/>
  <c r="L208" i="6" s="1"/>
  <c r="F207" i="6"/>
  <c r="K207" i="6" s="1"/>
  <c r="L207" i="6" s="1"/>
  <c r="K206" i="6"/>
  <c r="L206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7" i="6"/>
  <c r="L177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F159" i="6"/>
  <c r="K159" i="6" s="1"/>
  <c r="L159" i="6" s="1"/>
  <c r="H158" i="6"/>
  <c r="K158" i="6" s="1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H124" i="6"/>
  <c r="K124" i="6" s="1"/>
  <c r="L124" i="6" s="1"/>
  <c r="F123" i="6"/>
  <c r="K123" i="6" s="1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6" i="4"/>
</calcChain>
</file>

<file path=xl/sharedStrings.xml><?xml version="1.0" encoding="utf-8"?>
<sst xmlns="http://schemas.openxmlformats.org/spreadsheetml/2006/main" count="3347" uniqueCount="1211">
  <si>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</si>
  <si>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</si>
  <si>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</si>
  <si>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</si>
  <si>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</si>
  <si>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</si>
  <si>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</si>
  <si>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</si>
  <si>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</si>
  <si>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</si>
  <si>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</si>
  <si>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</si>
  <si>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</si>
  <si>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</si>
  <si>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</si>
  <si>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</si>
  <si>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</si>
  <si>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</si>
  <si>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</si>
  <si>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</si>
  <si>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</si>
  <si>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</si>
  <si>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</si>
  <si>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</si>
  <si>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</si>
  <si>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</si>
  <si>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</si>
  <si>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</si>
  <si>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</si>
  <si>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</si>
  <si>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</si>
  <si>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</si>
  <si>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</si>
  <si>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</si>
  <si>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</si>
  <si>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</si>
  <si>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</si>
  <si>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</si>
  <si>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</si>
  <si>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</si>
  <si>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</si>
  <si>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</si>
  <si>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</si>
  <si>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</si>
  <si>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</si>
  <si>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</si>
  <si>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</si>
  <si>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</si>
  <si>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</si>
  <si>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</si>
  <si>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</si>
  <si>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</si>
  <si>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</si>
  <si>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</si>
  <si>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</si>
  <si>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</si>
  <si>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</si>
  <si>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</si>
  <si>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</si>
  <si>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</si>
  <si>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</si>
  <si>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</si>
  <si>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</si>
  <si>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</si>
  <si>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</si>
  <si>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</si>
  <si>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</si>
  <si>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</si>
  <si>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</si>
  <si>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</si>
  <si>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</si>
  <si>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</si>
  <si>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</si>
  <si>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</si>
  <si>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</si>
  <si>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</si>
  <si>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</si>
  <si>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</si>
  <si>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</si>
  <si>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</si>
  <si>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</si>
  <si>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</si>
  <si>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</si>
  <si>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</si>
  <si>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</si>
  <si>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</si>
  <si>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</si>
  <si>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</si>
  <si>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</si>
  <si>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</si>
  <si>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</si>
  <si>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</si>
  <si>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</si>
  <si>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</si>
  <si>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</si>
  <si>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</si>
  <si>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</si>
  <si>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</si>
  <si>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</si>
  <si>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</si>
  <si>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</si>
  <si>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</si>
  <si>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</si>
  <si>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</si>
  <si>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</si>
  <si>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</si>
  <si>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</si>
  <si>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</si>
  <si>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</si>
  <si>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</si>
  <si>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</si>
  <si>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</si>
  <si>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</si>
  <si>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</si>
  <si>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</si>
  <si>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</si>
  <si>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</si>
  <si>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</si>
  <si>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</si>
  <si>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</si>
  <si>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</si>
  <si>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</si>
  <si>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</si>
  <si>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</si>
  <si>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</si>
  <si>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</si>
  <si>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</si>
  <si>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</si>
  <si>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</si>
  <si>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</si>
  <si>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</si>
  <si>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</si>
  <si>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</si>
  <si>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</si>
  <si>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</si>
  <si>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</si>
  <si>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</si>
  <si>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</si>
  <si>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</si>
  <si>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</si>
  <si>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</si>
  <si>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</si>
  <si>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</si>
  <si>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</si>
  <si>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</si>
  <si>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</si>
  <si>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</si>
  <si>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</si>
  <si>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</si>
  <si>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</si>
  <si>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</si>
  <si>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</si>
  <si>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</si>
  <si>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</si>
  <si>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</si>
  <si>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</si>
  <si>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</si>
  <si>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</si>
  <si>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</si>
  <si>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</si>
  <si>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</si>
  <si>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</si>
  <si>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</si>
  <si>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</si>
  <si>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</si>
  <si>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</si>
  <si>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</si>
  <si>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</si>
  <si>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</si>
  <si>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</si>
  <si>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</si>
  <si>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</si>
  <si>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</si>
  <si>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</si>
  <si>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</si>
  <si>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</si>
  <si>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</si>
  <si>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</si>
  <si>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</si>
  <si>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</si>
  <si>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</si>
  <si>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</si>
  <si>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</si>
  <si>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</si>
  <si>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</si>
  <si>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</si>
  <si>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</si>
  <si>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</si>
  <si>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</si>
  <si>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</si>
  <si>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</si>
  <si>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</si>
  <si>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</si>
  <si>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</si>
  <si>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</si>
  <si>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</si>
  <si>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</si>
  <si>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</si>
  <si>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</si>
  <si>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</si>
  <si>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</si>
  <si>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</si>
  <si>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</si>
  <si>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</si>
  <si>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</si>
  <si>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</si>
  <si>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</si>
  <si>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</si>
  <si>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</si>
  <si>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</si>
  <si>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</si>
  <si>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</si>
  <si>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</si>
  <si>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</si>
  <si>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</si>
  <si>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</si>
  <si>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</si>
  <si>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</si>
  <si>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</si>
  <si>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</si>
  <si>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</si>
  <si>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</si>
  <si>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</si>
  <si>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</si>
  <si>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</si>
  <si>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</si>
  <si>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</si>
  <si>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</si>
  <si>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</si>
  <si>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</si>
  <si>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</si>
  <si>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</si>
  <si>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</si>
  <si>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</si>
  <si>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</si>
  <si>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</si>
  <si>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</si>
  <si>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</si>
  <si>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</si>
  <si>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</si>
  <si>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</si>
  <si>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</si>
  <si>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</si>
  <si>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</si>
  <si>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</si>
  <si>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</si>
  <si>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</si>
  <si>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</si>
  <si>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</si>
  <si>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</si>
  <si>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</si>
  <si>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</si>
  <si>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</si>
  <si>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</si>
  <si>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</si>
  <si>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</si>
  <si>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</si>
  <si>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</si>
  <si>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</si>
  <si>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</si>
  <si>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</si>
  <si>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</si>
  <si>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</si>
  <si>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</si>
  <si>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</si>
  <si>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</si>
  <si>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</si>
  <si>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</si>
  <si>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</si>
  <si>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</si>
  <si>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</si>
  <si>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</si>
  <si>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</si>
  <si>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</si>
  <si>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</si>
  <si>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</si>
  <si>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</si>
  <si>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</si>
  <si>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</si>
  <si>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</si>
  <si>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</si>
  <si>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</si>
  <si>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</si>
  <si>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</si>
  <si>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</si>
  <si>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</si>
  <si>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</si>
  <si>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</si>
  <si>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</si>
  <si>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</si>
  <si>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</si>
  <si>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</si>
  <si>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</si>
  <si>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</si>
  <si>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</si>
  <si>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</si>
  <si>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</si>
  <si>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</si>
  <si>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</si>
  <si>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</si>
  <si>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</si>
  <si>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</si>
  <si>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</si>
  <si>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</si>
  <si>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</si>
  <si>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</si>
  <si>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</si>
  <si>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</si>
  <si>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</si>
  <si>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</si>
  <si>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</si>
  <si>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</si>
  <si>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</si>
  <si>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</si>
  <si>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</si>
  <si>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</si>
  <si>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</si>
  <si>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</si>
  <si>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</si>
  <si>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</si>
  <si>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</si>
  <si>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</si>
  <si>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</si>
  <si>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</si>
  <si>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</si>
  <si>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</si>
  <si>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</si>
  <si>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</si>
  <si>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</si>
  <si>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</si>
  <si>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</si>
  <si>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</si>
  <si>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</si>
  <si>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</si>
  <si>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</si>
  <si>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</si>
  <si>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</si>
  <si>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</si>
  <si>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</si>
  <si>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</si>
  <si>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</si>
  <si>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</si>
  <si>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</si>
  <si>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</si>
  <si>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</si>
  <si>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</si>
  <si>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</si>
  <si>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</si>
  <si>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</si>
  <si>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</si>
  <si>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</si>
  <si>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</si>
  <si>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</si>
  <si>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</si>
  <si>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</si>
  <si>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</si>
  <si>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</si>
  <si>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</si>
  <si>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</si>
  <si>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</si>
  <si>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</si>
  <si>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</si>
  <si>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</si>
  <si>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</si>
  <si>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</si>
  <si>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</si>
  <si>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</si>
  <si>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</si>
  <si>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</si>
  <si>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</si>
  <si>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</si>
  <si>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</si>
  <si>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</si>
  <si>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</si>
  <si>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</si>
  <si>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</si>
  <si>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</si>
  <si>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</si>
  <si>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</si>
  <si>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</si>
  <si>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</si>
  <si>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</si>
  <si>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</si>
  <si>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</si>
  <si>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</si>
  <si>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</si>
  <si>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</si>
  <si>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</si>
  <si>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</si>
  <si>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</si>
  <si>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</si>
  <si>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</si>
  <si>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</si>
  <si>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</si>
  <si>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</si>
  <si>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</si>
  <si>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</si>
  <si>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</si>
  <si>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</si>
  <si>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</si>
  <si>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</si>
  <si>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</si>
  <si>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</si>
  <si>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</si>
  <si>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</si>
  <si>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</si>
  <si>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</si>
  <si>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</si>
  <si>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</si>
  <si>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</si>
  <si>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</si>
  <si>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</si>
  <si>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</si>
  <si>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</si>
  <si>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</si>
  <si>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</si>
  <si>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</si>
  <si>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</si>
  <si>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</si>
  <si>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</si>
  <si>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</si>
  <si>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</si>
  <si>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</si>
  <si>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</si>
  <si>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</si>
  <si>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</si>
  <si>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</si>
  <si>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</si>
  <si>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</si>
  <si>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</si>
  <si>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</si>
  <si>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</si>
  <si>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</si>
  <si>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</si>
  <si>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</si>
  <si>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</si>
  <si>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</si>
  <si>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</si>
  <si>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</si>
  <si>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</si>
  <si>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</si>
  <si>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</si>
  <si>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</si>
  <si>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</si>
  <si>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</si>
  <si>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</si>
  <si>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</si>
  <si>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</si>
  <si>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</si>
  <si>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</si>
  <si>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</si>
  <si>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</si>
  <si>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</si>
  <si>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</si>
  <si>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</si>
  <si>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</si>
  <si>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</si>
  <si>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</si>
  <si>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</si>
  <si>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</si>
  <si>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</si>
  <si>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</si>
  <si>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</si>
  <si>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</si>
  <si>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</si>
  <si>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</si>
  <si>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</si>
  <si>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</si>
  <si>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</si>
  <si>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</si>
  <si>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</si>
  <si>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</si>
  <si>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</si>
  <si>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</si>
  <si>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</si>
  <si>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</si>
  <si>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</si>
  <si>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</si>
  <si>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</si>
  <si>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</si>
  <si>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</si>
  <si>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</si>
  <si>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</si>
  <si>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</si>
  <si>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</si>
  <si>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</si>
  <si>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</si>
  <si>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</si>
  <si>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</si>
  <si>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</si>
  <si>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</si>
  <si>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</si>
  <si>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</si>
  <si>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</si>
  <si>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</si>
  <si>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</si>
  <si>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</si>
  <si>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</si>
  <si>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</si>
  <si>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</si>
  <si>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</si>
  <si>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</si>
  <si>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</si>
  <si>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</si>
  <si>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</si>
  <si>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</si>
  <si>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</si>
  <si>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</si>
  <si>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</si>
  <si>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</si>
  <si>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</si>
  <si>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</si>
  <si>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</si>
  <si>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</si>
  <si>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</si>
  <si>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</si>
  <si>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</si>
  <si>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</si>
  <si>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</si>
  <si>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</si>
  <si>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</si>
  <si>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</si>
  <si>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</si>
  <si>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</si>
  <si>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</si>
  <si>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</si>
  <si>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</si>
  <si>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</si>
  <si>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</si>
  <si>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</si>
  <si>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</si>
  <si>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</si>
  <si>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</si>
  <si>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</si>
  <si>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</si>
  <si>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</si>
  <si>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</si>
  <si>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</si>
  <si>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</si>
  <si>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</si>
  <si>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</si>
  <si>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</si>
  <si>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</si>
  <si>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</si>
  <si>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</si>
  <si>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</si>
  <si>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</si>
  <si>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</si>
  <si>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</si>
  <si>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</si>
  <si>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</si>
  <si>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</si>
  <si>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</si>
  <si>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</si>
  <si>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</si>
  <si>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</si>
  <si>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</si>
  <si>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</si>
  <si>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</si>
  <si>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</si>
  <si>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</si>
  <si>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</si>
  <si>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</si>
  <si>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</si>
  <si>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</si>
  <si>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</si>
  <si>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</si>
  <si>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</si>
  <si>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</si>
  <si>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</si>
  <si>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</si>
  <si>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</si>
  <si>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</si>
  <si>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</si>
  <si>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</si>
  <si>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</si>
  <si>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</si>
  <si>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</si>
  <si>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</si>
  <si>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</si>
  <si>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</si>
  <si>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</si>
  <si>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</si>
  <si>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</si>
  <si>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</si>
  <si>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</si>
  <si>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</si>
  <si>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</si>
  <si>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</si>
  <si>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</si>
  <si>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</si>
  <si>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</si>
  <si>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</si>
  <si>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</si>
  <si>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</si>
  <si>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</si>
  <si>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</si>
  <si>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</si>
  <si>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</si>
  <si>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</si>
  <si>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</si>
  <si>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</si>
  <si>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</si>
  <si>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</si>
  <si>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</si>
  <si>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</si>
  <si>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</si>
  <si>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</si>
  <si>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</si>
  <si>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</si>
  <si>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</si>
  <si>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</si>
  <si>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</si>
  <si>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</si>
  <si>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</si>
  <si>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</si>
  <si>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</si>
  <si>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</si>
  <si>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</si>
  <si>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</si>
  <si>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</si>
  <si>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</si>
  <si>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</si>
  <si>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</si>
  <si>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</si>
  <si>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</si>
  <si>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</si>
  <si>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</si>
  <si>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</si>
  <si>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</si>
  <si>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</si>
  <si>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</si>
  <si>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</si>
  <si>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</si>
  <si>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</si>
  <si>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</si>
  <si>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</si>
  <si>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</si>
  <si>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</si>
  <si>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</si>
  <si>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</si>
  <si>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</si>
  <si>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</si>
  <si>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</si>
  <si>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</si>
  <si>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</si>
  <si>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</si>
  <si>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</si>
  <si>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</si>
  <si>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</si>
  <si>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</si>
  <si>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</si>
  <si>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</si>
  <si>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</si>
  <si>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</si>
  <si>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</si>
  <si>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</si>
  <si>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</si>
  <si>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</si>
  <si>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</si>
  <si>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</si>
  <si>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</si>
  <si>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</si>
  <si>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</si>
  <si>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</si>
  <si>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</si>
  <si>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</si>
  <si>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</si>
  <si>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</si>
  <si>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</si>
  <si>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</si>
  <si>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</si>
  <si>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</si>
  <si>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</si>
  <si>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</si>
  <si>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</si>
  <si>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</si>
  <si>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</si>
  <si>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</si>
  <si>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</si>
  <si>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</si>
  <si>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</si>
  <si>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</si>
  <si>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</si>
  <si>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</si>
  <si>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</si>
  <si>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</si>
  <si>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</si>
  <si>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</si>
  <si>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</si>
  <si>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</si>
  <si>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</si>
  <si>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</si>
  <si>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</si>
  <si>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</si>
  <si>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</si>
  <si>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</si>
  <si>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</si>
  <si>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</si>
  <si>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</si>
  <si>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</si>
  <si>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</si>
  <si>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</si>
  <si>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</si>
  <si>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</si>
  <si>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</si>
  <si>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</si>
  <si>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</si>
  <si>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</si>
  <si>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</si>
  <si>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</si>
  <si>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</si>
  <si>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</si>
  <si>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</si>
  <si>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</si>
  <si>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</si>
  <si>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</si>
  <si>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</si>
  <si>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</si>
  <si>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</si>
  <si>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</si>
  <si>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</si>
  <si>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</si>
  <si>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</si>
  <si>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</si>
  <si>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</si>
  <si>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</si>
  <si>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</si>
  <si>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</si>
  <si>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</si>
  <si>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</si>
  <si>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</si>
  <si>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</si>
  <si>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</si>
  <si>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</si>
  <si>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</si>
  <si>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</si>
  <si>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</si>
  <si>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</si>
  <si>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</si>
  <si>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</si>
  <si>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</si>
  <si>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</si>
  <si>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</si>
  <si>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</si>
  <si>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</si>
  <si>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</si>
  <si>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</si>
  <si>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</si>
  <si>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</si>
  <si>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</si>
  <si>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</si>
  <si>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</si>
  <si>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</si>
  <si>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</si>
  <si>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</si>
  <si>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</si>
  <si>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</si>
  <si>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</si>
  <si>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</si>
  <si>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</si>
  <si>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</si>
  <si>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</si>
  <si>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</si>
  <si>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</si>
  <si>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</si>
  <si>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</si>
  <si>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</si>
  <si>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</si>
  <si>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</si>
  <si>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</si>
  <si>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</si>
  <si>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</si>
  <si>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</si>
  <si>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</si>
  <si>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</si>
  <si>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</si>
  <si>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</si>
  <si>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</si>
  <si>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</si>
  <si>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</si>
  <si>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</si>
  <si>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</si>
  <si>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</si>
  <si>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</si>
  <si>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</si>
  <si>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</si>
  <si>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</si>
  <si>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</si>
  <si>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</si>
  <si>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</si>
  <si>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</si>
  <si>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</si>
  <si>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</si>
  <si>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</si>
  <si>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</si>
  <si>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</si>
  <si>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</si>
  <si>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</si>
  <si>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</si>
  <si>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</si>
  <si>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</si>
  <si>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</si>
  <si>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</si>
  <si>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</si>
  <si>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</si>
  <si>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</si>
  <si>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</si>
  <si>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</si>
  <si>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</si>
  <si>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</si>
  <si>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</si>
  <si>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</si>
  <si>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</si>
  <si>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</si>
  <si>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</si>
  <si>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</si>
  <si>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</si>
  <si>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</si>
  <si>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</si>
  <si>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</si>
  <si>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</si>
  <si>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</si>
  <si>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</si>
  <si>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</si>
  <si>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</si>
  <si>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</si>
  <si>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</si>
  <si>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</si>
  <si>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</si>
  <si>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</si>
  <si>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</si>
  <si>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</si>
  <si>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</si>
  <si>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</si>
  <si>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</si>
  <si>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</si>
  <si>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</si>
  <si>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</si>
  <si>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</si>
  <si>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</si>
  <si>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</si>
  <si>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</si>
  <si>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</si>
  <si>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</si>
  <si>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</si>
  <si>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</si>
  <si>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</si>
  <si>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</si>
  <si>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</si>
  <si>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</si>
  <si>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</si>
  <si>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</si>
  <si>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</si>
  <si>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</si>
  <si>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</si>
  <si>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</si>
  <si>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</si>
  <si>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</si>
  <si>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</si>
  <si>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</si>
  <si>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</si>
  <si>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</si>
  <si>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</si>
  <si>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</si>
  <si>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</si>
  <si>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</si>
  <si>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</si>
  <si>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</si>
  <si>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</si>
  <si>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</si>
  <si>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</si>
  <si>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</si>
  <si>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380-425</t>
  </si>
  <si>
    <t>5020-5270</t>
  </si>
  <si>
    <t>5700-6000</t>
  </si>
  <si>
    <t>629-649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</si>
  <si>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</si>
  <si>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</si>
  <si>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</si>
  <si>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</si>
  <si>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</si>
  <si>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</si>
  <si>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</si>
  <si>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</si>
  <si>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</si>
  <si>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QE SECURITIES LLP</t>
  </si>
  <si>
    <t>132-140</t>
  </si>
  <si>
    <t>3450-3550</t>
  </si>
  <si>
    <t>3800-4000</t>
  </si>
  <si>
    <t>5400-5450</t>
  </si>
  <si>
    <t>CAPLIPOINT</t>
  </si>
  <si>
    <t>1085-1095</t>
  </si>
  <si>
    <t>JAI VINAYAK SECURITIES</t>
  </si>
  <si>
    <t>245-265</t>
  </si>
  <si>
    <t>417-437</t>
  </si>
  <si>
    <t>465-495</t>
  </si>
  <si>
    <t>LIBAS</t>
  </si>
  <si>
    <t>Libas Consu Products Ltd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</si>
  <si>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</si>
  <si>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</si>
  <si>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</si>
  <si>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</si>
  <si>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</si>
  <si>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</si>
  <si>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</si>
  <si>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</si>
  <si>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</si>
  <si>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</si>
  <si>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</si>
  <si>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</si>
  <si>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</si>
  <si>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</si>
  <si>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</si>
  <si>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1035-1060</t>
  </si>
  <si>
    <t>1120-1180</t>
  </si>
  <si>
    <t>Profit of Rs.41/-</t>
  </si>
  <si>
    <t>TATACONSUM 925 CE 30-NOV</t>
  </si>
  <si>
    <t>TATACONSUM 940 CE 30-NOV</t>
  </si>
  <si>
    <t>Loss of Rs.5/-</t>
  </si>
  <si>
    <t>HRTI PRIVATE LIMITED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</si>
  <si>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</si>
  <si>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</si>
  <si>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</si>
  <si>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</si>
  <si>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</si>
  <si>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</si>
  <si>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</si>
  <si>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</si>
  <si>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</si>
  <si>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JPPOWER</t>
  </si>
  <si>
    <t>Jaiprakash Power Ven. Lt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</si>
  <si>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</si>
  <si>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</si>
  <si>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</si>
  <si>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</si>
  <si>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</si>
  <si>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</si>
  <si>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</si>
  <si>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</si>
  <si>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</si>
  <si>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16-17</t>
  </si>
  <si>
    <t>06-07</t>
  </si>
  <si>
    <t>BILLWIN</t>
  </si>
  <si>
    <t>ARUN KUMAR GANERIWALA</t>
  </si>
  <si>
    <t>GALACTICO</t>
  </si>
  <si>
    <t>CHARUSHILA VIPUL LATHI</t>
  </si>
  <si>
    <t>TOPGAIN FINANCE PRIVATE LIMITED</t>
  </si>
  <si>
    <t>INTENTECH</t>
  </si>
  <si>
    <t>Intense Technologies Ltd</t>
  </si>
  <si>
    <t>NITCO</t>
  </si>
  <si>
    <t>Nitco Limited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</si>
  <si>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</si>
  <si>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</si>
  <si>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</si>
  <si>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</si>
  <si>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</si>
  <si>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</si>
  <si>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</si>
  <si>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1260-1280</t>
  </si>
  <si>
    <t>COALINDIA NOV FUT</t>
  </si>
  <si>
    <t>314.5-315.5</t>
  </si>
  <si>
    <t>320-325</t>
  </si>
  <si>
    <t>COFORGE NOV FUT</t>
  </si>
  <si>
    <t>5190-5260</t>
  </si>
  <si>
    <t>79.5-82.50</t>
  </si>
  <si>
    <t>88-94</t>
  </si>
  <si>
    <t>375-400</t>
  </si>
  <si>
    <t>181.5-189.5</t>
  </si>
  <si>
    <t>204-214</t>
  </si>
  <si>
    <t>FINNIFTY 19500 PE 07-NOV</t>
  </si>
  <si>
    <t>BCCL</t>
  </si>
  <si>
    <t>HEERAISP</t>
  </si>
  <si>
    <t>SAHASTRAA ADVISORS PRIVATE LIMITED</t>
  </si>
  <si>
    <t>VIVANTA</t>
  </si>
  <si>
    <t>AKSHAR</t>
  </si>
  <si>
    <t>Akshar Spintex Limited</t>
  </si>
  <si>
    <t>NIKHIL RAJESH SINGH</t>
  </si>
  <si>
    <t>BLISSGVS</t>
  </si>
  <si>
    <t>Bliss GVS Pharma Ltd</t>
  </si>
  <si>
    <t>GODHA</t>
  </si>
  <si>
    <t>Godha Cabcon Insulat Ltd</t>
  </si>
  <si>
    <t>GLOBALWORTH SECURITIES LIMITED</t>
  </si>
  <si>
    <t>HCC</t>
  </si>
  <si>
    <t>Hindustan Construc Co.</t>
  </si>
  <si>
    <t>CITADEL SECURITIES INDIA MARKETS PRIVATE LIMITED</t>
  </si>
  <si>
    <t>MANSI SHARE AND STOCK ADVISORS PVT LTD</t>
  </si>
  <si>
    <t>ACHINTYA SECURITIES PRIVATE LIMITED</t>
  </si>
  <si>
    <t>RPOWER</t>
  </si>
  <si>
    <t>Reliance Power Limited</t>
  </si>
  <si>
    <t>SILGO</t>
  </si>
  <si>
    <t>Silgo Retail Limited</t>
  </si>
  <si>
    <t>TRANSTEEL</t>
  </si>
  <si>
    <t>Transteel Seating Tech L</t>
  </si>
  <si>
    <t>URBAN</t>
  </si>
  <si>
    <t>Urban Enviro Waste Mgmt L</t>
  </si>
  <si>
    <t>FAIRY LAND AND REAL ESTATE PRIVATE LIMITED</t>
  </si>
  <si>
    <t>SW CAPITAL PRIVATE LIMITED</t>
  </si>
  <si>
    <t>YUGA STOCKS AND COMMODITIES PRIVATE LIMITED  .</t>
  </si>
  <si>
    <t>SETU SECURITIES PVT LTD</t>
  </si>
  <si>
    <t>AJAY  SALVI</t>
  </si>
  <si>
    <t>INSPIRE</t>
  </si>
  <si>
    <t>Inspire Films Limited</t>
  </si>
  <si>
    <t>RAJASTHAN GLOBAL SECURITIES PVT LTD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</si>
  <si>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</si>
  <si>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</si>
  <si>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</si>
  <si>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</si>
  <si>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</si>
  <si>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</si>
  <si>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</si>
  <si>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</si>
  <si>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</si>
  <si>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ACTIVE</t>
  </si>
  <si>
    <t>SANJEEV HARBANSLAL BHATIA</t>
  </si>
  <si>
    <t>FCSSOFT</t>
  </si>
  <si>
    <t>ANKITA VISHAL SHAH</t>
  </si>
  <si>
    <t>PLAZACABLE</t>
  </si>
  <si>
    <t>RAJKOTINV</t>
  </si>
  <si>
    <t>ALANKIT</t>
  </si>
  <si>
    <t>Alankit Limited</t>
  </si>
  <si>
    <t>SHREE GAJRAJ FINLEASE PRIVATE LIMITED</t>
  </si>
  <si>
    <t>ANMOL</t>
  </si>
  <si>
    <t>Anmol India Limited</t>
  </si>
  <si>
    <t>BURNPUR</t>
  </si>
  <si>
    <t>Burnpur Cement Limited</t>
  </si>
  <si>
    <t>PRITHVI  FINMART  PRIVATE LIMITED</t>
  </si>
  <si>
    <t>Cochin Shipyard Limited</t>
  </si>
  <si>
    <t>FCS Software Solutions Li</t>
  </si>
  <si>
    <t>HI GROWTH CORPORATE SERVICES PVT LTD</t>
  </si>
  <si>
    <t>HBSL</t>
  </si>
  <si>
    <t>HB Stockholdings Limited</t>
  </si>
  <si>
    <t>VEENA RAJESH SHAH</t>
  </si>
  <si>
    <t>IPL</t>
  </si>
  <si>
    <t>India Pesticides Limited</t>
  </si>
  <si>
    <t>VT CAPITAL MARKET PVT LTD</t>
  </si>
  <si>
    <t>ISHAN</t>
  </si>
  <si>
    <t>Ishan International Ltd</t>
  </si>
  <si>
    <t>KSHITIJPOL</t>
  </si>
  <si>
    <t>Kshitij Polyline Limited</t>
  </si>
  <si>
    <t>MAHAPEXLTD</t>
  </si>
  <si>
    <t>Maha Rashtra Apex Corp</t>
  </si>
  <si>
    <t>DIVYRAJSINH NARENDRASINH SOLANKI</t>
  </si>
  <si>
    <t>MITTAL</t>
  </si>
  <si>
    <t>Mittal Life Style Limited</t>
  </si>
  <si>
    <t>COMFORT CAPITAL PRIVATE LIMITED</t>
  </si>
  <si>
    <t>MONARCH</t>
  </si>
  <si>
    <t>Monarch Networth Cap Ltd</t>
  </si>
  <si>
    <t>HEMALI PATHIK THAKKAR</t>
  </si>
  <si>
    <t>Plaza Wires Limited</t>
  </si>
  <si>
    <t>ASHWIN STOCKS AND INVESTMENT PRIVATE LIMITED</t>
  </si>
  <si>
    <t>NK SECURITIES RESEARCH PRIVATE LIMITED</t>
  </si>
  <si>
    <t>PRITIKA</t>
  </si>
  <si>
    <t>Pritika Eng Compo Ltd</t>
  </si>
  <si>
    <t>SMC GLOBAL SECURITIES LIMITED</t>
  </si>
  <si>
    <t>REPCOHOME</t>
  </si>
  <si>
    <t>Repco Home Finance Ltd</t>
  </si>
  <si>
    <t>SAHANA</t>
  </si>
  <si>
    <t>Sahana System Limited</t>
  </si>
  <si>
    <t>LIESHA CORPORATION PRIVATE LIMITED .</t>
  </si>
  <si>
    <t>SDBL</t>
  </si>
  <si>
    <t>Som Dist &amp; Brew Ltd</t>
  </si>
  <si>
    <t>SEAMECLTD</t>
  </si>
  <si>
    <t>SEAMEC Limited</t>
  </si>
  <si>
    <t>SONUINFRA</t>
  </si>
  <si>
    <t>Sonu Infratech Limited</t>
  </si>
  <si>
    <t>TEXINFRA</t>
  </si>
  <si>
    <t>Texmaco Infra &amp; Holdg Ltd</t>
  </si>
  <si>
    <t>GRETEX SHARE BROKING LIMITED</t>
  </si>
  <si>
    <t>TRF</t>
  </si>
  <si>
    <t>TRF Limited</t>
  </si>
  <si>
    <t>WINSOME</t>
  </si>
  <si>
    <t>Winsome Yarns Limited</t>
  </si>
  <si>
    <t>AUROIMPEX</t>
  </si>
  <si>
    <t>Auro Impex  &amp; Chemicals L</t>
  </si>
  <si>
    <t>ANANT AGGARWAL</t>
  </si>
  <si>
    <t>MALTI  SALVI</t>
  </si>
  <si>
    <t>BONANZA PORTFOLIO LTD</t>
  </si>
  <si>
    <t>SHRIPISTON</t>
  </si>
  <si>
    <t>Shriram Pist. &amp; Ring Ltd</t>
  </si>
  <si>
    <t>K S KOLBENSCHMIDT GMBH</t>
  </si>
  <si>
    <t>ANSU INVESTMENT</t>
  </si>
  <si>
    <t>TRIPTA RANI</t>
  </si>
  <si>
    <t>Profit of Rs.38.5/-</t>
  </si>
  <si>
    <t>Profit of Rs.26.5/-</t>
  </si>
  <si>
    <t>FINNIFTY 19550 CE 13-NOV</t>
  </si>
  <si>
    <t>88-92</t>
  </si>
  <si>
    <t>120-150</t>
  </si>
  <si>
    <t>GRANULES NOV FUT</t>
  </si>
  <si>
    <t>360-361</t>
  </si>
  <si>
    <t>366-371</t>
  </si>
  <si>
    <t>107.50-112.50</t>
  </si>
  <si>
    <t>119-125</t>
  </si>
  <si>
    <t>Profit of Rs.65/-</t>
  </si>
  <si>
    <t>NIFTY 19550 CE 16-NOV</t>
  </si>
  <si>
    <t>NIFTY 19550 CE 09-NOV</t>
  </si>
  <si>
    <t>70-74</t>
  </si>
  <si>
    <t>14-18</t>
  </si>
  <si>
    <t>AAPLUSTRAD</t>
  </si>
  <si>
    <t>JAINISHANILKUMARLALCHETA</t>
  </si>
  <si>
    <t>ANILKUMAR BHAGWANJI LALCHETA</t>
  </si>
  <si>
    <t>MUKESH JAIN</t>
  </si>
  <si>
    <t>AVANCE</t>
  </si>
  <si>
    <t>PRATIMA PRAKASH SHAH</t>
  </si>
  <si>
    <t>RASHMI LOHIA</t>
  </si>
  <si>
    <t>SAGAR SSANDIP SHAH</t>
  </si>
  <si>
    <t>DEVLAB</t>
  </si>
  <si>
    <t>CHAKRAVARTHI ABHINAYA</t>
  </si>
  <si>
    <t>GNRL</t>
  </si>
  <si>
    <t>SNORD TRADING PRIVATE LIMITED</t>
  </si>
  <si>
    <t>RAVI OMPRAKASH AGRAWAL</t>
  </si>
  <si>
    <t>GOPAIST</t>
  </si>
  <si>
    <t>SOORYA GAYATHRI NEELIYATH</t>
  </si>
  <si>
    <t>PONNUSAMY MAYALAGAN</t>
  </si>
  <si>
    <t>HINDHARD</t>
  </si>
  <si>
    <t>ICM FINANCE PRIVATE LIMITED</t>
  </si>
  <si>
    <t>ANAND OMPRAKASH AGRAWAL</t>
  </si>
  <si>
    <t>INDRENEW</t>
  </si>
  <si>
    <t>SEEMA RAGHUNATH AGGARWAL</t>
  </si>
  <si>
    <t>JAGJANANI</t>
  </si>
  <si>
    <t>RUCHIRA GOYAL</t>
  </si>
  <si>
    <t>DIVYA KANDA</t>
  </si>
  <si>
    <t>JAYCH</t>
  </si>
  <si>
    <t>SHAH SHARAD KANAYALAL</t>
  </si>
  <si>
    <t>ANIL LAXMICHAND SHAH</t>
  </si>
  <si>
    <t>SANJEEV VINODCHANDRA PAREKH</t>
  </si>
  <si>
    <t>KKSHL</t>
  </si>
  <si>
    <t>LATIN MANHARLAL SECURITIES PVT LTD</t>
  </si>
  <si>
    <t>NAVKAR</t>
  </si>
  <si>
    <t>VINITAJAIN</t>
  </si>
  <si>
    <t>POOJA</t>
  </si>
  <si>
    <t>VIVEK SUNIL PANCHMATIYA</t>
  </si>
  <si>
    <t>VASANTKUMAR DHANJIBHAI SHAH</t>
  </si>
  <si>
    <t>MITHANI INVESTMENT AND TRADING PRIVATE LIMITED</t>
  </si>
  <si>
    <t>RIBATEX</t>
  </si>
  <si>
    <t>SUNITA SANTOSH GOENKA</t>
  </si>
  <si>
    <t>SBLI</t>
  </si>
  <si>
    <t>MADANLALPAREEK</t>
  </si>
  <si>
    <t>RADHESHYAMCHAMPALALJIPANPALIA</t>
  </si>
  <si>
    <t>SICALLOG</t>
  </si>
  <si>
    <t>SILVERPRL</t>
  </si>
  <si>
    <t>ANAGHA TRADING PRIVATE LIMITED .</t>
  </si>
  <si>
    <t>LOVE GULATI</t>
  </si>
  <si>
    <t>SOFCOM</t>
  </si>
  <si>
    <t>NITESH JAGMOHAN VASHISTHA</t>
  </si>
  <si>
    <t>SYSTMTXC</t>
  </si>
  <si>
    <t>FINDEAL INVESTMENTS PVT LTD</t>
  </si>
  <si>
    <t>UNISTRMU</t>
  </si>
  <si>
    <t>ANAND PRAFULKUMAR GANDHI</t>
  </si>
  <si>
    <t>VASUDHAGAM</t>
  </si>
  <si>
    <t>SYNEMATIC MEDIA AND CONSULTING PRIVATE LIMITED</t>
  </si>
  <si>
    <t>RAMESH KUMAR</t>
  </si>
  <si>
    <t>VSL</t>
  </si>
  <si>
    <t>VIVID MERCANTILE LIMITED .</t>
  </si>
  <si>
    <t>AMIABLE</t>
  </si>
  <si>
    <t>Amiable Logistics (I) Ltd</t>
  </si>
  <si>
    <t>GETALONG ENTERPRISE LIMITED</t>
  </si>
  <si>
    <t>GARWARE MONIKA</t>
  </si>
  <si>
    <t>AVONMORE</t>
  </si>
  <si>
    <t>Avonmore Cap&amp;Mgt Serv Ltd</t>
  </si>
  <si>
    <t>SURESHKUMAR MAKWANA</t>
  </si>
  <si>
    <t>DBL</t>
  </si>
  <si>
    <t>Dilip Buildcon Limited</t>
  </si>
  <si>
    <t>DVL</t>
  </si>
  <si>
    <t>Dhunseri Petrochem Limite</t>
  </si>
  <si>
    <t>Easy Trip Planners Ltd</t>
  </si>
  <si>
    <t>GLOBAL</t>
  </si>
  <si>
    <t>Global Education Limited</t>
  </si>
  <si>
    <t>GMDCLTD</t>
  </si>
  <si>
    <t>Gujarat Min. Dev. Corpn</t>
  </si>
  <si>
    <t>INFOLLION</t>
  </si>
  <si>
    <t>Infollion Research Ser L</t>
  </si>
  <si>
    <t>INDIA EQUITY FUND 1</t>
  </si>
  <si>
    <t>CRONY VYAPAR PVT LTD</t>
  </si>
  <si>
    <t>VIKI JAYESHKUMAR SHAH</t>
  </si>
  <si>
    <t>MANINDS</t>
  </si>
  <si>
    <t>Man Industries (I) Ltd</t>
  </si>
  <si>
    <t>SKSE SECURITIES LTD</t>
  </si>
  <si>
    <t>SALIM KASAMBHAI FULANI</t>
  </si>
  <si>
    <t>NECCLTD</t>
  </si>
  <si>
    <t>North East Carry Corp Ltd</t>
  </si>
  <si>
    <t>NIKUNJ KAUSHIK SHAH</t>
  </si>
  <si>
    <t>DREAM ACHIEVER CONSULTANCY SERVICES PRIVATE LIMITED</t>
  </si>
  <si>
    <t>FOREST VINCOM PRIVATE LIMITED</t>
  </si>
  <si>
    <t>SILVERTOSS SHOPPERS PRIVATE LIMITED</t>
  </si>
  <si>
    <t>OSIAHYPER</t>
  </si>
  <si>
    <t>Osia Hyper Retail Ltd</t>
  </si>
  <si>
    <t>SAJAL INTERNATIONAL FZE</t>
  </si>
  <si>
    <t>PNBGILTS</t>
  </si>
  <si>
    <t>PNB Gilts Limited</t>
  </si>
  <si>
    <t>Prince Pipes Fittings Ltd</t>
  </si>
  <si>
    <t>RAMASTEEL</t>
  </si>
  <si>
    <t>Rama Steel Tubes Limited</t>
  </si>
  <si>
    <t>L7 HITECH PRIVATE LIMITED</t>
  </si>
  <si>
    <t>SARTELE</t>
  </si>
  <si>
    <t>Sar Televenture Limited</t>
  </si>
  <si>
    <t>SS CORPORATE SECURITIES LIMITED</t>
  </si>
  <si>
    <t>R K STOCKHOLDING (P) LTD.</t>
  </si>
  <si>
    <t>Sical Logistics Limited</t>
  </si>
  <si>
    <t>VIKASLIFE</t>
  </si>
  <si>
    <t>Vikas Lifecare Limited</t>
  </si>
  <si>
    <t>VISHWAS FINCAP SERVICES PRIVATE LIMITED</t>
  </si>
  <si>
    <t>JANKI AGARWAL</t>
  </si>
  <si>
    <t>GREENPOWER</t>
  </si>
  <si>
    <t>Orient Green Power Co Ltd</t>
  </si>
  <si>
    <t>AXIS TRUSTEE SERVICES LIMITED</t>
  </si>
  <si>
    <t>JANATI BIO POWER PRIVATE LIMITED</t>
  </si>
  <si>
    <t>AMEET HIRANYAKUMAR DESAI</t>
  </si>
  <si>
    <t>SJS</t>
  </si>
  <si>
    <t>SJS Enterprises Limited</t>
  </si>
  <si>
    <t>ASHISH KACHOLIA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</si>
</sst>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0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3" fontId="29" fillId="2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165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2" fontId="36" fillId="0" borderId="30" xfId="0" applyNumberFormat="1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165" fontId="36" fillId="0" borderId="47" xfId="0" applyNumberFormat="1" applyFont="1" applyBorder="1" applyAlignment="1">
      <alignment horizontal="center" vertical="center"/>
    </xf>
    <xf numFmtId="165" fontId="36" fillId="0" borderId="19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0" borderId="7" xfId="0" applyFont="1" applyBorder="1"/>
    <xf numFmtId="0" fontId="36" fillId="0" borderId="7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0" borderId="7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1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16" fontId="36" fillId="11" borderId="49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45" xfId="0" applyNumberFormat="1" applyFont="1" applyFill="1" applyBorder="1" applyAlignment="1">
      <alignment horizontal="center" vertical="center"/>
    </xf>
    <xf numFmtId="0" fontId="37" fillId="6" borderId="50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166" fontId="36" fillId="6" borderId="49" xfId="0" applyNumberFormat="1" applyFont="1" applyFill="1" applyBorder="1" applyAlignment="1">
      <alignment horizontal="center" vertical="center"/>
    </xf>
    <xf numFmtId="0" fontId="0" fillId="0" borderId="41" xfId="0" applyBorder="1"/>
    <xf numFmtId="0" fontId="36" fillId="0" borderId="7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45239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45239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8" t="s">
        <v>16</v>
      </c>
      <c r="B9" s="360" t="s">
        <v>17</v>
      </c>
      <c r="C9" s="360" t="s">
        <v>18</v>
      </c>
      <c r="D9" s="360" t="s">
        <v>19</v>
      </c>
      <c r="E9" s="26" t="s">
        <v>20</v>
      </c>
      <c r="F9" s="26" t="s">
        <v>21</v>
      </c>
      <c r="G9" s="355" t="s">
        <v>22</v>
      </c>
      <c r="H9" s="356"/>
      <c r="I9" s="357"/>
      <c r="J9" s="355" t="s">
        <v>23</v>
      </c>
      <c r="K9" s="356"/>
      <c r="L9" s="357"/>
      <c r="M9" s="26"/>
      <c r="N9" s="27"/>
      <c r="O9" s="27"/>
      <c r="P9" s="27"/>
    </row>
    <row r="10" spans="1:16" ht="40.200000000000003">
      <c r="A10" s="359"/>
      <c r="B10" s="361"/>
      <c r="C10" s="361"/>
      <c r="D10" s="361"/>
      <c r="E10" s="28" t="s">
        <v>24</v>
      </c>
      <c r="F10" s="28" t="s">
        <v>24</v>
      </c>
      <c r="G10" s="258" t="s">
        <v>25</v>
      </c>
      <c r="H10" s="258" t="s">
        <v>26</v>
      </c>
      <c r="I10" s="258" t="s">
        <v>27</v>
      </c>
      <c r="J10" s="258" t="s">
        <v>28</v>
      </c>
      <c r="K10" s="258" t="s">
        <v>29</v>
      </c>
      <c r="L10" s="258" t="s">
        <v>30</v>
      </c>
      <c r="M10" s="258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5">
        <v>1</v>
      </c>
      <c r="B11" s="278" t="s">
        <v>34</v>
      </c>
      <c r="C11" s="254" t="s">
        <v>35</v>
      </c>
      <c r="D11" s="269">
        <v>45260</v>
      </c>
      <c r="E11" s="254">
        <v>19490.849999999999</v>
      </c>
      <c r="F11" s="254">
        <v>19494.066666666666</v>
      </c>
      <c r="G11" s="253">
        <v>19463.783333333333</v>
      </c>
      <c r="H11" s="253">
        <v>19436.716666666667</v>
      </c>
      <c r="I11" s="253">
        <v>19406.433333333334</v>
      </c>
      <c r="J11" s="253">
        <v>19521.133333333331</v>
      </c>
      <c r="K11" s="253">
        <v>19551.416666666664</v>
      </c>
      <c r="L11" s="253">
        <v>19578.48333333333</v>
      </c>
      <c r="M11" s="252">
        <v>19524.349999999999</v>
      </c>
      <c r="N11" s="252">
        <v>19467</v>
      </c>
      <c r="O11" s="252">
        <v>12231750</v>
      </c>
      <c r="P11" s="255">
        <v>-4.0452082669347128E-4</v>
      </c>
    </row>
    <row r="12" spans="1:16" ht="12.75" customHeight="1">
      <c r="A12" s="265">
        <v>2</v>
      </c>
      <c r="B12" s="278" t="s">
        <v>34</v>
      </c>
      <c r="C12" s="254" t="s">
        <v>36</v>
      </c>
      <c r="D12" s="269">
        <v>45260</v>
      </c>
      <c r="E12" s="254">
        <v>43836.2</v>
      </c>
      <c r="F12" s="254">
        <v>43861.116666666669</v>
      </c>
      <c r="G12" s="253">
        <v>43726.083333333336</v>
      </c>
      <c r="H12" s="253">
        <v>43615.966666666667</v>
      </c>
      <c r="I12" s="253">
        <v>43480.933333333334</v>
      </c>
      <c r="J12" s="253">
        <v>43971.233333333337</v>
      </c>
      <c r="K12" s="253">
        <v>44106.266666666663</v>
      </c>
      <c r="L12" s="253">
        <v>44216.383333333339</v>
      </c>
      <c r="M12" s="252">
        <v>43996.15</v>
      </c>
      <c r="N12" s="252">
        <v>43751</v>
      </c>
      <c r="O12" s="252">
        <v>2911065</v>
      </c>
      <c r="P12" s="255">
        <v>0.11702611388346888</v>
      </c>
    </row>
    <row r="13" spans="1:16" ht="12.75" customHeight="1">
      <c r="A13" s="265">
        <v>3</v>
      </c>
      <c r="B13" s="278" t="s">
        <v>34</v>
      </c>
      <c r="C13" s="277" t="s">
        <v>37</v>
      </c>
      <c r="D13" s="271">
        <v>45258</v>
      </c>
      <c r="E13" s="270">
        <v>19586.7</v>
      </c>
      <c r="F13" s="270">
        <v>19597.283333333333</v>
      </c>
      <c r="G13" s="272">
        <v>19534.566666666666</v>
      </c>
      <c r="H13" s="272">
        <v>19482.433333333334</v>
      </c>
      <c r="I13" s="272">
        <v>19419.716666666667</v>
      </c>
      <c r="J13" s="272">
        <v>19649.416666666664</v>
      </c>
      <c r="K13" s="272">
        <v>19712.133333333331</v>
      </c>
      <c r="L13" s="272">
        <v>19764.266666666663</v>
      </c>
      <c r="M13" s="273">
        <v>19660</v>
      </c>
      <c r="N13" s="273">
        <v>19545.150000000001</v>
      </c>
      <c r="O13" s="273">
        <v>61720</v>
      </c>
      <c r="P13" s="274">
        <v>0.12545587162654998</v>
      </c>
    </row>
    <row r="14" spans="1:16" ht="12.75" customHeight="1">
      <c r="A14" s="265">
        <v>4</v>
      </c>
      <c r="B14" s="278" t="s">
        <v>34</v>
      </c>
      <c r="C14" s="277" t="s">
        <v>38</v>
      </c>
      <c r="D14" s="271">
        <v>45254</v>
      </c>
      <c r="E14" s="270">
        <v>9066.15</v>
      </c>
      <c r="F14" s="270">
        <v>9046.9666666666672</v>
      </c>
      <c r="G14" s="272">
        <v>9018.9333333333343</v>
      </c>
      <c r="H14" s="272">
        <v>8971.7166666666672</v>
      </c>
      <c r="I14" s="272">
        <v>8943.6833333333343</v>
      </c>
      <c r="J14" s="272">
        <v>9094.1833333333343</v>
      </c>
      <c r="K14" s="272">
        <v>9122.2166666666672</v>
      </c>
      <c r="L14" s="272">
        <v>9169.4333333333343</v>
      </c>
      <c r="M14" s="273">
        <v>9075</v>
      </c>
      <c r="N14" s="273">
        <v>8999.75</v>
      </c>
      <c r="O14" s="273">
        <v>663225</v>
      </c>
      <c r="P14" s="274">
        <v>-4.27879743272154E-3</v>
      </c>
    </row>
    <row r="15" spans="1:16" ht="12.75" customHeight="1">
      <c r="A15" s="265">
        <v>5</v>
      </c>
      <c r="B15" s="278" t="s">
        <v>39</v>
      </c>
      <c r="C15" s="270" t="s">
        <v>40</v>
      </c>
      <c r="D15" s="271">
        <v>45260</v>
      </c>
      <c r="E15" s="270">
        <v>518.04999999999995</v>
      </c>
      <c r="F15" s="270">
        <v>515.41666666666663</v>
      </c>
      <c r="G15" s="272">
        <v>510.13333333333321</v>
      </c>
      <c r="H15" s="272">
        <v>502.21666666666658</v>
      </c>
      <c r="I15" s="272">
        <v>496.93333333333317</v>
      </c>
      <c r="J15" s="272">
        <v>523.33333333333326</v>
      </c>
      <c r="K15" s="272">
        <v>528.61666666666679</v>
      </c>
      <c r="L15" s="272">
        <v>536.5333333333333</v>
      </c>
      <c r="M15" s="273">
        <v>520.70000000000005</v>
      </c>
      <c r="N15" s="273">
        <v>507.5</v>
      </c>
      <c r="O15" s="273">
        <v>13975000</v>
      </c>
      <c r="P15" s="274">
        <v>-1.7298361577948104E-2</v>
      </c>
    </row>
    <row r="16" spans="1:16" ht="12.75" customHeight="1">
      <c r="A16" s="265">
        <v>6</v>
      </c>
      <c r="B16" s="278" t="s">
        <v>41</v>
      </c>
      <c r="C16" s="275" t="s">
        <v>42</v>
      </c>
      <c r="D16" s="271">
        <v>45260</v>
      </c>
      <c r="E16" s="270">
        <v>4297.3</v>
      </c>
      <c r="F16" s="270">
        <v>4278.8166666666666</v>
      </c>
      <c r="G16" s="272">
        <v>4248.6333333333332</v>
      </c>
      <c r="H16" s="272">
        <v>4199.9666666666662</v>
      </c>
      <c r="I16" s="272">
        <v>4169.7833333333328</v>
      </c>
      <c r="J16" s="272">
        <v>4327.4833333333336</v>
      </c>
      <c r="K16" s="272">
        <v>4357.6666666666661</v>
      </c>
      <c r="L16" s="272">
        <v>4406.3333333333339</v>
      </c>
      <c r="M16" s="273">
        <v>4309</v>
      </c>
      <c r="N16" s="273">
        <v>4230.1499999999996</v>
      </c>
      <c r="O16" s="273">
        <v>1645375</v>
      </c>
      <c r="P16" s="274">
        <v>-2.6333308676677269E-2</v>
      </c>
    </row>
    <row r="17" spans="1:16" ht="12.75" customHeight="1">
      <c r="A17" s="265">
        <v>7</v>
      </c>
      <c r="B17" s="278" t="s">
        <v>43</v>
      </c>
      <c r="C17" s="275" t="s">
        <v>44</v>
      </c>
      <c r="D17" s="271">
        <v>45260</v>
      </c>
      <c r="E17" s="270">
        <v>24332</v>
      </c>
      <c r="F17" s="270">
        <v>24166</v>
      </c>
      <c r="G17" s="272">
        <v>23950.2</v>
      </c>
      <c r="H17" s="272">
        <v>23568.400000000001</v>
      </c>
      <c r="I17" s="272">
        <v>23352.600000000002</v>
      </c>
      <c r="J17" s="272">
        <v>24547.8</v>
      </c>
      <c r="K17" s="272">
        <v>24763.600000000002</v>
      </c>
      <c r="L17" s="272">
        <v>25145.399999999998</v>
      </c>
      <c r="M17" s="273">
        <v>24381.8</v>
      </c>
      <c r="N17" s="273">
        <v>23784.2</v>
      </c>
      <c r="O17" s="273">
        <v>60680</v>
      </c>
      <c r="P17" s="274">
        <v>-4.1692987997473153E-2</v>
      </c>
    </row>
    <row r="18" spans="1:16" ht="12.75" customHeight="1">
      <c r="A18" s="265">
        <v>8</v>
      </c>
      <c r="B18" s="278" t="s">
        <v>45</v>
      </c>
      <c r="C18" s="276" t="s">
        <v>46</v>
      </c>
      <c r="D18" s="271">
        <v>45260</v>
      </c>
      <c r="E18" s="270">
        <v>175.4</v>
      </c>
      <c r="F18" s="270">
        <v>176.18333333333331</v>
      </c>
      <c r="G18" s="272">
        <v>174.36666666666662</v>
      </c>
      <c r="H18" s="272">
        <v>173.33333333333331</v>
      </c>
      <c r="I18" s="272">
        <v>171.51666666666662</v>
      </c>
      <c r="J18" s="272">
        <v>177.21666666666661</v>
      </c>
      <c r="K18" s="272">
        <v>179.03333333333327</v>
      </c>
      <c r="L18" s="272">
        <v>180.06666666666661</v>
      </c>
      <c r="M18" s="273">
        <v>178</v>
      </c>
      <c r="N18" s="273">
        <v>175.15</v>
      </c>
      <c r="O18" s="273">
        <v>48513600</v>
      </c>
      <c r="P18" s="274">
        <v>-1.2204507971412865E-2</v>
      </c>
    </row>
    <row r="19" spans="1:16" ht="12.75" customHeight="1">
      <c r="A19" s="265">
        <v>9</v>
      </c>
      <c r="B19" s="278" t="s">
        <v>47</v>
      </c>
      <c r="C19" s="273" t="s">
        <v>48</v>
      </c>
      <c r="D19" s="271">
        <v>45260</v>
      </c>
      <c r="E19" s="270">
        <v>218.15</v>
      </c>
      <c r="F19" s="270">
        <v>219.5</v>
      </c>
      <c r="G19" s="272">
        <v>216.15</v>
      </c>
      <c r="H19" s="272">
        <v>214.15</v>
      </c>
      <c r="I19" s="272">
        <v>210.8</v>
      </c>
      <c r="J19" s="272">
        <v>221.5</v>
      </c>
      <c r="K19" s="272">
        <v>224.85000000000002</v>
      </c>
      <c r="L19" s="272">
        <v>226.85</v>
      </c>
      <c r="M19" s="273">
        <v>222.85</v>
      </c>
      <c r="N19" s="273">
        <v>217.5</v>
      </c>
      <c r="O19" s="273">
        <v>32268600</v>
      </c>
      <c r="P19" s="274">
        <v>-2.1600315333070556E-2</v>
      </c>
    </row>
    <row r="20" spans="1:16" ht="12.75" customHeight="1">
      <c r="A20" s="265">
        <v>10</v>
      </c>
      <c r="B20" s="278" t="s">
        <v>49</v>
      </c>
      <c r="C20" s="270" t="s">
        <v>50</v>
      </c>
      <c r="D20" s="271">
        <v>45260</v>
      </c>
      <c r="E20" s="270">
        <v>1859</v>
      </c>
      <c r="F20" s="270">
        <v>1867.6166666666668</v>
      </c>
      <c r="G20" s="272">
        <v>1848.3333333333335</v>
      </c>
      <c r="H20" s="272">
        <v>1837.6666666666667</v>
      </c>
      <c r="I20" s="272">
        <v>1818.3833333333334</v>
      </c>
      <c r="J20" s="272">
        <v>1878.2833333333335</v>
      </c>
      <c r="K20" s="272">
        <v>1897.5666666666668</v>
      </c>
      <c r="L20" s="272">
        <v>1908.2333333333336</v>
      </c>
      <c r="M20" s="273">
        <v>1886.9</v>
      </c>
      <c r="N20" s="273">
        <v>1856.95</v>
      </c>
      <c r="O20" s="273">
        <v>5277300</v>
      </c>
      <c r="P20" s="274">
        <v>1.5529384597621522E-2</v>
      </c>
    </row>
    <row r="21" spans="1:16" ht="12.75" customHeight="1">
      <c r="A21" s="265">
        <v>11</v>
      </c>
      <c r="B21" s="278" t="s">
        <v>45</v>
      </c>
      <c r="C21" s="270" t="s">
        <v>51</v>
      </c>
      <c r="D21" s="271">
        <v>45260</v>
      </c>
      <c r="E21" s="270">
        <v>2271.8000000000002</v>
      </c>
      <c r="F21" s="270">
        <v>2276.6833333333338</v>
      </c>
      <c r="G21" s="272">
        <v>2241.4666666666676</v>
      </c>
      <c r="H21" s="272">
        <v>2211.1333333333337</v>
      </c>
      <c r="I21" s="272">
        <v>2175.9166666666674</v>
      </c>
      <c r="J21" s="272">
        <v>2307.0166666666678</v>
      </c>
      <c r="K21" s="272">
        <v>2342.233333333334</v>
      </c>
      <c r="L21" s="272">
        <v>2372.566666666668</v>
      </c>
      <c r="M21" s="273">
        <v>2311.9</v>
      </c>
      <c r="N21" s="273">
        <v>2246.35</v>
      </c>
      <c r="O21" s="273">
        <v>9386400</v>
      </c>
      <c r="P21" s="274">
        <v>1.4724005967438543E-2</v>
      </c>
    </row>
    <row r="22" spans="1:16" ht="12.75" customHeight="1">
      <c r="A22" s="265">
        <v>12</v>
      </c>
      <c r="B22" s="278" t="s">
        <v>45</v>
      </c>
      <c r="C22" s="270" t="s">
        <v>52</v>
      </c>
      <c r="D22" s="271">
        <v>45260</v>
      </c>
      <c r="E22" s="270">
        <v>822.6</v>
      </c>
      <c r="F22" s="270">
        <v>817.66666666666663</v>
      </c>
      <c r="G22" s="272">
        <v>808.33333333333326</v>
      </c>
      <c r="H22" s="272">
        <v>794.06666666666661</v>
      </c>
      <c r="I22" s="272">
        <v>784.73333333333323</v>
      </c>
      <c r="J22" s="272">
        <v>831.93333333333328</v>
      </c>
      <c r="K22" s="272">
        <v>841.26666666666654</v>
      </c>
      <c r="L22" s="272">
        <v>855.5333333333333</v>
      </c>
      <c r="M22" s="273">
        <v>827</v>
      </c>
      <c r="N22" s="273">
        <v>803.4</v>
      </c>
      <c r="O22" s="273">
        <v>57108800</v>
      </c>
      <c r="P22" s="274">
        <v>3.9942617647886133E-3</v>
      </c>
    </row>
    <row r="23" spans="1:16" ht="12.75" customHeight="1">
      <c r="A23" s="265">
        <v>13</v>
      </c>
      <c r="B23" s="278" t="s">
        <v>43</v>
      </c>
      <c r="C23" s="270" t="s">
        <v>53</v>
      </c>
      <c r="D23" s="271">
        <v>45260</v>
      </c>
      <c r="E23" s="270">
        <v>4244.45</v>
      </c>
      <c r="F23" s="270">
        <v>4192.2166666666662</v>
      </c>
      <c r="G23" s="272">
        <v>4069.9833333333327</v>
      </c>
      <c r="H23" s="272">
        <v>3895.5166666666664</v>
      </c>
      <c r="I23" s="272">
        <v>3773.2833333333328</v>
      </c>
      <c r="J23" s="272">
        <v>4366.6833333333325</v>
      </c>
      <c r="K23" s="272">
        <v>4488.9166666666661</v>
      </c>
      <c r="L23" s="272">
        <v>4663.3833333333323</v>
      </c>
      <c r="M23" s="273">
        <v>4314.45</v>
      </c>
      <c r="N23" s="273">
        <v>4017.75</v>
      </c>
      <c r="O23" s="273">
        <v>833000</v>
      </c>
      <c r="P23" s="274">
        <v>-0.2162213022205495</v>
      </c>
    </row>
    <row r="24" spans="1:16" ht="12.75" customHeight="1">
      <c r="A24" s="265">
        <v>14</v>
      </c>
      <c r="B24" s="278" t="s">
        <v>49</v>
      </c>
      <c r="C24" s="270" t="s">
        <v>54</v>
      </c>
      <c r="D24" s="271">
        <v>45260</v>
      </c>
      <c r="E24" s="270">
        <v>422.95</v>
      </c>
      <c r="F24" s="270">
        <v>424.13333333333327</v>
      </c>
      <c r="G24" s="272">
        <v>419.86666666666656</v>
      </c>
      <c r="H24" s="272">
        <v>416.7833333333333</v>
      </c>
      <c r="I24" s="272">
        <v>412.51666666666659</v>
      </c>
      <c r="J24" s="272">
        <v>427.21666666666653</v>
      </c>
      <c r="K24" s="272">
        <v>431.48333333333329</v>
      </c>
      <c r="L24" s="272">
        <v>434.56666666666649</v>
      </c>
      <c r="M24" s="273">
        <v>428.4</v>
      </c>
      <c r="N24" s="273">
        <v>421.05</v>
      </c>
      <c r="O24" s="273">
        <v>59133600</v>
      </c>
      <c r="P24" s="274">
        <v>2.6552723943232106E-3</v>
      </c>
    </row>
    <row r="25" spans="1:16" ht="12.75" customHeight="1">
      <c r="A25" s="265">
        <v>15</v>
      </c>
      <c r="B25" s="278" t="s">
        <v>45</v>
      </c>
      <c r="C25" s="270" t="s">
        <v>55</v>
      </c>
      <c r="D25" s="271">
        <v>45260</v>
      </c>
      <c r="E25" s="270">
        <v>5140.5</v>
      </c>
      <c r="F25" s="270">
        <v>5145.9333333333334</v>
      </c>
      <c r="G25" s="272">
        <v>5109.5666666666666</v>
      </c>
      <c r="H25" s="272">
        <v>5078.6333333333332</v>
      </c>
      <c r="I25" s="272">
        <v>5042.2666666666664</v>
      </c>
      <c r="J25" s="272">
        <v>5176.8666666666668</v>
      </c>
      <c r="K25" s="272">
        <v>5213.2333333333336</v>
      </c>
      <c r="L25" s="272">
        <v>5244.166666666667</v>
      </c>
      <c r="M25" s="273">
        <v>5182.3</v>
      </c>
      <c r="N25" s="273">
        <v>5115</v>
      </c>
      <c r="O25" s="273">
        <v>2351000</v>
      </c>
      <c r="P25" s="274">
        <v>2.6021493644645684E-2</v>
      </c>
    </row>
    <row r="26" spans="1:16" ht="12.75" customHeight="1">
      <c r="A26" s="265">
        <v>16</v>
      </c>
      <c r="B26" s="278" t="s">
        <v>56</v>
      </c>
      <c r="C26" s="270" t="s">
        <v>57</v>
      </c>
      <c r="D26" s="271">
        <v>45260</v>
      </c>
      <c r="E26" s="270">
        <v>412.1</v>
      </c>
      <c r="F26" s="270">
        <v>404.83333333333331</v>
      </c>
      <c r="G26" s="272">
        <v>395.26666666666665</v>
      </c>
      <c r="H26" s="272">
        <v>378.43333333333334</v>
      </c>
      <c r="I26" s="272">
        <v>368.86666666666667</v>
      </c>
      <c r="J26" s="272">
        <v>421.66666666666663</v>
      </c>
      <c r="K26" s="272">
        <v>431.23333333333335</v>
      </c>
      <c r="L26" s="272">
        <v>448.06666666666661</v>
      </c>
      <c r="M26" s="273">
        <v>414.4</v>
      </c>
      <c r="N26" s="273">
        <v>388</v>
      </c>
      <c r="O26" s="273">
        <v>13470800</v>
      </c>
      <c r="P26" s="274">
        <v>-8.6675887505763022E-2</v>
      </c>
    </row>
    <row r="27" spans="1:16" ht="12.75" customHeight="1">
      <c r="A27" s="265">
        <v>17</v>
      </c>
      <c r="B27" s="278" t="s">
        <v>56</v>
      </c>
      <c r="C27" s="270" t="s">
        <v>58</v>
      </c>
      <c r="D27" s="271">
        <v>45260</v>
      </c>
      <c r="E27" s="270">
        <v>173.9</v>
      </c>
      <c r="F27" s="270">
        <v>172.76666666666665</v>
      </c>
      <c r="G27" s="272">
        <v>171.33333333333331</v>
      </c>
      <c r="H27" s="272">
        <v>168.76666666666665</v>
      </c>
      <c r="I27" s="272">
        <v>167.33333333333331</v>
      </c>
      <c r="J27" s="272">
        <v>175.33333333333331</v>
      </c>
      <c r="K27" s="272">
        <v>176.76666666666665</v>
      </c>
      <c r="L27" s="272">
        <v>179.33333333333331</v>
      </c>
      <c r="M27" s="273">
        <v>174.2</v>
      </c>
      <c r="N27" s="273">
        <v>170.2</v>
      </c>
      <c r="O27" s="273">
        <v>71035000</v>
      </c>
      <c r="P27" s="274">
        <v>-1.1411871129357735E-2</v>
      </c>
    </row>
    <row r="28" spans="1:16" ht="12.75" customHeight="1">
      <c r="A28" s="265">
        <v>18</v>
      </c>
      <c r="B28" s="278" t="s">
        <v>59</v>
      </c>
      <c r="C28" s="270" t="s">
        <v>60</v>
      </c>
      <c r="D28" s="271">
        <v>45260</v>
      </c>
      <c r="E28" s="270">
        <v>3101.75</v>
      </c>
      <c r="F28" s="270">
        <v>3089.0833333333335</v>
      </c>
      <c r="G28" s="272">
        <v>3070.7166666666672</v>
      </c>
      <c r="H28" s="272">
        <v>3039.6833333333338</v>
      </c>
      <c r="I28" s="272">
        <v>3021.3166666666675</v>
      </c>
      <c r="J28" s="272">
        <v>3120.1166666666668</v>
      </c>
      <c r="K28" s="272">
        <v>3138.4833333333327</v>
      </c>
      <c r="L28" s="272">
        <v>3169.5166666666664</v>
      </c>
      <c r="M28" s="273">
        <v>3107.45</v>
      </c>
      <c r="N28" s="273">
        <v>3058.05</v>
      </c>
      <c r="O28" s="273">
        <v>5480200</v>
      </c>
      <c r="P28" s="274">
        <v>-2.4979539550937624E-2</v>
      </c>
    </row>
    <row r="29" spans="1:16" ht="12.75" customHeight="1">
      <c r="A29" s="265">
        <v>19</v>
      </c>
      <c r="B29" s="278" t="s">
        <v>45</v>
      </c>
      <c r="C29" s="270" t="s">
        <v>61</v>
      </c>
      <c r="D29" s="271">
        <v>45260</v>
      </c>
      <c r="E29" s="270">
        <v>1899.55</v>
      </c>
      <c r="F29" s="270">
        <v>1888.55</v>
      </c>
      <c r="G29" s="272">
        <v>1873.4499999999998</v>
      </c>
      <c r="H29" s="272">
        <v>1847.35</v>
      </c>
      <c r="I29" s="272">
        <v>1832.2499999999998</v>
      </c>
      <c r="J29" s="272">
        <v>1914.6499999999999</v>
      </c>
      <c r="K29" s="272">
        <v>1929.7499999999998</v>
      </c>
      <c r="L29" s="272">
        <v>1955.85</v>
      </c>
      <c r="M29" s="273">
        <v>1903.65</v>
      </c>
      <c r="N29" s="273">
        <v>1862.45</v>
      </c>
      <c r="O29" s="273">
        <v>3244280</v>
      </c>
      <c r="P29" s="274">
        <v>1.5862225243598459E-3</v>
      </c>
    </row>
    <row r="30" spans="1:16" ht="12.75" customHeight="1">
      <c r="A30" s="265">
        <v>20</v>
      </c>
      <c r="B30" s="278" t="s">
        <v>45</v>
      </c>
      <c r="C30" s="275" t="s">
        <v>62</v>
      </c>
      <c r="D30" s="271">
        <v>45260</v>
      </c>
      <c r="E30" s="270">
        <v>6582.5</v>
      </c>
      <c r="F30" s="270">
        <v>6554.833333333333</v>
      </c>
      <c r="G30" s="272">
        <v>6516.6666666666661</v>
      </c>
      <c r="H30" s="272">
        <v>6450.833333333333</v>
      </c>
      <c r="I30" s="272">
        <v>6412.6666666666661</v>
      </c>
      <c r="J30" s="272">
        <v>6620.6666666666661</v>
      </c>
      <c r="K30" s="272">
        <v>6658.8333333333321</v>
      </c>
      <c r="L30" s="272">
        <v>6724.6666666666661</v>
      </c>
      <c r="M30" s="273">
        <v>6593</v>
      </c>
      <c r="N30" s="273">
        <v>6489</v>
      </c>
      <c r="O30" s="273">
        <v>445050</v>
      </c>
      <c r="P30" s="274">
        <v>1.3665869490946362E-2</v>
      </c>
    </row>
    <row r="31" spans="1:16" ht="12.75" customHeight="1">
      <c r="A31" s="265">
        <v>21</v>
      </c>
      <c r="B31" s="278" t="s">
        <v>63</v>
      </c>
      <c r="C31" s="270" t="s">
        <v>64</v>
      </c>
      <c r="D31" s="271">
        <v>45260</v>
      </c>
      <c r="E31" s="270">
        <v>677.75</v>
      </c>
      <c r="F31" s="270">
        <v>675.5333333333333</v>
      </c>
      <c r="G31" s="272">
        <v>672.21666666666658</v>
      </c>
      <c r="H31" s="272">
        <v>666.68333333333328</v>
      </c>
      <c r="I31" s="272">
        <v>663.36666666666656</v>
      </c>
      <c r="J31" s="272">
        <v>681.06666666666661</v>
      </c>
      <c r="K31" s="272">
        <v>684.38333333333321</v>
      </c>
      <c r="L31" s="272">
        <v>689.91666666666663</v>
      </c>
      <c r="M31" s="273">
        <v>678.85</v>
      </c>
      <c r="N31" s="273">
        <v>670</v>
      </c>
      <c r="O31" s="273">
        <v>15092000</v>
      </c>
      <c r="P31" s="274">
        <v>6.2068965517241378E-2</v>
      </c>
    </row>
    <row r="32" spans="1:16" ht="12.75" customHeight="1">
      <c r="A32" s="265">
        <v>22</v>
      </c>
      <c r="B32" s="278" t="s">
        <v>43</v>
      </c>
      <c r="C32" s="270" t="s">
        <v>65</v>
      </c>
      <c r="D32" s="271">
        <v>45260</v>
      </c>
      <c r="E32" s="270">
        <v>939</v>
      </c>
      <c r="F32" s="270">
        <v>930.5</v>
      </c>
      <c r="G32" s="272">
        <v>911.6</v>
      </c>
      <c r="H32" s="272">
        <v>884.2</v>
      </c>
      <c r="I32" s="272">
        <v>865.30000000000007</v>
      </c>
      <c r="J32" s="272">
        <v>957.9</v>
      </c>
      <c r="K32" s="272">
        <v>976.80000000000007</v>
      </c>
      <c r="L32" s="272">
        <v>1004.1999999999999</v>
      </c>
      <c r="M32" s="273">
        <v>949.4</v>
      </c>
      <c r="N32" s="273">
        <v>903.1</v>
      </c>
      <c r="O32" s="273">
        <v>17405300</v>
      </c>
      <c r="P32" s="274">
        <v>1.1636084649319096E-2</v>
      </c>
    </row>
    <row r="33" spans="1:16" ht="12.75" customHeight="1">
      <c r="A33" s="265">
        <v>23</v>
      </c>
      <c r="B33" s="278" t="s">
        <v>63</v>
      </c>
      <c r="C33" s="270" t="s">
        <v>66</v>
      </c>
      <c r="D33" s="271">
        <v>45260</v>
      </c>
      <c r="E33" s="270">
        <v>1024</v>
      </c>
      <c r="F33" s="270">
        <v>1024.1833333333334</v>
      </c>
      <c r="G33" s="272">
        <v>1018.3666666666668</v>
      </c>
      <c r="H33" s="272">
        <v>1012.7333333333333</v>
      </c>
      <c r="I33" s="272">
        <v>1006.9166666666667</v>
      </c>
      <c r="J33" s="272">
        <v>1029.8166666666668</v>
      </c>
      <c r="K33" s="272">
        <v>1035.6333333333334</v>
      </c>
      <c r="L33" s="272">
        <v>1041.2666666666669</v>
      </c>
      <c r="M33" s="273">
        <v>1030</v>
      </c>
      <c r="N33" s="273">
        <v>1018.55</v>
      </c>
      <c r="O33" s="273">
        <v>47454375</v>
      </c>
      <c r="P33" s="274">
        <v>1.9003905463622822E-2</v>
      </c>
    </row>
    <row r="34" spans="1:16" ht="12.75" customHeight="1">
      <c r="A34" s="265">
        <v>24</v>
      </c>
      <c r="B34" s="278" t="s">
        <v>56</v>
      </c>
      <c r="C34" s="270" t="s">
        <v>67</v>
      </c>
      <c r="D34" s="271">
        <v>45260</v>
      </c>
      <c r="E34" s="270">
        <v>5409.7</v>
      </c>
      <c r="F34" s="270">
        <v>5420.5</v>
      </c>
      <c r="G34" s="272">
        <v>5391.15</v>
      </c>
      <c r="H34" s="272">
        <v>5372.5999999999995</v>
      </c>
      <c r="I34" s="272">
        <v>5343.2499999999991</v>
      </c>
      <c r="J34" s="272">
        <v>5439.05</v>
      </c>
      <c r="K34" s="272">
        <v>5468.4000000000005</v>
      </c>
      <c r="L34" s="272">
        <v>5486.9500000000007</v>
      </c>
      <c r="M34" s="273">
        <v>5449.85</v>
      </c>
      <c r="N34" s="273">
        <v>5401.95</v>
      </c>
      <c r="O34" s="273">
        <v>2525500</v>
      </c>
      <c r="P34" s="274">
        <v>-7.1744471744471742E-3</v>
      </c>
    </row>
    <row r="35" spans="1:16" ht="12.75" customHeight="1">
      <c r="A35" s="265">
        <v>25</v>
      </c>
      <c r="B35" s="278" t="s">
        <v>68</v>
      </c>
      <c r="C35" s="270" t="s">
        <v>69</v>
      </c>
      <c r="D35" s="271">
        <v>45260</v>
      </c>
      <c r="E35" s="270">
        <v>1578.75</v>
      </c>
      <c r="F35" s="270">
        <v>1574.5333333333335</v>
      </c>
      <c r="G35" s="272">
        <v>1566.666666666667</v>
      </c>
      <c r="H35" s="272">
        <v>1554.5833333333335</v>
      </c>
      <c r="I35" s="272">
        <v>1546.7166666666669</v>
      </c>
      <c r="J35" s="272">
        <v>1586.616666666667</v>
      </c>
      <c r="K35" s="272">
        <v>1594.4833333333333</v>
      </c>
      <c r="L35" s="272">
        <v>1606.5666666666671</v>
      </c>
      <c r="M35" s="273">
        <v>1582.4</v>
      </c>
      <c r="N35" s="273">
        <v>1562.45</v>
      </c>
      <c r="O35" s="273">
        <v>8184500</v>
      </c>
      <c r="P35" s="274">
        <v>-2.0348315279190857E-2</v>
      </c>
    </row>
    <row r="36" spans="1:16" ht="12.75" customHeight="1">
      <c r="A36" s="265">
        <v>26</v>
      </c>
      <c r="B36" s="278" t="s">
        <v>68</v>
      </c>
      <c r="C36" s="270" t="s">
        <v>70</v>
      </c>
      <c r="D36" s="271">
        <v>45260</v>
      </c>
      <c r="E36" s="270">
        <v>7475.15</v>
      </c>
      <c r="F36" s="270">
        <v>7484.166666666667</v>
      </c>
      <c r="G36" s="272">
        <v>7413.6333333333341</v>
      </c>
      <c r="H36" s="272">
        <v>7352.1166666666668</v>
      </c>
      <c r="I36" s="272">
        <v>7281.5833333333339</v>
      </c>
      <c r="J36" s="272">
        <v>7545.6833333333343</v>
      </c>
      <c r="K36" s="272">
        <v>7616.2166666666672</v>
      </c>
      <c r="L36" s="272">
        <v>7677.7333333333345</v>
      </c>
      <c r="M36" s="273">
        <v>7554.7</v>
      </c>
      <c r="N36" s="273">
        <v>7422.65</v>
      </c>
      <c r="O36" s="273">
        <v>5221125</v>
      </c>
      <c r="P36" s="274">
        <v>4.0064741035856576E-2</v>
      </c>
    </row>
    <row r="37" spans="1:16" ht="12.75" customHeight="1">
      <c r="A37" s="265">
        <v>27</v>
      </c>
      <c r="B37" s="278" t="s">
        <v>56</v>
      </c>
      <c r="C37" s="270" t="s">
        <v>71</v>
      </c>
      <c r="D37" s="271">
        <v>45260</v>
      </c>
      <c r="E37" s="270">
        <v>2614.35</v>
      </c>
      <c r="F37" s="270">
        <v>2605.7499999999995</v>
      </c>
      <c r="G37" s="272">
        <v>2571.7999999999993</v>
      </c>
      <c r="H37" s="272">
        <v>2529.2499999999995</v>
      </c>
      <c r="I37" s="272">
        <v>2495.2999999999993</v>
      </c>
      <c r="J37" s="272">
        <v>2648.2999999999993</v>
      </c>
      <c r="K37" s="272">
        <v>2682.2499999999991</v>
      </c>
      <c r="L37" s="272">
        <v>2724.7999999999993</v>
      </c>
      <c r="M37" s="273">
        <v>2639.7</v>
      </c>
      <c r="N37" s="273">
        <v>2563.1999999999998</v>
      </c>
      <c r="O37" s="273">
        <v>1857000</v>
      </c>
      <c r="P37" s="274">
        <v>5.5773494797885043E-2</v>
      </c>
    </row>
    <row r="38" spans="1:16" ht="12.75" customHeight="1">
      <c r="A38" s="265">
        <v>28</v>
      </c>
      <c r="B38" s="278" t="s">
        <v>45</v>
      </c>
      <c r="C38" s="276" t="s">
        <v>72</v>
      </c>
      <c r="D38" s="271">
        <v>45260</v>
      </c>
      <c r="E38" s="270">
        <v>428.55</v>
      </c>
      <c r="F38" s="270">
        <v>430.56666666666661</v>
      </c>
      <c r="G38" s="272">
        <v>423.13333333333321</v>
      </c>
      <c r="H38" s="272">
        <v>417.71666666666658</v>
      </c>
      <c r="I38" s="272">
        <v>410.28333333333319</v>
      </c>
      <c r="J38" s="272">
        <v>435.98333333333323</v>
      </c>
      <c r="K38" s="272">
        <v>443.41666666666663</v>
      </c>
      <c r="L38" s="272">
        <v>448.83333333333326</v>
      </c>
      <c r="M38" s="273">
        <v>438</v>
      </c>
      <c r="N38" s="273">
        <v>425.15</v>
      </c>
      <c r="O38" s="273">
        <v>11732800</v>
      </c>
      <c r="P38" s="274">
        <v>-2.3958471981898044E-2</v>
      </c>
    </row>
    <row r="39" spans="1:16" ht="12.75" customHeight="1">
      <c r="A39" s="265">
        <v>29</v>
      </c>
      <c r="B39" s="278" t="s">
        <v>63</v>
      </c>
      <c r="C39" s="270" t="s">
        <v>73</v>
      </c>
      <c r="D39" s="271">
        <v>45260</v>
      </c>
      <c r="E39" s="270">
        <v>218.05</v>
      </c>
      <c r="F39" s="270">
        <v>218.23333333333335</v>
      </c>
      <c r="G39" s="272">
        <v>217.16666666666669</v>
      </c>
      <c r="H39" s="272">
        <v>216.28333333333333</v>
      </c>
      <c r="I39" s="272">
        <v>215.21666666666667</v>
      </c>
      <c r="J39" s="272">
        <v>219.1166666666667</v>
      </c>
      <c r="K39" s="272">
        <v>220.18333333333337</v>
      </c>
      <c r="L39" s="272">
        <v>221.06666666666672</v>
      </c>
      <c r="M39" s="273">
        <v>219.3</v>
      </c>
      <c r="N39" s="273">
        <v>217.35</v>
      </c>
      <c r="O39" s="273">
        <v>62555000</v>
      </c>
      <c r="P39" s="274">
        <v>8.423004070446943E-3</v>
      </c>
    </row>
    <row r="40" spans="1:16" ht="12.75" customHeight="1">
      <c r="A40" s="265">
        <v>30</v>
      </c>
      <c r="B40" s="278" t="s">
        <v>63</v>
      </c>
      <c r="C40" s="270" t="s">
        <v>74</v>
      </c>
      <c r="D40" s="271">
        <v>45260</v>
      </c>
      <c r="E40" s="270">
        <v>193.05</v>
      </c>
      <c r="F40" s="270">
        <v>193.43333333333331</v>
      </c>
      <c r="G40" s="272">
        <v>192.11666666666662</v>
      </c>
      <c r="H40" s="272">
        <v>191.18333333333331</v>
      </c>
      <c r="I40" s="272">
        <v>189.86666666666662</v>
      </c>
      <c r="J40" s="272">
        <v>194.36666666666662</v>
      </c>
      <c r="K40" s="272">
        <v>195.68333333333328</v>
      </c>
      <c r="L40" s="272">
        <v>196.61666666666662</v>
      </c>
      <c r="M40" s="273">
        <v>194.75</v>
      </c>
      <c r="N40" s="273">
        <v>192.5</v>
      </c>
      <c r="O40" s="273">
        <v>153120825</v>
      </c>
      <c r="P40" s="274">
        <v>8.3792425935200528E-3</v>
      </c>
    </row>
    <row r="41" spans="1:16" ht="12.75" customHeight="1">
      <c r="A41" s="265">
        <v>31</v>
      </c>
      <c r="B41" s="278" t="s">
        <v>59</v>
      </c>
      <c r="C41" s="270" t="s">
        <v>75</v>
      </c>
      <c r="D41" s="271">
        <v>45260</v>
      </c>
      <c r="E41" s="270">
        <v>1542.3</v>
      </c>
      <c r="F41" s="270">
        <v>1537.9166666666667</v>
      </c>
      <c r="G41" s="272">
        <v>1527.3833333333334</v>
      </c>
      <c r="H41" s="272">
        <v>1512.4666666666667</v>
      </c>
      <c r="I41" s="272">
        <v>1501.9333333333334</v>
      </c>
      <c r="J41" s="272">
        <v>1552.8333333333335</v>
      </c>
      <c r="K41" s="272">
        <v>1563.3666666666668</v>
      </c>
      <c r="L41" s="272">
        <v>1578.2833333333335</v>
      </c>
      <c r="M41" s="273">
        <v>1548.45</v>
      </c>
      <c r="N41" s="273">
        <v>1523</v>
      </c>
      <c r="O41" s="273">
        <v>2404125</v>
      </c>
      <c r="P41" s="274">
        <v>0.2082548058801357</v>
      </c>
    </row>
    <row r="42" spans="1:16" ht="12.75" customHeight="1">
      <c r="A42" s="265">
        <v>32</v>
      </c>
      <c r="B42" s="278" t="s">
        <v>41</v>
      </c>
      <c r="C42" s="270" t="s">
        <v>76</v>
      </c>
      <c r="D42" s="271">
        <v>45260</v>
      </c>
      <c r="E42" s="270">
        <v>140.80000000000001</v>
      </c>
      <c r="F42" s="270">
        <v>140.35</v>
      </c>
      <c r="G42" s="272">
        <v>138.89999999999998</v>
      </c>
      <c r="H42" s="272">
        <v>136.99999999999997</v>
      </c>
      <c r="I42" s="272">
        <v>135.54999999999995</v>
      </c>
      <c r="J42" s="272">
        <v>142.25</v>
      </c>
      <c r="K42" s="272">
        <v>143.69999999999999</v>
      </c>
      <c r="L42" s="272">
        <v>145.60000000000002</v>
      </c>
      <c r="M42" s="273">
        <v>141.80000000000001</v>
      </c>
      <c r="N42" s="273">
        <v>138.44999999999999</v>
      </c>
      <c r="O42" s="273">
        <v>51510900</v>
      </c>
      <c r="P42" s="274">
        <v>-1.2349726775956284E-2</v>
      </c>
    </row>
    <row r="43" spans="1:16" ht="12.75" customHeight="1">
      <c r="A43" s="265">
        <v>33</v>
      </c>
      <c r="B43" s="278" t="s">
        <v>59</v>
      </c>
      <c r="C43" s="270" t="s">
        <v>77</v>
      </c>
      <c r="D43" s="271">
        <v>45260</v>
      </c>
      <c r="E43" s="270">
        <v>588.95000000000005</v>
      </c>
      <c r="F43" s="270">
        <v>584.06666666666672</v>
      </c>
      <c r="G43" s="272">
        <v>578.18333333333339</v>
      </c>
      <c r="H43" s="272">
        <v>567.41666666666663</v>
      </c>
      <c r="I43" s="272">
        <v>561.5333333333333</v>
      </c>
      <c r="J43" s="272">
        <v>594.83333333333348</v>
      </c>
      <c r="K43" s="272">
        <v>600.71666666666692</v>
      </c>
      <c r="L43" s="272">
        <v>611.48333333333358</v>
      </c>
      <c r="M43" s="273">
        <v>589.95000000000005</v>
      </c>
      <c r="N43" s="273">
        <v>573.29999999999995</v>
      </c>
      <c r="O43" s="273">
        <v>8999760</v>
      </c>
      <c r="P43" s="274">
        <v>-3.6052594372967622E-2</v>
      </c>
    </row>
    <row r="44" spans="1:16" ht="12.75" customHeight="1">
      <c r="A44" s="265">
        <v>34</v>
      </c>
      <c r="B44" s="278" t="s">
        <v>56</v>
      </c>
      <c r="C44" s="270" t="s">
        <v>78</v>
      </c>
      <c r="D44" s="271">
        <v>45260</v>
      </c>
      <c r="E44" s="270">
        <v>1036.5999999999999</v>
      </c>
      <c r="F44" s="270">
        <v>1043.6833333333332</v>
      </c>
      <c r="G44" s="272">
        <v>1022.3166666666664</v>
      </c>
      <c r="H44" s="272">
        <v>1008.0333333333333</v>
      </c>
      <c r="I44" s="272">
        <v>986.66666666666652</v>
      </c>
      <c r="J44" s="272">
        <v>1057.9666666666662</v>
      </c>
      <c r="K44" s="272">
        <v>1079.333333333333</v>
      </c>
      <c r="L44" s="272">
        <v>1093.6166666666661</v>
      </c>
      <c r="M44" s="273">
        <v>1065.05</v>
      </c>
      <c r="N44" s="273">
        <v>1029.4000000000001</v>
      </c>
      <c r="O44" s="273">
        <v>7826500</v>
      </c>
      <c r="P44" s="274">
        <v>-3.0293643910296122E-2</v>
      </c>
    </row>
    <row r="45" spans="1:16" ht="12.75" customHeight="1">
      <c r="A45" s="265">
        <v>35</v>
      </c>
      <c r="B45" s="278" t="s">
        <v>79</v>
      </c>
      <c r="C45" s="270" t="s">
        <v>80</v>
      </c>
      <c r="D45" s="271">
        <v>45260</v>
      </c>
      <c r="E45" s="270">
        <v>939.75</v>
      </c>
      <c r="F45" s="270">
        <v>940.41666666666663</v>
      </c>
      <c r="G45" s="272">
        <v>936.68333333333328</v>
      </c>
      <c r="H45" s="272">
        <v>933.61666666666667</v>
      </c>
      <c r="I45" s="272">
        <v>929.88333333333333</v>
      </c>
      <c r="J45" s="272">
        <v>943.48333333333323</v>
      </c>
      <c r="K45" s="272">
        <v>947.21666666666658</v>
      </c>
      <c r="L45" s="272">
        <v>950.28333333333319</v>
      </c>
      <c r="M45" s="273">
        <v>944.15</v>
      </c>
      <c r="N45" s="273">
        <v>937.35</v>
      </c>
      <c r="O45" s="273">
        <v>34522050</v>
      </c>
      <c r="P45" s="274">
        <v>6.0577690888564582E-4</v>
      </c>
    </row>
    <row r="46" spans="1:16" ht="12.75" customHeight="1">
      <c r="A46" s="265">
        <v>36</v>
      </c>
      <c r="B46" s="278" t="s">
        <v>41</v>
      </c>
      <c r="C46" s="270" t="s">
        <v>81</v>
      </c>
      <c r="D46" s="271">
        <v>45260</v>
      </c>
      <c r="E46" s="270">
        <v>125.65</v>
      </c>
      <c r="F46" s="270">
        <v>127.15000000000002</v>
      </c>
      <c r="G46" s="272">
        <v>123.75000000000003</v>
      </c>
      <c r="H46" s="272">
        <v>121.85000000000001</v>
      </c>
      <c r="I46" s="272">
        <v>118.45000000000002</v>
      </c>
      <c r="J46" s="272">
        <v>129.05000000000004</v>
      </c>
      <c r="K46" s="272">
        <v>132.45000000000005</v>
      </c>
      <c r="L46" s="272">
        <v>134.35000000000005</v>
      </c>
      <c r="M46" s="273">
        <v>130.55000000000001</v>
      </c>
      <c r="N46" s="273">
        <v>125.25</v>
      </c>
      <c r="O46" s="273">
        <v>101461500</v>
      </c>
      <c r="P46" s="274">
        <v>-2.9819277108433736E-2</v>
      </c>
    </row>
    <row r="47" spans="1:16" ht="12.75" customHeight="1">
      <c r="A47" s="265">
        <v>37</v>
      </c>
      <c r="B47" s="278" t="s">
        <v>43</v>
      </c>
      <c r="C47" s="270" t="s">
        <v>82</v>
      </c>
      <c r="D47" s="271">
        <v>45260</v>
      </c>
      <c r="E47" s="270">
        <v>228</v>
      </c>
      <c r="F47" s="270">
        <v>228.30000000000004</v>
      </c>
      <c r="G47" s="272">
        <v>226.25000000000009</v>
      </c>
      <c r="H47" s="272">
        <v>224.50000000000006</v>
      </c>
      <c r="I47" s="272">
        <v>222.4500000000001</v>
      </c>
      <c r="J47" s="272">
        <v>230.05000000000007</v>
      </c>
      <c r="K47" s="272">
        <v>232.10000000000002</v>
      </c>
      <c r="L47" s="272">
        <v>233.85000000000005</v>
      </c>
      <c r="M47" s="273">
        <v>230.35</v>
      </c>
      <c r="N47" s="273">
        <v>226.55</v>
      </c>
      <c r="O47" s="273">
        <v>39245000</v>
      </c>
      <c r="P47" s="274">
        <v>6.4110783433773558E-3</v>
      </c>
    </row>
    <row r="48" spans="1:16" ht="12.75" customHeight="1">
      <c r="A48" s="265">
        <v>38</v>
      </c>
      <c r="B48" s="278" t="s">
        <v>56</v>
      </c>
      <c r="C48" s="270" t="s">
        <v>83</v>
      </c>
      <c r="D48" s="271">
        <v>45260</v>
      </c>
      <c r="E48" s="270">
        <v>19536.349999999999</v>
      </c>
      <c r="F48" s="270">
        <v>19563.833333333332</v>
      </c>
      <c r="G48" s="272">
        <v>19247.716666666664</v>
      </c>
      <c r="H48" s="272">
        <v>18959.083333333332</v>
      </c>
      <c r="I48" s="272">
        <v>18642.966666666664</v>
      </c>
      <c r="J48" s="272">
        <v>19852.466666666664</v>
      </c>
      <c r="K48" s="272">
        <v>20168.583333333332</v>
      </c>
      <c r="L48" s="272">
        <v>20457.216666666664</v>
      </c>
      <c r="M48" s="273">
        <v>19879.95</v>
      </c>
      <c r="N48" s="273">
        <v>19275.2</v>
      </c>
      <c r="O48" s="273">
        <v>154500</v>
      </c>
      <c r="P48" s="274">
        <v>0.18345461509000383</v>
      </c>
    </row>
    <row r="49" spans="1:16" ht="12.75" customHeight="1">
      <c r="A49" s="265">
        <v>39</v>
      </c>
      <c r="B49" s="278" t="s">
        <v>84</v>
      </c>
      <c r="C49" s="270" t="s">
        <v>85</v>
      </c>
      <c r="D49" s="271">
        <v>45260</v>
      </c>
      <c r="E49" s="270">
        <v>385</v>
      </c>
      <c r="F49" s="270">
        <v>383.31666666666666</v>
      </c>
      <c r="G49" s="272">
        <v>377.43333333333334</v>
      </c>
      <c r="H49" s="272">
        <v>369.86666666666667</v>
      </c>
      <c r="I49" s="272">
        <v>363.98333333333335</v>
      </c>
      <c r="J49" s="272">
        <v>390.88333333333333</v>
      </c>
      <c r="K49" s="272">
        <v>396.76666666666665</v>
      </c>
      <c r="L49" s="272">
        <v>404.33333333333331</v>
      </c>
      <c r="M49" s="273">
        <v>389.2</v>
      </c>
      <c r="N49" s="273">
        <v>375.75</v>
      </c>
      <c r="O49" s="273">
        <v>27028800</v>
      </c>
      <c r="P49" s="274">
        <v>2.4982935153583619E-2</v>
      </c>
    </row>
    <row r="50" spans="1:16" ht="12.75" customHeight="1">
      <c r="A50" s="265">
        <v>40</v>
      </c>
      <c r="B50" s="278" t="s">
        <v>59</v>
      </c>
      <c r="C50" s="270" t="s">
        <v>86</v>
      </c>
      <c r="D50" s="271">
        <v>45260</v>
      </c>
      <c r="E50" s="270">
        <v>4683.1000000000004</v>
      </c>
      <c r="F50" s="270">
        <v>4688.333333333333</v>
      </c>
      <c r="G50" s="272">
        <v>4668.7666666666664</v>
      </c>
      <c r="H50" s="272">
        <v>4654.4333333333334</v>
      </c>
      <c r="I50" s="272">
        <v>4634.8666666666668</v>
      </c>
      <c r="J50" s="272">
        <v>4702.6666666666661</v>
      </c>
      <c r="K50" s="272">
        <v>4722.2333333333336</v>
      </c>
      <c r="L50" s="272">
        <v>4736.5666666666657</v>
      </c>
      <c r="M50" s="273">
        <v>4707.8999999999996</v>
      </c>
      <c r="N50" s="273">
        <v>4674</v>
      </c>
      <c r="O50" s="273">
        <v>2110400</v>
      </c>
      <c r="P50" s="274">
        <v>6.6382171645329544E-4</v>
      </c>
    </row>
    <row r="51" spans="1:16" ht="12.75" customHeight="1">
      <c r="A51" s="265">
        <v>41</v>
      </c>
      <c r="B51" s="278" t="s">
        <v>87</v>
      </c>
      <c r="C51" s="275" t="s">
        <v>88</v>
      </c>
      <c r="D51" s="271">
        <v>45260</v>
      </c>
      <c r="E51" s="270">
        <v>582.4</v>
      </c>
      <c r="F51" s="270">
        <v>585.19999999999993</v>
      </c>
      <c r="G51" s="272">
        <v>578.19999999999982</v>
      </c>
      <c r="H51" s="272">
        <v>573.99999999999989</v>
      </c>
      <c r="I51" s="272">
        <v>566.99999999999977</v>
      </c>
      <c r="J51" s="272">
        <v>589.39999999999986</v>
      </c>
      <c r="K51" s="272">
        <v>596.40000000000009</v>
      </c>
      <c r="L51" s="272">
        <v>600.59999999999991</v>
      </c>
      <c r="M51" s="273">
        <v>592.20000000000005</v>
      </c>
      <c r="N51" s="273">
        <v>581</v>
      </c>
      <c r="O51" s="273">
        <v>7896000</v>
      </c>
      <c r="P51" s="274">
        <v>-1.9495840059605116E-2</v>
      </c>
    </row>
    <row r="52" spans="1:16" ht="12.75" customHeight="1">
      <c r="A52" s="265">
        <v>42</v>
      </c>
      <c r="B52" s="278" t="s">
        <v>63</v>
      </c>
      <c r="C52" s="270" t="s">
        <v>89</v>
      </c>
      <c r="D52" s="271">
        <v>45260</v>
      </c>
      <c r="E52" s="270">
        <v>386.85</v>
      </c>
      <c r="F52" s="270">
        <v>388.51666666666665</v>
      </c>
      <c r="G52" s="272">
        <v>384.63333333333333</v>
      </c>
      <c r="H52" s="272">
        <v>382.41666666666669</v>
      </c>
      <c r="I52" s="272">
        <v>378.53333333333336</v>
      </c>
      <c r="J52" s="272">
        <v>390.73333333333329</v>
      </c>
      <c r="K52" s="272">
        <v>394.61666666666662</v>
      </c>
      <c r="L52" s="272">
        <v>396.83333333333326</v>
      </c>
      <c r="M52" s="273">
        <v>392.4</v>
      </c>
      <c r="N52" s="273">
        <v>386.3</v>
      </c>
      <c r="O52" s="273">
        <v>47004300</v>
      </c>
      <c r="P52" s="274">
        <v>-1.2423417290673928E-2</v>
      </c>
    </row>
    <row r="53" spans="1:16" ht="12.75" customHeight="1">
      <c r="A53" s="265">
        <v>43</v>
      </c>
      <c r="B53" s="278" t="s">
        <v>68</v>
      </c>
      <c r="C53" s="277" t="s">
        <v>90</v>
      </c>
      <c r="D53" s="271">
        <v>45260</v>
      </c>
      <c r="E53" s="270">
        <v>762.85</v>
      </c>
      <c r="F53" s="270">
        <v>762.81666666666661</v>
      </c>
      <c r="G53" s="272">
        <v>758.38333333333321</v>
      </c>
      <c r="H53" s="272">
        <v>753.91666666666663</v>
      </c>
      <c r="I53" s="272">
        <v>749.48333333333323</v>
      </c>
      <c r="J53" s="272">
        <v>767.28333333333319</v>
      </c>
      <c r="K53" s="272">
        <v>771.71666666666658</v>
      </c>
      <c r="L53" s="272">
        <v>776.18333333333317</v>
      </c>
      <c r="M53" s="273">
        <v>767.25</v>
      </c>
      <c r="N53" s="273">
        <v>758.35</v>
      </c>
      <c r="O53" s="273">
        <v>3280875</v>
      </c>
      <c r="P53" s="274">
        <v>-3.109703426432479E-2</v>
      </c>
    </row>
    <row r="54" spans="1:16" ht="12.75" customHeight="1">
      <c r="A54" s="265">
        <v>44</v>
      </c>
      <c r="B54" s="278" t="s">
        <v>45</v>
      </c>
      <c r="C54" s="275" t="s">
        <v>91</v>
      </c>
      <c r="D54" s="271">
        <v>45260</v>
      </c>
      <c r="E54" s="270">
        <v>297.10000000000002</v>
      </c>
      <c r="F54" s="270">
        <v>294.58333333333331</v>
      </c>
      <c r="G54" s="272">
        <v>290.71666666666664</v>
      </c>
      <c r="H54" s="272">
        <v>284.33333333333331</v>
      </c>
      <c r="I54" s="272">
        <v>280.46666666666664</v>
      </c>
      <c r="J54" s="272">
        <v>300.96666666666664</v>
      </c>
      <c r="K54" s="272">
        <v>304.83333333333331</v>
      </c>
      <c r="L54" s="272">
        <v>311.21666666666664</v>
      </c>
      <c r="M54" s="273">
        <v>298.45</v>
      </c>
      <c r="N54" s="273">
        <v>288.2</v>
      </c>
      <c r="O54" s="273">
        <v>16822600</v>
      </c>
      <c r="P54" s="274">
        <v>1.1192325262677022E-2</v>
      </c>
    </row>
    <row r="55" spans="1:16" ht="12.75" customHeight="1">
      <c r="A55" s="265">
        <v>45</v>
      </c>
      <c r="B55" s="278" t="s">
        <v>68</v>
      </c>
      <c r="C55" s="270" t="s">
        <v>92</v>
      </c>
      <c r="D55" s="271">
        <v>45260</v>
      </c>
      <c r="E55" s="270">
        <v>1148.1500000000001</v>
      </c>
      <c r="F55" s="270">
        <v>1146.8666666666668</v>
      </c>
      <c r="G55" s="272">
        <v>1138.9833333333336</v>
      </c>
      <c r="H55" s="272">
        <v>1129.8166666666668</v>
      </c>
      <c r="I55" s="272">
        <v>1121.9333333333336</v>
      </c>
      <c r="J55" s="272">
        <v>1156.0333333333335</v>
      </c>
      <c r="K55" s="272">
        <v>1163.9166666666667</v>
      </c>
      <c r="L55" s="272">
        <v>1173.0833333333335</v>
      </c>
      <c r="M55" s="273">
        <v>1154.75</v>
      </c>
      <c r="N55" s="273">
        <v>1137.7</v>
      </c>
      <c r="O55" s="273">
        <v>13959375</v>
      </c>
      <c r="P55" s="274">
        <v>-1.0236639191704333E-2</v>
      </c>
    </row>
    <row r="56" spans="1:16" ht="12.75" customHeight="1">
      <c r="A56" s="265">
        <v>46</v>
      </c>
      <c r="B56" s="278" t="s">
        <v>43</v>
      </c>
      <c r="C56" s="270" t="s">
        <v>93</v>
      </c>
      <c r="D56" s="271">
        <v>45260</v>
      </c>
      <c r="E56" s="270">
        <v>1243.5999999999999</v>
      </c>
      <c r="F56" s="270">
        <v>1235.8666666666666</v>
      </c>
      <c r="G56" s="272">
        <v>1226.7333333333331</v>
      </c>
      <c r="H56" s="272">
        <v>1209.8666666666666</v>
      </c>
      <c r="I56" s="272">
        <v>1200.7333333333331</v>
      </c>
      <c r="J56" s="272">
        <v>1252.7333333333331</v>
      </c>
      <c r="K56" s="272">
        <v>1261.8666666666668</v>
      </c>
      <c r="L56" s="272">
        <v>1278.7333333333331</v>
      </c>
      <c r="M56" s="273">
        <v>1245</v>
      </c>
      <c r="N56" s="273">
        <v>1219</v>
      </c>
      <c r="O56" s="273">
        <v>9135750</v>
      </c>
      <c r="P56" s="274">
        <v>3.0123131046613898E-2</v>
      </c>
    </row>
    <row r="57" spans="1:16" ht="12.75" customHeight="1">
      <c r="A57" s="265">
        <v>47</v>
      </c>
      <c r="B57" s="278" t="s">
        <v>45</v>
      </c>
      <c r="C57" s="270" t="s">
        <v>94</v>
      </c>
      <c r="D57" s="271">
        <v>45260</v>
      </c>
      <c r="E57" s="270">
        <v>317.8</v>
      </c>
      <c r="F57" s="270">
        <v>317.09999999999997</v>
      </c>
      <c r="G57" s="272">
        <v>315.69999999999993</v>
      </c>
      <c r="H57" s="272">
        <v>313.59999999999997</v>
      </c>
      <c r="I57" s="272">
        <v>312.19999999999993</v>
      </c>
      <c r="J57" s="272">
        <v>319.19999999999993</v>
      </c>
      <c r="K57" s="272">
        <v>320.59999999999991</v>
      </c>
      <c r="L57" s="272">
        <v>322.69999999999993</v>
      </c>
      <c r="M57" s="273">
        <v>318.5</v>
      </c>
      <c r="N57" s="273">
        <v>315</v>
      </c>
      <c r="O57" s="273">
        <v>59934000</v>
      </c>
      <c r="P57" s="274">
        <v>-5.3669756743570081E-3</v>
      </c>
    </row>
    <row r="58" spans="1:16" ht="12.75" customHeight="1">
      <c r="A58" s="265">
        <v>48</v>
      </c>
      <c r="B58" s="278" t="s">
        <v>87</v>
      </c>
      <c r="C58" s="270" t="s">
        <v>95</v>
      </c>
      <c r="D58" s="271">
        <v>45260</v>
      </c>
      <c r="E58" s="270">
        <v>5119.55</v>
      </c>
      <c r="F58" s="270">
        <v>5119.5999999999995</v>
      </c>
      <c r="G58" s="272">
        <v>5089.1999999999989</v>
      </c>
      <c r="H58" s="272">
        <v>5058.8499999999995</v>
      </c>
      <c r="I58" s="272">
        <v>5028.4499999999989</v>
      </c>
      <c r="J58" s="272">
        <v>5149.9499999999989</v>
      </c>
      <c r="K58" s="272">
        <v>5180.3499999999985</v>
      </c>
      <c r="L58" s="272">
        <v>5210.6999999999989</v>
      </c>
      <c r="M58" s="273">
        <v>5150</v>
      </c>
      <c r="N58" s="273">
        <v>5089.25</v>
      </c>
      <c r="O58" s="273">
        <v>1054350</v>
      </c>
      <c r="P58" s="274">
        <v>-2.2711142654364799E-3</v>
      </c>
    </row>
    <row r="59" spans="1:16" ht="12.75" customHeight="1">
      <c r="A59" s="265">
        <v>49</v>
      </c>
      <c r="B59" s="278" t="s">
        <v>59</v>
      </c>
      <c r="C59" s="270" t="s">
        <v>96</v>
      </c>
      <c r="D59" s="271">
        <v>45260</v>
      </c>
      <c r="E59" s="270">
        <v>2135.65</v>
      </c>
      <c r="F59" s="270">
        <v>2131.7833333333333</v>
      </c>
      <c r="G59" s="272">
        <v>2118.5666666666666</v>
      </c>
      <c r="H59" s="272">
        <v>2101.4833333333331</v>
      </c>
      <c r="I59" s="272">
        <v>2088.2666666666664</v>
      </c>
      <c r="J59" s="272">
        <v>2148.8666666666668</v>
      </c>
      <c r="K59" s="272">
        <v>2162.083333333333</v>
      </c>
      <c r="L59" s="272">
        <v>2179.166666666667</v>
      </c>
      <c r="M59" s="273">
        <v>2145</v>
      </c>
      <c r="N59" s="273">
        <v>2114.6999999999998</v>
      </c>
      <c r="O59" s="273">
        <v>3499650</v>
      </c>
      <c r="P59" s="274">
        <v>1.276207839562443E-2</v>
      </c>
    </row>
    <row r="60" spans="1:16" ht="12.75" customHeight="1">
      <c r="A60" s="265">
        <v>50</v>
      </c>
      <c r="B60" s="278" t="s">
        <v>45</v>
      </c>
      <c r="C60" s="270" t="s">
        <v>97</v>
      </c>
      <c r="D60" s="271">
        <v>45260</v>
      </c>
      <c r="E60" s="270">
        <v>740.85</v>
      </c>
      <c r="F60" s="270">
        <v>741.58333333333337</v>
      </c>
      <c r="G60" s="272">
        <v>737.26666666666677</v>
      </c>
      <c r="H60" s="272">
        <v>733.68333333333339</v>
      </c>
      <c r="I60" s="272">
        <v>729.36666666666679</v>
      </c>
      <c r="J60" s="272">
        <v>745.16666666666674</v>
      </c>
      <c r="K60" s="272">
        <v>749.48333333333335</v>
      </c>
      <c r="L60" s="272">
        <v>753.06666666666672</v>
      </c>
      <c r="M60" s="273">
        <v>745.9</v>
      </c>
      <c r="N60" s="273">
        <v>738</v>
      </c>
      <c r="O60" s="273">
        <v>6027000</v>
      </c>
      <c r="P60" s="274">
        <v>6.6412086999833968E-4</v>
      </c>
    </row>
    <row r="61" spans="1:16" ht="12.75" customHeight="1">
      <c r="A61" s="265">
        <v>51</v>
      </c>
      <c r="B61" s="278" t="s">
        <v>45</v>
      </c>
      <c r="C61" s="277" t="s">
        <v>98</v>
      </c>
      <c r="D61" s="271">
        <v>45260</v>
      </c>
      <c r="E61" s="270">
        <v>1107.2</v>
      </c>
      <c r="F61" s="270">
        <v>1105.0166666666667</v>
      </c>
      <c r="G61" s="272">
        <v>1093.0333333333333</v>
      </c>
      <c r="H61" s="272">
        <v>1078.8666666666666</v>
      </c>
      <c r="I61" s="272">
        <v>1066.8833333333332</v>
      </c>
      <c r="J61" s="272">
        <v>1119.1833333333334</v>
      </c>
      <c r="K61" s="272">
        <v>1131.1666666666665</v>
      </c>
      <c r="L61" s="272">
        <v>1145.3333333333335</v>
      </c>
      <c r="M61" s="273">
        <v>1117</v>
      </c>
      <c r="N61" s="273">
        <v>1090.8499999999999</v>
      </c>
      <c r="O61" s="273">
        <v>1686300</v>
      </c>
      <c r="P61" s="274">
        <v>3.1691648822269811E-2</v>
      </c>
    </row>
    <row r="62" spans="1:16" ht="12.75" customHeight="1">
      <c r="A62" s="265">
        <v>52</v>
      </c>
      <c r="B62" s="278" t="s">
        <v>41</v>
      </c>
      <c r="C62" s="275" t="s">
        <v>99</v>
      </c>
      <c r="D62" s="271">
        <v>45260</v>
      </c>
      <c r="E62" s="270">
        <v>283.2</v>
      </c>
      <c r="F62" s="270">
        <v>284.05</v>
      </c>
      <c r="G62" s="272">
        <v>281.60000000000002</v>
      </c>
      <c r="H62" s="272">
        <v>280</v>
      </c>
      <c r="I62" s="272">
        <v>277.55</v>
      </c>
      <c r="J62" s="272">
        <v>285.65000000000003</v>
      </c>
      <c r="K62" s="272">
        <v>288.09999999999997</v>
      </c>
      <c r="L62" s="272">
        <v>289.70000000000005</v>
      </c>
      <c r="M62" s="273">
        <v>286.5</v>
      </c>
      <c r="N62" s="273">
        <v>282.45</v>
      </c>
      <c r="O62" s="273">
        <v>13050000</v>
      </c>
      <c r="P62" s="274">
        <v>9.046624913013222E-3</v>
      </c>
    </row>
    <row r="63" spans="1:16" ht="12.75" customHeight="1">
      <c r="A63" s="265">
        <v>53</v>
      </c>
      <c r="B63" s="278" t="s">
        <v>63</v>
      </c>
      <c r="C63" s="270" t="s">
        <v>100</v>
      </c>
      <c r="D63" s="271">
        <v>45260</v>
      </c>
      <c r="E63" s="270">
        <v>139.5</v>
      </c>
      <c r="F63" s="270">
        <v>139.33333333333334</v>
      </c>
      <c r="G63" s="272">
        <v>138.41666666666669</v>
      </c>
      <c r="H63" s="272">
        <v>137.33333333333334</v>
      </c>
      <c r="I63" s="272">
        <v>136.41666666666669</v>
      </c>
      <c r="J63" s="272">
        <v>140.41666666666669</v>
      </c>
      <c r="K63" s="272">
        <v>141.33333333333337</v>
      </c>
      <c r="L63" s="272">
        <v>142.41666666666669</v>
      </c>
      <c r="M63" s="273">
        <v>140.25</v>
      </c>
      <c r="N63" s="273">
        <v>138.25</v>
      </c>
      <c r="O63" s="273">
        <v>32490000</v>
      </c>
      <c r="P63" s="274">
        <v>-5.1525324770106552E-2</v>
      </c>
    </row>
    <row r="64" spans="1:16" ht="12.75" customHeight="1">
      <c r="A64" s="265">
        <v>54</v>
      </c>
      <c r="B64" s="278" t="s">
        <v>41</v>
      </c>
      <c r="C64" s="270" t="s">
        <v>101</v>
      </c>
      <c r="D64" s="271">
        <v>45260</v>
      </c>
      <c r="E64" s="270">
        <v>1777.45</v>
      </c>
      <c r="F64" s="270">
        <v>1761.9000000000003</v>
      </c>
      <c r="G64" s="272">
        <v>1715.7000000000007</v>
      </c>
      <c r="H64" s="272">
        <v>1653.9500000000005</v>
      </c>
      <c r="I64" s="272">
        <v>1607.7500000000009</v>
      </c>
      <c r="J64" s="272">
        <v>1823.6500000000005</v>
      </c>
      <c r="K64" s="272">
        <v>1869.85</v>
      </c>
      <c r="L64" s="272">
        <v>1931.6000000000004</v>
      </c>
      <c r="M64" s="273">
        <v>1808.1</v>
      </c>
      <c r="N64" s="273">
        <v>1700.15</v>
      </c>
      <c r="O64" s="273">
        <v>4054200</v>
      </c>
      <c r="P64" s="274">
        <v>1.1299857816358602E-2</v>
      </c>
    </row>
    <row r="65" spans="1:16" ht="12.75" customHeight="1">
      <c r="A65" s="265">
        <v>55</v>
      </c>
      <c r="B65" s="278" t="s">
        <v>59</v>
      </c>
      <c r="C65" s="270" t="s">
        <v>102</v>
      </c>
      <c r="D65" s="271">
        <v>45260</v>
      </c>
      <c r="E65" s="270">
        <v>538.4</v>
      </c>
      <c r="F65" s="270">
        <v>536</v>
      </c>
      <c r="G65" s="272">
        <v>532.6</v>
      </c>
      <c r="H65" s="272">
        <v>526.80000000000007</v>
      </c>
      <c r="I65" s="272">
        <v>523.40000000000009</v>
      </c>
      <c r="J65" s="272">
        <v>541.79999999999995</v>
      </c>
      <c r="K65" s="272">
        <v>545.20000000000005</v>
      </c>
      <c r="L65" s="272">
        <v>550.99999999999989</v>
      </c>
      <c r="M65" s="273">
        <v>539.4</v>
      </c>
      <c r="N65" s="273">
        <v>530.20000000000005</v>
      </c>
      <c r="O65" s="273">
        <v>21752500</v>
      </c>
      <c r="P65" s="274">
        <v>2.3038820412394885E-3</v>
      </c>
    </row>
    <row r="66" spans="1:16" ht="12.75" customHeight="1">
      <c r="A66" s="265">
        <v>56</v>
      </c>
      <c r="B66" s="278" t="s">
        <v>49</v>
      </c>
      <c r="C66" s="275" t="s">
        <v>103</v>
      </c>
      <c r="D66" s="271">
        <v>45260</v>
      </c>
      <c r="E66" s="270">
        <v>2134.9</v>
      </c>
      <c r="F66" s="270">
        <v>2133.3333333333335</v>
      </c>
      <c r="G66" s="272">
        <v>2107.666666666667</v>
      </c>
      <c r="H66" s="272">
        <v>2080.4333333333334</v>
      </c>
      <c r="I66" s="272">
        <v>2054.7666666666669</v>
      </c>
      <c r="J66" s="272">
        <v>2160.5666666666671</v>
      </c>
      <c r="K66" s="272">
        <v>2186.233333333334</v>
      </c>
      <c r="L66" s="272">
        <v>2213.4666666666672</v>
      </c>
      <c r="M66" s="273">
        <v>2159</v>
      </c>
      <c r="N66" s="273">
        <v>2106.1</v>
      </c>
      <c r="O66" s="273">
        <v>2351000</v>
      </c>
      <c r="P66" s="274">
        <v>1.522185037244953E-2</v>
      </c>
    </row>
    <row r="67" spans="1:16" ht="12.75" customHeight="1">
      <c r="A67" s="265">
        <v>57</v>
      </c>
      <c r="B67" s="278" t="s">
        <v>39</v>
      </c>
      <c r="C67" s="270" t="s">
        <v>104</v>
      </c>
      <c r="D67" s="271">
        <v>45260</v>
      </c>
      <c r="E67" s="270">
        <v>2147.8000000000002</v>
      </c>
      <c r="F67" s="270">
        <v>2163.2000000000003</v>
      </c>
      <c r="G67" s="272">
        <v>2107.6000000000004</v>
      </c>
      <c r="H67" s="272">
        <v>2067.4</v>
      </c>
      <c r="I67" s="272">
        <v>2011.8000000000002</v>
      </c>
      <c r="J67" s="272">
        <v>2203.4000000000005</v>
      </c>
      <c r="K67" s="272">
        <v>2259</v>
      </c>
      <c r="L67" s="272">
        <v>2299.2000000000007</v>
      </c>
      <c r="M67" s="273">
        <v>2218.8000000000002</v>
      </c>
      <c r="N67" s="273">
        <v>2123</v>
      </c>
      <c r="O67" s="273">
        <v>2511600</v>
      </c>
      <c r="P67" s="274">
        <v>-5.9687238868329955E-4</v>
      </c>
    </row>
    <row r="68" spans="1:16" ht="12.75" customHeight="1">
      <c r="A68" s="265">
        <v>58</v>
      </c>
      <c r="B68" s="278" t="s">
        <v>45</v>
      </c>
      <c r="C68" s="275" t="s">
        <v>105</v>
      </c>
      <c r="D68" s="271">
        <v>45260</v>
      </c>
      <c r="E68" s="270">
        <v>140.69999999999999</v>
      </c>
      <c r="F68" s="270">
        <v>142.08333333333331</v>
      </c>
      <c r="G68" s="272">
        <v>138.31666666666663</v>
      </c>
      <c r="H68" s="272">
        <v>135.93333333333331</v>
      </c>
      <c r="I68" s="272">
        <v>132.16666666666663</v>
      </c>
      <c r="J68" s="272">
        <v>144.46666666666664</v>
      </c>
      <c r="K68" s="272">
        <v>148.23333333333329</v>
      </c>
      <c r="L68" s="272">
        <v>150.61666666666665</v>
      </c>
      <c r="M68" s="273">
        <v>145.85</v>
      </c>
      <c r="N68" s="273">
        <v>139.69999999999999</v>
      </c>
      <c r="O68" s="273">
        <v>18582400</v>
      </c>
      <c r="P68" s="274">
        <v>0.1848451228687657</v>
      </c>
    </row>
    <row r="69" spans="1:16" ht="12.75" customHeight="1">
      <c r="A69" s="265">
        <v>59</v>
      </c>
      <c r="B69" s="278" t="s">
        <v>43</v>
      </c>
      <c r="C69" s="270" t="s">
        <v>106</v>
      </c>
      <c r="D69" s="271">
        <v>45260</v>
      </c>
      <c r="E69" s="270">
        <v>3508.65</v>
      </c>
      <c r="F69" s="270">
        <v>3517.9333333333338</v>
      </c>
      <c r="G69" s="272">
        <v>3483.0666666666675</v>
      </c>
      <c r="H69" s="272">
        <v>3457.4833333333336</v>
      </c>
      <c r="I69" s="272">
        <v>3422.6166666666672</v>
      </c>
      <c r="J69" s="272">
        <v>3543.5166666666678</v>
      </c>
      <c r="K69" s="272">
        <v>3578.3833333333337</v>
      </c>
      <c r="L69" s="272">
        <v>3603.9666666666681</v>
      </c>
      <c r="M69" s="273">
        <v>3552.8</v>
      </c>
      <c r="N69" s="273">
        <v>3492.35</v>
      </c>
      <c r="O69" s="273">
        <v>2529000</v>
      </c>
      <c r="P69" s="274">
        <v>-9.9436266833698717E-3</v>
      </c>
    </row>
    <row r="70" spans="1:16" ht="12.75" customHeight="1">
      <c r="A70" s="265">
        <v>60</v>
      </c>
      <c r="B70" s="278" t="s">
        <v>45</v>
      </c>
      <c r="C70" s="277" t="s">
        <v>107</v>
      </c>
      <c r="D70" s="271">
        <v>45260</v>
      </c>
      <c r="E70" s="270">
        <v>5386.05</v>
      </c>
      <c r="F70" s="270">
        <v>5357.4333333333334</v>
      </c>
      <c r="G70" s="272">
        <v>5313.8666666666668</v>
      </c>
      <c r="H70" s="272">
        <v>5241.6833333333334</v>
      </c>
      <c r="I70" s="272">
        <v>5198.1166666666668</v>
      </c>
      <c r="J70" s="272">
        <v>5429.6166666666668</v>
      </c>
      <c r="K70" s="272">
        <v>5473.1833333333343</v>
      </c>
      <c r="L70" s="272">
        <v>5545.3666666666668</v>
      </c>
      <c r="M70" s="273">
        <v>5401</v>
      </c>
      <c r="N70" s="273">
        <v>5285.25</v>
      </c>
      <c r="O70" s="273">
        <v>1183400</v>
      </c>
      <c r="P70" s="274">
        <v>7.2503172013775596E-2</v>
      </c>
    </row>
    <row r="71" spans="1:16" ht="12.75" customHeight="1">
      <c r="A71" s="265">
        <v>61</v>
      </c>
      <c r="B71" s="278" t="s">
        <v>108</v>
      </c>
      <c r="C71" s="270" t="s">
        <v>109</v>
      </c>
      <c r="D71" s="271">
        <v>45260</v>
      </c>
      <c r="E71" s="270">
        <v>598.54999999999995</v>
      </c>
      <c r="F71" s="270">
        <v>598.25</v>
      </c>
      <c r="G71" s="272">
        <v>593.5</v>
      </c>
      <c r="H71" s="272">
        <v>588.45000000000005</v>
      </c>
      <c r="I71" s="272">
        <v>583.70000000000005</v>
      </c>
      <c r="J71" s="272">
        <v>603.29999999999995</v>
      </c>
      <c r="K71" s="272">
        <v>608.04999999999995</v>
      </c>
      <c r="L71" s="272">
        <v>613.09999999999991</v>
      </c>
      <c r="M71" s="273">
        <v>603</v>
      </c>
      <c r="N71" s="273">
        <v>593.20000000000005</v>
      </c>
      <c r="O71" s="273">
        <v>38507700</v>
      </c>
      <c r="P71" s="274">
        <v>2.8151019868716685E-2</v>
      </c>
    </row>
    <row r="72" spans="1:16" ht="12.75" customHeight="1">
      <c r="A72" s="265">
        <v>62</v>
      </c>
      <c r="B72" s="278" t="s">
        <v>43</v>
      </c>
      <c r="C72" s="270" t="s">
        <v>110</v>
      </c>
      <c r="D72" s="271">
        <v>45260</v>
      </c>
      <c r="E72" s="270">
        <v>5481.3</v>
      </c>
      <c r="F72" s="270">
        <v>5473.8833333333341</v>
      </c>
      <c r="G72" s="272">
        <v>5428.1166666666686</v>
      </c>
      <c r="H72" s="272">
        <v>5374.9333333333343</v>
      </c>
      <c r="I72" s="272">
        <v>5329.1666666666688</v>
      </c>
      <c r="J72" s="272">
        <v>5527.0666666666684</v>
      </c>
      <c r="K72" s="272">
        <v>5572.833333333333</v>
      </c>
      <c r="L72" s="272">
        <v>5626.0166666666682</v>
      </c>
      <c r="M72" s="273">
        <v>5519.65</v>
      </c>
      <c r="N72" s="273">
        <v>5420.7</v>
      </c>
      <c r="O72" s="273">
        <v>3235250</v>
      </c>
      <c r="P72" s="274">
        <v>8.2586677054927934E-3</v>
      </c>
    </row>
    <row r="73" spans="1:16" ht="12.75" customHeight="1">
      <c r="A73" s="265">
        <v>63</v>
      </c>
      <c r="B73" s="278" t="s">
        <v>56</v>
      </c>
      <c r="C73" s="270" t="s">
        <v>111</v>
      </c>
      <c r="D73" s="271">
        <v>45260</v>
      </c>
      <c r="E73" s="270">
        <v>3563.15</v>
      </c>
      <c r="F73" s="270">
        <v>3553.7333333333336</v>
      </c>
      <c r="G73" s="272">
        <v>3527.5666666666671</v>
      </c>
      <c r="H73" s="272">
        <v>3491.9833333333336</v>
      </c>
      <c r="I73" s="272">
        <v>3465.8166666666671</v>
      </c>
      <c r="J73" s="272">
        <v>3589.3166666666671</v>
      </c>
      <c r="K73" s="272">
        <v>3615.4833333333331</v>
      </c>
      <c r="L73" s="272">
        <v>3651.0666666666671</v>
      </c>
      <c r="M73" s="273">
        <v>3579.9</v>
      </c>
      <c r="N73" s="273">
        <v>3518.15</v>
      </c>
      <c r="O73" s="273">
        <v>2759400</v>
      </c>
      <c r="P73" s="274">
        <v>-7.1154209432655376E-3</v>
      </c>
    </row>
    <row r="74" spans="1:16" ht="12.75" customHeight="1">
      <c r="A74" s="265">
        <v>64</v>
      </c>
      <c r="B74" s="278" t="s">
        <v>56</v>
      </c>
      <c r="C74" s="270" t="s">
        <v>112</v>
      </c>
      <c r="D74" s="271">
        <v>45260</v>
      </c>
      <c r="E74" s="270">
        <v>3162.8</v>
      </c>
      <c r="F74" s="270">
        <v>3156.15</v>
      </c>
      <c r="G74" s="272">
        <v>3128.65</v>
      </c>
      <c r="H74" s="272">
        <v>3094.5</v>
      </c>
      <c r="I74" s="272">
        <v>3067</v>
      </c>
      <c r="J74" s="272">
        <v>3190.3</v>
      </c>
      <c r="K74" s="272">
        <v>3217.8</v>
      </c>
      <c r="L74" s="272">
        <v>3251.9500000000003</v>
      </c>
      <c r="M74" s="273">
        <v>3183.65</v>
      </c>
      <c r="N74" s="273">
        <v>3122</v>
      </c>
      <c r="O74" s="273">
        <v>2174975</v>
      </c>
      <c r="P74" s="274">
        <v>4.0624603275358643E-3</v>
      </c>
    </row>
    <row r="75" spans="1:16" ht="12.75" customHeight="1">
      <c r="A75" s="265">
        <v>65</v>
      </c>
      <c r="B75" s="278" t="s">
        <v>56</v>
      </c>
      <c r="C75" s="270" t="s">
        <v>113</v>
      </c>
      <c r="D75" s="271">
        <v>45260</v>
      </c>
      <c r="E75" s="270">
        <v>267.14999999999998</v>
      </c>
      <c r="F75" s="270">
        <v>268.09999999999997</v>
      </c>
      <c r="G75" s="272">
        <v>265.29999999999995</v>
      </c>
      <c r="H75" s="272">
        <v>263.45</v>
      </c>
      <c r="I75" s="272">
        <v>260.64999999999998</v>
      </c>
      <c r="J75" s="272">
        <v>269.94999999999993</v>
      </c>
      <c r="K75" s="272">
        <v>272.75</v>
      </c>
      <c r="L75" s="272">
        <v>274.59999999999991</v>
      </c>
      <c r="M75" s="273">
        <v>270.89999999999998</v>
      </c>
      <c r="N75" s="273">
        <v>266.25</v>
      </c>
      <c r="O75" s="273">
        <v>16149600</v>
      </c>
      <c r="P75" s="274">
        <v>6.6919473566807942E-4</v>
      </c>
    </row>
    <row r="76" spans="1:16" ht="12.75" customHeight="1">
      <c r="A76" s="265">
        <v>66</v>
      </c>
      <c r="B76" s="278" t="s">
        <v>63</v>
      </c>
      <c r="C76" s="270" t="s">
        <v>114</v>
      </c>
      <c r="D76" s="271">
        <v>45260</v>
      </c>
      <c r="E76" s="270">
        <v>147.55000000000001</v>
      </c>
      <c r="F76" s="270">
        <v>148.21666666666667</v>
      </c>
      <c r="G76" s="272">
        <v>146.13333333333333</v>
      </c>
      <c r="H76" s="272">
        <v>144.71666666666667</v>
      </c>
      <c r="I76" s="272">
        <v>142.63333333333333</v>
      </c>
      <c r="J76" s="272">
        <v>149.63333333333333</v>
      </c>
      <c r="K76" s="272">
        <v>151.71666666666664</v>
      </c>
      <c r="L76" s="272">
        <v>153.13333333333333</v>
      </c>
      <c r="M76" s="273">
        <v>150.30000000000001</v>
      </c>
      <c r="N76" s="273">
        <v>146.80000000000001</v>
      </c>
      <c r="O76" s="273">
        <v>101265000</v>
      </c>
      <c r="P76" s="274">
        <v>4.5046439628482975E-2</v>
      </c>
    </row>
    <row r="77" spans="1:16" ht="12.75" customHeight="1">
      <c r="A77" s="265">
        <v>67</v>
      </c>
      <c r="B77" s="278" t="s">
        <v>84</v>
      </c>
      <c r="C77" s="270" t="s">
        <v>115</v>
      </c>
      <c r="D77" s="271">
        <v>45260</v>
      </c>
      <c r="E77" s="270">
        <v>124.9</v>
      </c>
      <c r="F77" s="270">
        <v>125.16666666666667</v>
      </c>
      <c r="G77" s="272">
        <v>124.08333333333334</v>
      </c>
      <c r="H77" s="272">
        <v>123.26666666666667</v>
      </c>
      <c r="I77" s="272">
        <v>122.18333333333334</v>
      </c>
      <c r="J77" s="272">
        <v>125.98333333333335</v>
      </c>
      <c r="K77" s="272">
        <v>127.06666666666669</v>
      </c>
      <c r="L77" s="272">
        <v>127.88333333333335</v>
      </c>
      <c r="M77" s="273">
        <v>126.25</v>
      </c>
      <c r="N77" s="273">
        <v>124.35</v>
      </c>
      <c r="O77" s="273">
        <v>144387000</v>
      </c>
      <c r="P77" s="274">
        <v>-1.360630319906338E-3</v>
      </c>
    </row>
    <row r="78" spans="1:16" ht="12.75" customHeight="1">
      <c r="A78" s="265">
        <v>68</v>
      </c>
      <c r="B78" s="278" t="s">
        <v>43</v>
      </c>
      <c r="C78" s="270" t="s">
        <v>116</v>
      </c>
      <c r="D78" s="271">
        <v>45260</v>
      </c>
      <c r="E78" s="270">
        <v>788.9</v>
      </c>
      <c r="F78" s="270">
        <v>781.9666666666667</v>
      </c>
      <c r="G78" s="272">
        <v>773.43333333333339</v>
      </c>
      <c r="H78" s="272">
        <v>757.9666666666667</v>
      </c>
      <c r="I78" s="272">
        <v>749.43333333333339</v>
      </c>
      <c r="J78" s="272">
        <v>797.43333333333339</v>
      </c>
      <c r="K78" s="272">
        <v>805.9666666666667</v>
      </c>
      <c r="L78" s="272">
        <v>821.43333333333339</v>
      </c>
      <c r="M78" s="273">
        <v>790.5</v>
      </c>
      <c r="N78" s="273">
        <v>766.5</v>
      </c>
      <c r="O78" s="273">
        <v>9148050</v>
      </c>
      <c r="P78" s="274">
        <v>1.2599309846721772E-2</v>
      </c>
    </row>
    <row r="79" spans="1:16" ht="12.75" customHeight="1">
      <c r="A79" s="265">
        <v>69</v>
      </c>
      <c r="B79" s="278" t="s">
        <v>117</v>
      </c>
      <c r="C79" s="270" t="s">
        <v>118</v>
      </c>
      <c r="D79" s="271">
        <v>45260</v>
      </c>
      <c r="E79" s="270">
        <v>56.75</v>
      </c>
      <c r="F79" s="270">
        <v>56.716666666666669</v>
      </c>
      <c r="G79" s="272">
        <v>56.233333333333334</v>
      </c>
      <c r="H79" s="272">
        <v>55.716666666666669</v>
      </c>
      <c r="I79" s="272">
        <v>55.233333333333334</v>
      </c>
      <c r="J79" s="272">
        <v>57.233333333333334</v>
      </c>
      <c r="K79" s="272">
        <v>57.716666666666669</v>
      </c>
      <c r="L79" s="272">
        <v>58.233333333333334</v>
      </c>
      <c r="M79" s="273">
        <v>57.2</v>
      </c>
      <c r="N79" s="273">
        <v>56.2</v>
      </c>
      <c r="O79" s="273">
        <v>128733750</v>
      </c>
      <c r="P79" s="274">
        <v>-1.2683347713546161E-2</v>
      </c>
    </row>
    <row r="80" spans="1:16" ht="12.75" customHeight="1">
      <c r="A80" s="265">
        <v>70</v>
      </c>
      <c r="B80" s="278" t="s">
        <v>45</v>
      </c>
      <c r="C80" s="276" t="s">
        <v>119</v>
      </c>
      <c r="D80" s="271">
        <v>45260</v>
      </c>
      <c r="E80" s="270">
        <v>695.7</v>
      </c>
      <c r="F80" s="270">
        <v>692.41666666666663</v>
      </c>
      <c r="G80" s="272">
        <v>685.88333333333321</v>
      </c>
      <c r="H80" s="272">
        <v>676.06666666666661</v>
      </c>
      <c r="I80" s="272">
        <v>669.53333333333319</v>
      </c>
      <c r="J80" s="272">
        <v>702.23333333333323</v>
      </c>
      <c r="K80" s="272">
        <v>708.76666666666677</v>
      </c>
      <c r="L80" s="272">
        <v>718.58333333333326</v>
      </c>
      <c r="M80" s="273">
        <v>698.95</v>
      </c>
      <c r="N80" s="273">
        <v>682.6</v>
      </c>
      <c r="O80" s="273">
        <v>10211500</v>
      </c>
      <c r="P80" s="274">
        <v>-9.9571464582808161E-3</v>
      </c>
    </row>
    <row r="81" spans="1:16" ht="12.75" customHeight="1">
      <c r="A81" s="265">
        <v>71</v>
      </c>
      <c r="B81" s="278" t="s">
        <v>59</v>
      </c>
      <c r="C81" s="270" t="s">
        <v>120</v>
      </c>
      <c r="D81" s="271">
        <v>45260</v>
      </c>
      <c r="E81" s="270">
        <v>1015.4</v>
      </c>
      <c r="F81" s="270">
        <v>1017.5333333333333</v>
      </c>
      <c r="G81" s="272">
        <v>1011.4666666666666</v>
      </c>
      <c r="H81" s="272">
        <v>1007.5333333333333</v>
      </c>
      <c r="I81" s="272">
        <v>1001.4666666666666</v>
      </c>
      <c r="J81" s="272">
        <v>1021.4666666666666</v>
      </c>
      <c r="K81" s="272">
        <v>1027.5333333333333</v>
      </c>
      <c r="L81" s="272">
        <v>1031.4666666666667</v>
      </c>
      <c r="M81" s="273">
        <v>1023.6</v>
      </c>
      <c r="N81" s="273">
        <v>1013.6</v>
      </c>
      <c r="O81" s="273">
        <v>8543000</v>
      </c>
      <c r="P81" s="274">
        <v>1.0587330691429586E-2</v>
      </c>
    </row>
    <row r="82" spans="1:16" ht="12.75" customHeight="1">
      <c r="A82" s="265">
        <v>72</v>
      </c>
      <c r="B82" s="278" t="s">
        <v>108</v>
      </c>
      <c r="C82" s="270" t="s">
        <v>121</v>
      </c>
      <c r="D82" s="271">
        <v>45260</v>
      </c>
      <c r="E82" s="270">
        <v>1777.45</v>
      </c>
      <c r="F82" s="270">
        <v>1775.4666666666665</v>
      </c>
      <c r="G82" s="272">
        <v>1763.583333333333</v>
      </c>
      <c r="H82" s="272">
        <v>1749.7166666666665</v>
      </c>
      <c r="I82" s="272">
        <v>1737.833333333333</v>
      </c>
      <c r="J82" s="272">
        <v>1789.333333333333</v>
      </c>
      <c r="K82" s="272">
        <v>1801.2166666666667</v>
      </c>
      <c r="L82" s="272">
        <v>1815.083333333333</v>
      </c>
      <c r="M82" s="273">
        <v>1787.35</v>
      </c>
      <c r="N82" s="273">
        <v>1761.6</v>
      </c>
      <c r="O82" s="273">
        <v>3753450</v>
      </c>
      <c r="P82" s="274">
        <v>-1.0270541082164329E-2</v>
      </c>
    </row>
    <row r="83" spans="1:16" ht="12.75" customHeight="1">
      <c r="A83" s="265">
        <v>73</v>
      </c>
      <c r="B83" s="278" t="s">
        <v>43</v>
      </c>
      <c r="C83" s="270" t="s">
        <v>122</v>
      </c>
      <c r="D83" s="271">
        <v>45260</v>
      </c>
      <c r="E83" s="270">
        <v>360.15</v>
      </c>
      <c r="F83" s="270">
        <v>361.91666666666669</v>
      </c>
      <c r="G83" s="272">
        <v>355.33333333333337</v>
      </c>
      <c r="H83" s="272">
        <v>350.51666666666671</v>
      </c>
      <c r="I83" s="272">
        <v>343.93333333333339</v>
      </c>
      <c r="J83" s="272">
        <v>366.73333333333335</v>
      </c>
      <c r="K83" s="272">
        <v>373.31666666666672</v>
      </c>
      <c r="L83" s="272">
        <v>378.13333333333333</v>
      </c>
      <c r="M83" s="273">
        <v>368.5</v>
      </c>
      <c r="N83" s="273">
        <v>357.1</v>
      </c>
      <c r="O83" s="273">
        <v>10134000</v>
      </c>
      <c r="P83" s="274">
        <v>8.9677419354838708E-2</v>
      </c>
    </row>
    <row r="84" spans="1:16" ht="12.75" customHeight="1">
      <c r="A84" s="265">
        <v>74</v>
      </c>
      <c r="B84" s="278" t="s">
        <v>49</v>
      </c>
      <c r="C84" s="270" t="s">
        <v>123</v>
      </c>
      <c r="D84" s="271">
        <v>45260</v>
      </c>
      <c r="E84" s="270">
        <v>1937.9</v>
      </c>
      <c r="F84" s="270">
        <v>1938.3500000000001</v>
      </c>
      <c r="G84" s="272">
        <v>1928.3000000000002</v>
      </c>
      <c r="H84" s="272">
        <v>1918.7</v>
      </c>
      <c r="I84" s="272">
        <v>1908.65</v>
      </c>
      <c r="J84" s="272">
        <v>1947.9500000000003</v>
      </c>
      <c r="K84" s="272">
        <v>1958</v>
      </c>
      <c r="L84" s="272">
        <v>1967.6000000000004</v>
      </c>
      <c r="M84" s="273">
        <v>1948.4</v>
      </c>
      <c r="N84" s="273">
        <v>1928.75</v>
      </c>
      <c r="O84" s="273">
        <v>9328525</v>
      </c>
      <c r="P84" s="274">
        <v>4.8094141724226141E-3</v>
      </c>
    </row>
    <row r="85" spans="1:16" ht="12.75" customHeight="1">
      <c r="A85" s="265">
        <v>75</v>
      </c>
      <c r="B85" s="278" t="s">
        <v>84</v>
      </c>
      <c r="C85" s="270" t="s">
        <v>124</v>
      </c>
      <c r="D85" s="271">
        <v>45260</v>
      </c>
      <c r="E85" s="270">
        <v>417.9</v>
      </c>
      <c r="F85" s="270">
        <v>418.26666666666665</v>
      </c>
      <c r="G85" s="272">
        <v>416.7833333333333</v>
      </c>
      <c r="H85" s="272">
        <v>415.66666666666663</v>
      </c>
      <c r="I85" s="272">
        <v>414.18333333333328</v>
      </c>
      <c r="J85" s="272">
        <v>419.38333333333333</v>
      </c>
      <c r="K85" s="272">
        <v>420.86666666666667</v>
      </c>
      <c r="L85" s="272">
        <v>421.98333333333335</v>
      </c>
      <c r="M85" s="273">
        <v>419.75</v>
      </c>
      <c r="N85" s="273">
        <v>417.15</v>
      </c>
      <c r="O85" s="273">
        <v>8846250</v>
      </c>
      <c r="P85" s="274">
        <v>1.172265904217298E-2</v>
      </c>
    </row>
    <row r="86" spans="1:16" ht="12.75" customHeight="1">
      <c r="A86" s="265">
        <v>76</v>
      </c>
      <c r="B86" s="278" t="s">
        <v>45</v>
      </c>
      <c r="C86" s="277" t="s">
        <v>125</v>
      </c>
      <c r="D86" s="271">
        <v>45260</v>
      </c>
      <c r="E86" s="270">
        <v>2047.65</v>
      </c>
      <c r="F86" s="270">
        <v>2037.1333333333334</v>
      </c>
      <c r="G86" s="272">
        <v>2021.8166666666671</v>
      </c>
      <c r="H86" s="272">
        <v>1995.9833333333336</v>
      </c>
      <c r="I86" s="272">
        <v>1980.6666666666672</v>
      </c>
      <c r="J86" s="272">
        <v>2062.9666666666672</v>
      </c>
      <c r="K86" s="272">
        <v>2078.2833333333328</v>
      </c>
      <c r="L86" s="272">
        <v>2104.1166666666668</v>
      </c>
      <c r="M86" s="273">
        <v>2052.4499999999998</v>
      </c>
      <c r="N86" s="273">
        <v>2011.3</v>
      </c>
      <c r="O86" s="273">
        <v>7676700</v>
      </c>
      <c r="P86" s="274">
        <v>-2.5477949577271689E-2</v>
      </c>
    </row>
    <row r="87" spans="1:16" ht="12.75" customHeight="1">
      <c r="A87" s="265">
        <v>77</v>
      </c>
      <c r="B87" s="278" t="s">
        <v>41</v>
      </c>
      <c r="C87" s="270" t="s">
        <v>126</v>
      </c>
      <c r="D87" s="271">
        <v>45260</v>
      </c>
      <c r="E87" s="270">
        <v>1258.8</v>
      </c>
      <c r="F87" s="270">
        <v>1260.7666666666667</v>
      </c>
      <c r="G87" s="272">
        <v>1254.0333333333333</v>
      </c>
      <c r="H87" s="272">
        <v>1249.2666666666667</v>
      </c>
      <c r="I87" s="272">
        <v>1242.5333333333333</v>
      </c>
      <c r="J87" s="272">
        <v>1265.5333333333333</v>
      </c>
      <c r="K87" s="272">
        <v>1272.2666666666664</v>
      </c>
      <c r="L87" s="272">
        <v>1277.0333333333333</v>
      </c>
      <c r="M87" s="273">
        <v>1267.5</v>
      </c>
      <c r="N87" s="273">
        <v>1256</v>
      </c>
      <c r="O87" s="273">
        <v>6334500</v>
      </c>
      <c r="P87" s="274">
        <v>1.4228124258951862E-3</v>
      </c>
    </row>
    <row r="88" spans="1:16" ht="12.75" customHeight="1">
      <c r="A88" s="265">
        <v>78</v>
      </c>
      <c r="B88" s="278" t="s">
        <v>87</v>
      </c>
      <c r="C88" s="270" t="s">
        <v>127</v>
      </c>
      <c r="D88" s="271">
        <v>45260</v>
      </c>
      <c r="E88" s="270">
        <v>1273.9000000000001</v>
      </c>
      <c r="F88" s="270">
        <v>1276.5833333333333</v>
      </c>
      <c r="G88" s="272">
        <v>1269.6166666666666</v>
      </c>
      <c r="H88" s="272">
        <v>1265.3333333333333</v>
      </c>
      <c r="I88" s="272">
        <v>1258.3666666666666</v>
      </c>
      <c r="J88" s="272">
        <v>1280.8666666666666</v>
      </c>
      <c r="K88" s="272">
        <v>1287.8333333333333</v>
      </c>
      <c r="L88" s="272">
        <v>1292.1166666666666</v>
      </c>
      <c r="M88" s="273">
        <v>1283.55</v>
      </c>
      <c r="N88" s="273">
        <v>1272.3</v>
      </c>
      <c r="O88" s="273">
        <v>11928700</v>
      </c>
      <c r="P88" s="274">
        <v>1.3259602806516828E-2</v>
      </c>
    </row>
    <row r="89" spans="1:16" ht="12.75" customHeight="1">
      <c r="A89" s="265">
        <v>79</v>
      </c>
      <c r="B89" s="278" t="s">
        <v>68</v>
      </c>
      <c r="C89" s="270" t="s">
        <v>128</v>
      </c>
      <c r="D89" s="271">
        <v>45260</v>
      </c>
      <c r="E89" s="270">
        <v>2760.6</v>
      </c>
      <c r="F89" s="270">
        <v>2769.1166666666668</v>
      </c>
      <c r="G89" s="272">
        <v>2739.4833333333336</v>
      </c>
      <c r="H89" s="272">
        <v>2718.3666666666668</v>
      </c>
      <c r="I89" s="272">
        <v>2688.7333333333336</v>
      </c>
      <c r="J89" s="272">
        <v>2790.2333333333336</v>
      </c>
      <c r="K89" s="272">
        <v>2819.8666666666668</v>
      </c>
      <c r="L89" s="272">
        <v>2840.9833333333336</v>
      </c>
      <c r="M89" s="273">
        <v>2798.75</v>
      </c>
      <c r="N89" s="273">
        <v>2748</v>
      </c>
      <c r="O89" s="273">
        <v>3226200</v>
      </c>
      <c r="P89" s="274">
        <v>-5.9160658162322058E-3</v>
      </c>
    </row>
    <row r="90" spans="1:16" ht="12.75" customHeight="1">
      <c r="A90" s="265">
        <v>80</v>
      </c>
      <c r="B90" s="278" t="s">
        <v>63</v>
      </c>
      <c r="C90" s="270" t="s">
        <v>129</v>
      </c>
      <c r="D90" s="271">
        <v>45260</v>
      </c>
      <c r="E90" s="270">
        <v>1494.75</v>
      </c>
      <c r="F90" s="270">
        <v>1492.9333333333334</v>
      </c>
      <c r="G90" s="272">
        <v>1488.7666666666669</v>
      </c>
      <c r="H90" s="272">
        <v>1482.7833333333335</v>
      </c>
      <c r="I90" s="272">
        <v>1478.616666666667</v>
      </c>
      <c r="J90" s="272">
        <v>1498.9166666666667</v>
      </c>
      <c r="K90" s="272">
        <v>1503.0833333333333</v>
      </c>
      <c r="L90" s="272">
        <v>1509.0666666666666</v>
      </c>
      <c r="M90" s="273">
        <v>1497.1</v>
      </c>
      <c r="N90" s="273">
        <v>1486.95</v>
      </c>
      <c r="O90" s="273">
        <v>163500700</v>
      </c>
      <c r="P90" s="274">
        <v>1.3297065510459382E-2</v>
      </c>
    </row>
    <row r="91" spans="1:16" ht="12.75" customHeight="1">
      <c r="A91" s="265">
        <v>81</v>
      </c>
      <c r="B91" s="278" t="s">
        <v>68</v>
      </c>
      <c r="C91" s="270" t="s">
        <v>130</v>
      </c>
      <c r="D91" s="271">
        <v>45260</v>
      </c>
      <c r="E91" s="270">
        <v>621.95000000000005</v>
      </c>
      <c r="F91" s="270">
        <v>623.4666666666667</v>
      </c>
      <c r="G91" s="272">
        <v>618.93333333333339</v>
      </c>
      <c r="H91" s="272">
        <v>615.91666666666674</v>
      </c>
      <c r="I91" s="272">
        <v>611.38333333333344</v>
      </c>
      <c r="J91" s="272">
        <v>626.48333333333335</v>
      </c>
      <c r="K91" s="272">
        <v>631.01666666666665</v>
      </c>
      <c r="L91" s="272">
        <v>634.0333333333333</v>
      </c>
      <c r="M91" s="273">
        <v>628</v>
      </c>
      <c r="N91" s="273">
        <v>620.45000000000005</v>
      </c>
      <c r="O91" s="273">
        <v>15384600</v>
      </c>
      <c r="P91" s="274">
        <v>8.2179930795847744E-3</v>
      </c>
    </row>
    <row r="92" spans="1:16" ht="12.75" customHeight="1">
      <c r="A92" s="265">
        <v>82</v>
      </c>
      <c r="B92" s="278" t="s">
        <v>56</v>
      </c>
      <c r="C92" s="270" t="s">
        <v>131</v>
      </c>
      <c r="D92" s="271">
        <v>45260</v>
      </c>
      <c r="E92" s="270">
        <v>3148</v>
      </c>
      <c r="F92" s="270">
        <v>3154.0833333333335</v>
      </c>
      <c r="G92" s="272">
        <v>3137.916666666667</v>
      </c>
      <c r="H92" s="272">
        <v>3127.8333333333335</v>
      </c>
      <c r="I92" s="272">
        <v>3111.666666666667</v>
      </c>
      <c r="J92" s="272">
        <v>3164.166666666667</v>
      </c>
      <c r="K92" s="272">
        <v>3180.3333333333339</v>
      </c>
      <c r="L92" s="272">
        <v>3190.416666666667</v>
      </c>
      <c r="M92" s="273">
        <v>3170.25</v>
      </c>
      <c r="N92" s="273">
        <v>3144</v>
      </c>
      <c r="O92" s="273">
        <v>3537300</v>
      </c>
      <c r="P92" s="274">
        <v>5.9721866734920226E-3</v>
      </c>
    </row>
    <row r="93" spans="1:16" ht="12.75" customHeight="1">
      <c r="A93" s="265">
        <v>83</v>
      </c>
      <c r="B93" s="278" t="s">
        <v>132</v>
      </c>
      <c r="C93" s="270" t="s">
        <v>133</v>
      </c>
      <c r="D93" s="271">
        <v>45260</v>
      </c>
      <c r="E93" s="270">
        <v>489.1</v>
      </c>
      <c r="F93" s="270">
        <v>486.93333333333334</v>
      </c>
      <c r="G93" s="272">
        <v>481.86666666666667</v>
      </c>
      <c r="H93" s="272">
        <v>474.63333333333333</v>
      </c>
      <c r="I93" s="272">
        <v>469.56666666666666</v>
      </c>
      <c r="J93" s="272">
        <v>494.16666666666669</v>
      </c>
      <c r="K93" s="272">
        <v>499.23333333333341</v>
      </c>
      <c r="L93" s="272">
        <v>506.4666666666667</v>
      </c>
      <c r="M93" s="273">
        <v>492</v>
      </c>
      <c r="N93" s="273">
        <v>479.7</v>
      </c>
      <c r="O93" s="273">
        <v>32307800</v>
      </c>
      <c r="P93" s="274">
        <v>-2.7230957298823927E-2</v>
      </c>
    </row>
    <row r="94" spans="1:16" ht="12.75" customHeight="1">
      <c r="A94" s="265">
        <v>84</v>
      </c>
      <c r="B94" s="278" t="s">
        <v>132</v>
      </c>
      <c r="C94" s="276" t="s">
        <v>134</v>
      </c>
      <c r="D94" s="271">
        <v>45260</v>
      </c>
      <c r="E94" s="270">
        <v>147.15</v>
      </c>
      <c r="F94" s="270">
        <v>147.30000000000001</v>
      </c>
      <c r="G94" s="272">
        <v>146.05000000000001</v>
      </c>
      <c r="H94" s="272">
        <v>144.94999999999999</v>
      </c>
      <c r="I94" s="272">
        <v>143.69999999999999</v>
      </c>
      <c r="J94" s="272">
        <v>148.40000000000003</v>
      </c>
      <c r="K94" s="272">
        <v>149.65000000000003</v>
      </c>
      <c r="L94" s="272">
        <v>150.75000000000006</v>
      </c>
      <c r="M94" s="273">
        <v>148.55000000000001</v>
      </c>
      <c r="N94" s="273">
        <v>146.19999999999999</v>
      </c>
      <c r="O94" s="273">
        <v>34116100</v>
      </c>
      <c r="P94" s="274">
        <v>1.3222099795372266E-2</v>
      </c>
    </row>
    <row r="95" spans="1:16" ht="12.75" customHeight="1">
      <c r="A95" s="265">
        <v>85</v>
      </c>
      <c r="B95" s="278" t="s">
        <v>84</v>
      </c>
      <c r="C95" s="270" t="s">
        <v>135</v>
      </c>
      <c r="D95" s="271">
        <v>45260</v>
      </c>
      <c r="E95" s="270">
        <v>300.85000000000002</v>
      </c>
      <c r="F95" s="270">
        <v>296.16666666666669</v>
      </c>
      <c r="G95" s="272">
        <v>288.43333333333339</v>
      </c>
      <c r="H95" s="272">
        <v>276.01666666666671</v>
      </c>
      <c r="I95" s="272">
        <v>268.28333333333342</v>
      </c>
      <c r="J95" s="272">
        <v>308.58333333333337</v>
      </c>
      <c r="K95" s="272">
        <v>316.31666666666661</v>
      </c>
      <c r="L95" s="272">
        <v>328.73333333333335</v>
      </c>
      <c r="M95" s="273">
        <v>303.89999999999998</v>
      </c>
      <c r="N95" s="273">
        <v>283.75</v>
      </c>
      <c r="O95" s="273">
        <v>59356800</v>
      </c>
      <c r="P95" s="274">
        <v>9.4984310404940972E-2</v>
      </c>
    </row>
    <row r="96" spans="1:16" ht="12.75" customHeight="1">
      <c r="A96" s="265">
        <v>86</v>
      </c>
      <c r="B96" s="278" t="s">
        <v>59</v>
      </c>
      <c r="C96" s="270" t="s">
        <v>136</v>
      </c>
      <c r="D96" s="271">
        <v>45260</v>
      </c>
      <c r="E96" s="270">
        <v>2526.1999999999998</v>
      </c>
      <c r="F96" s="270">
        <v>2522.0666666666666</v>
      </c>
      <c r="G96" s="272">
        <v>2514.1333333333332</v>
      </c>
      <c r="H96" s="272">
        <v>2502.0666666666666</v>
      </c>
      <c r="I96" s="272">
        <v>2494.1333333333332</v>
      </c>
      <c r="J96" s="272">
        <v>2534.1333333333332</v>
      </c>
      <c r="K96" s="272">
        <v>2542.0666666666666</v>
      </c>
      <c r="L96" s="272">
        <v>2554.1333333333332</v>
      </c>
      <c r="M96" s="273">
        <v>2530</v>
      </c>
      <c r="N96" s="273">
        <v>2510</v>
      </c>
      <c r="O96" s="273">
        <v>7663800</v>
      </c>
      <c r="P96" s="274">
        <v>-1.8754395561459717E-3</v>
      </c>
    </row>
    <row r="97" spans="1:16" ht="12.75" customHeight="1">
      <c r="A97" s="265">
        <v>87</v>
      </c>
      <c r="B97" s="278" t="s">
        <v>68</v>
      </c>
      <c r="C97" s="270" t="s">
        <v>137</v>
      </c>
      <c r="D97" s="271">
        <v>45260</v>
      </c>
      <c r="E97" s="270">
        <v>172.65</v>
      </c>
      <c r="F97" s="270">
        <v>173.2166666666667</v>
      </c>
      <c r="G97" s="272">
        <v>170.98333333333341</v>
      </c>
      <c r="H97" s="272">
        <v>169.31666666666672</v>
      </c>
      <c r="I97" s="272">
        <v>167.08333333333343</v>
      </c>
      <c r="J97" s="272">
        <v>174.88333333333338</v>
      </c>
      <c r="K97" s="272">
        <v>177.11666666666667</v>
      </c>
      <c r="L97" s="272">
        <v>178.78333333333336</v>
      </c>
      <c r="M97" s="273">
        <v>175.45</v>
      </c>
      <c r="N97" s="273">
        <v>171.55</v>
      </c>
      <c r="O97" s="273">
        <v>62505600</v>
      </c>
      <c r="P97" s="274">
        <v>1.0137641143987472E-2</v>
      </c>
    </row>
    <row r="98" spans="1:16" ht="12.75" customHeight="1">
      <c r="A98" s="265">
        <v>88</v>
      </c>
      <c r="B98" s="278" t="s">
        <v>63</v>
      </c>
      <c r="C98" s="270" t="s">
        <v>138</v>
      </c>
      <c r="D98" s="271">
        <v>45260</v>
      </c>
      <c r="E98" s="270">
        <v>939.8</v>
      </c>
      <c r="F98" s="270">
        <v>943.23333333333323</v>
      </c>
      <c r="G98" s="272">
        <v>935.56666666666649</v>
      </c>
      <c r="H98" s="272">
        <v>931.33333333333326</v>
      </c>
      <c r="I98" s="272">
        <v>923.66666666666652</v>
      </c>
      <c r="J98" s="272">
        <v>947.46666666666647</v>
      </c>
      <c r="K98" s="272">
        <v>955.13333333333321</v>
      </c>
      <c r="L98" s="272">
        <v>959.36666666666645</v>
      </c>
      <c r="M98" s="273">
        <v>950.9</v>
      </c>
      <c r="N98" s="273">
        <v>939</v>
      </c>
      <c r="O98" s="273">
        <v>94335500</v>
      </c>
      <c r="P98" s="274">
        <v>3.7411954890112002E-2</v>
      </c>
    </row>
    <row r="99" spans="1:16" ht="12.75" customHeight="1">
      <c r="A99" s="265">
        <v>89</v>
      </c>
      <c r="B99" s="278" t="s">
        <v>68</v>
      </c>
      <c r="C99" s="270" t="s">
        <v>139</v>
      </c>
      <c r="D99" s="271">
        <v>45260</v>
      </c>
      <c r="E99" s="270">
        <v>1370.85</v>
      </c>
      <c r="F99" s="270">
        <v>1375.4666666666665</v>
      </c>
      <c r="G99" s="272">
        <v>1358.9833333333329</v>
      </c>
      <c r="H99" s="272">
        <v>1347.1166666666663</v>
      </c>
      <c r="I99" s="272">
        <v>1330.6333333333328</v>
      </c>
      <c r="J99" s="272">
        <v>1387.333333333333</v>
      </c>
      <c r="K99" s="272">
        <v>1403.8166666666666</v>
      </c>
      <c r="L99" s="272">
        <v>1415.6833333333332</v>
      </c>
      <c r="M99" s="273">
        <v>1391.95</v>
      </c>
      <c r="N99" s="273">
        <v>1363.6</v>
      </c>
      <c r="O99" s="273">
        <v>2688500</v>
      </c>
      <c r="P99" s="274">
        <v>-2.801879971077368E-2</v>
      </c>
    </row>
    <row r="100" spans="1:16" ht="12.75" customHeight="1">
      <c r="A100" s="265">
        <v>90</v>
      </c>
      <c r="B100" s="278" t="s">
        <v>68</v>
      </c>
      <c r="C100" s="270" t="s">
        <v>140</v>
      </c>
      <c r="D100" s="271">
        <v>45260</v>
      </c>
      <c r="E100" s="270">
        <v>531.85</v>
      </c>
      <c r="F100" s="270">
        <v>534.21666666666658</v>
      </c>
      <c r="G100" s="272">
        <v>526.43333333333317</v>
      </c>
      <c r="H100" s="272">
        <v>521.01666666666654</v>
      </c>
      <c r="I100" s="272">
        <v>513.23333333333312</v>
      </c>
      <c r="J100" s="272">
        <v>539.63333333333321</v>
      </c>
      <c r="K100" s="272">
        <v>547.41666666666674</v>
      </c>
      <c r="L100" s="272">
        <v>552.83333333333326</v>
      </c>
      <c r="M100" s="273">
        <v>542</v>
      </c>
      <c r="N100" s="273">
        <v>528.79999999999995</v>
      </c>
      <c r="O100" s="273">
        <v>9739500</v>
      </c>
      <c r="P100" s="274">
        <v>2.9817605075337036E-2</v>
      </c>
    </row>
    <row r="101" spans="1:16" ht="12.75" customHeight="1">
      <c r="A101" s="265">
        <v>91</v>
      </c>
      <c r="B101" s="278" t="s">
        <v>79</v>
      </c>
      <c r="C101" s="270" t="s">
        <v>141</v>
      </c>
      <c r="D101" s="271">
        <v>45260</v>
      </c>
      <c r="E101" s="270">
        <v>13.7</v>
      </c>
      <c r="F101" s="270">
        <v>13.816666666666668</v>
      </c>
      <c r="G101" s="272">
        <v>13.483333333333336</v>
      </c>
      <c r="H101" s="272">
        <v>13.266666666666667</v>
      </c>
      <c r="I101" s="272">
        <v>12.933333333333335</v>
      </c>
      <c r="J101" s="272">
        <v>14.033333333333337</v>
      </c>
      <c r="K101" s="272">
        <v>14.366666666666669</v>
      </c>
      <c r="L101" s="272">
        <v>14.583333333333337</v>
      </c>
      <c r="M101" s="273">
        <v>14.15</v>
      </c>
      <c r="N101" s="273">
        <v>13.6</v>
      </c>
      <c r="O101" s="273">
        <v>1680640000</v>
      </c>
      <c r="P101" s="274">
        <v>-1.7537295982790066E-2</v>
      </c>
    </row>
    <row r="102" spans="1:16" ht="12.75" customHeight="1">
      <c r="A102" s="265">
        <v>92</v>
      </c>
      <c r="B102" s="278" t="s">
        <v>68</v>
      </c>
      <c r="C102" s="276" t="s">
        <v>142</v>
      </c>
      <c r="D102" s="271">
        <v>45260</v>
      </c>
      <c r="E102" s="270">
        <v>116.3</v>
      </c>
      <c r="F102" s="270">
        <v>116.53333333333335</v>
      </c>
      <c r="G102" s="272">
        <v>115.56666666666669</v>
      </c>
      <c r="H102" s="272">
        <v>114.83333333333334</v>
      </c>
      <c r="I102" s="272">
        <v>113.86666666666669</v>
      </c>
      <c r="J102" s="272">
        <v>117.26666666666669</v>
      </c>
      <c r="K102" s="272">
        <v>118.23333333333336</v>
      </c>
      <c r="L102" s="272">
        <v>118.9666666666667</v>
      </c>
      <c r="M102" s="273">
        <v>117.5</v>
      </c>
      <c r="N102" s="273">
        <v>115.8</v>
      </c>
      <c r="O102" s="273">
        <v>89995000</v>
      </c>
      <c r="P102" s="274">
        <v>8.8972918867819602E-4</v>
      </c>
    </row>
    <row r="103" spans="1:16" ht="12.75" customHeight="1">
      <c r="A103" s="265">
        <v>93</v>
      </c>
      <c r="B103" s="278" t="s">
        <v>63</v>
      </c>
      <c r="C103" s="270" t="s">
        <v>143</v>
      </c>
      <c r="D103" s="271">
        <v>45260</v>
      </c>
      <c r="E103" s="270">
        <v>83.85</v>
      </c>
      <c r="F103" s="270">
        <v>83.95</v>
      </c>
      <c r="G103" s="272">
        <v>83.4</v>
      </c>
      <c r="H103" s="272">
        <v>82.95</v>
      </c>
      <c r="I103" s="272">
        <v>82.4</v>
      </c>
      <c r="J103" s="272">
        <v>84.4</v>
      </c>
      <c r="K103" s="272">
        <v>84.949999999999989</v>
      </c>
      <c r="L103" s="272">
        <v>85.4</v>
      </c>
      <c r="M103" s="273">
        <v>84.5</v>
      </c>
      <c r="N103" s="273">
        <v>83.5</v>
      </c>
      <c r="O103" s="273">
        <v>266460000</v>
      </c>
      <c r="P103" s="274">
        <v>3.8860785403081959E-2</v>
      </c>
    </row>
    <row r="104" spans="1:16" ht="12.75" customHeight="1">
      <c r="A104" s="265">
        <v>94</v>
      </c>
      <c r="B104" s="278" t="s">
        <v>45</v>
      </c>
      <c r="C104" s="277" t="s">
        <v>144</v>
      </c>
      <c r="D104" s="271">
        <v>45260</v>
      </c>
      <c r="E104" s="270">
        <v>133.05000000000001</v>
      </c>
      <c r="F104" s="270">
        <v>133.41666666666666</v>
      </c>
      <c r="G104" s="272">
        <v>132.23333333333332</v>
      </c>
      <c r="H104" s="272">
        <v>131.41666666666666</v>
      </c>
      <c r="I104" s="272">
        <v>130.23333333333332</v>
      </c>
      <c r="J104" s="272">
        <v>134.23333333333332</v>
      </c>
      <c r="K104" s="272">
        <v>135.41666666666666</v>
      </c>
      <c r="L104" s="272">
        <v>136.23333333333332</v>
      </c>
      <c r="M104" s="273">
        <v>134.6</v>
      </c>
      <c r="N104" s="273">
        <v>132.6</v>
      </c>
      <c r="O104" s="273">
        <v>50013750</v>
      </c>
      <c r="P104" s="274">
        <v>7.8591400287160891E-3</v>
      </c>
    </row>
    <row r="105" spans="1:16" ht="12.75" customHeight="1">
      <c r="A105" s="265">
        <v>95</v>
      </c>
      <c r="B105" s="278" t="s">
        <v>84</v>
      </c>
      <c r="C105" s="270" t="s">
        <v>145</v>
      </c>
      <c r="D105" s="271">
        <v>45260</v>
      </c>
      <c r="E105" s="270">
        <v>393.45</v>
      </c>
      <c r="F105" s="270">
        <v>394.25</v>
      </c>
      <c r="G105" s="272">
        <v>389.75</v>
      </c>
      <c r="H105" s="272">
        <v>386.05</v>
      </c>
      <c r="I105" s="272">
        <v>381.55</v>
      </c>
      <c r="J105" s="272">
        <v>397.95</v>
      </c>
      <c r="K105" s="272">
        <v>402.45</v>
      </c>
      <c r="L105" s="272">
        <v>406.15</v>
      </c>
      <c r="M105" s="273">
        <v>398.75</v>
      </c>
      <c r="N105" s="273">
        <v>390.55</v>
      </c>
      <c r="O105" s="273">
        <v>16090250</v>
      </c>
      <c r="P105" s="274">
        <v>1.2196176801314766E-2</v>
      </c>
    </row>
    <row r="106" spans="1:16" ht="12.75" customHeight="1">
      <c r="A106" s="265">
        <v>96</v>
      </c>
      <c r="B106" s="278" t="s">
        <v>117</v>
      </c>
      <c r="C106" s="277" t="s">
        <v>146</v>
      </c>
      <c r="D106" s="271">
        <v>45260</v>
      </c>
      <c r="E106" s="270">
        <v>406.7</v>
      </c>
      <c r="F106" s="270">
        <v>404.21666666666664</v>
      </c>
      <c r="G106" s="272">
        <v>401.0333333333333</v>
      </c>
      <c r="H106" s="272">
        <v>395.36666666666667</v>
      </c>
      <c r="I106" s="272">
        <v>392.18333333333334</v>
      </c>
      <c r="J106" s="272">
        <v>409.88333333333327</v>
      </c>
      <c r="K106" s="272">
        <v>413.06666666666655</v>
      </c>
      <c r="L106" s="272">
        <v>418.73333333333323</v>
      </c>
      <c r="M106" s="273">
        <v>407.4</v>
      </c>
      <c r="N106" s="273">
        <v>398.55</v>
      </c>
      <c r="O106" s="273">
        <v>20348000</v>
      </c>
      <c r="P106" s="274">
        <v>-3.4266729947793069E-2</v>
      </c>
    </row>
    <row r="107" spans="1:16" ht="12.75" customHeight="1">
      <c r="A107" s="265">
        <v>97</v>
      </c>
      <c r="B107" s="278" t="s">
        <v>49</v>
      </c>
      <c r="C107" s="275" t="s">
        <v>147</v>
      </c>
      <c r="D107" s="271">
        <v>45260</v>
      </c>
      <c r="E107" s="270">
        <v>215.15</v>
      </c>
      <c r="F107" s="270">
        <v>216.21666666666667</v>
      </c>
      <c r="G107" s="272">
        <v>213.33333333333334</v>
      </c>
      <c r="H107" s="272">
        <v>211.51666666666668</v>
      </c>
      <c r="I107" s="272">
        <v>208.63333333333335</v>
      </c>
      <c r="J107" s="272">
        <v>218.03333333333333</v>
      </c>
      <c r="K107" s="272">
        <v>220.91666666666666</v>
      </c>
      <c r="L107" s="272">
        <v>222.73333333333332</v>
      </c>
      <c r="M107" s="273">
        <v>219.1</v>
      </c>
      <c r="N107" s="273">
        <v>214.4</v>
      </c>
      <c r="O107" s="273">
        <v>22672200</v>
      </c>
      <c r="P107" s="274">
        <v>-3.6956798776602525E-3</v>
      </c>
    </row>
    <row r="108" spans="1:16" ht="12.75" customHeight="1">
      <c r="A108" s="265">
        <v>98</v>
      </c>
      <c r="B108" s="278" t="s">
        <v>45</v>
      </c>
      <c r="C108" s="277" t="s">
        <v>148</v>
      </c>
      <c r="D108" s="271">
        <v>45260</v>
      </c>
      <c r="E108" s="270">
        <v>2647.75</v>
      </c>
      <c r="F108" s="270">
        <v>2639.25</v>
      </c>
      <c r="G108" s="272">
        <v>2628.5</v>
      </c>
      <c r="H108" s="272">
        <v>2609.25</v>
      </c>
      <c r="I108" s="272">
        <v>2598.5</v>
      </c>
      <c r="J108" s="272">
        <v>2658.5</v>
      </c>
      <c r="K108" s="272">
        <v>2669.25</v>
      </c>
      <c r="L108" s="272">
        <v>2688.5</v>
      </c>
      <c r="M108" s="273">
        <v>2650</v>
      </c>
      <c r="N108" s="273">
        <v>2620</v>
      </c>
      <c r="O108" s="273">
        <v>864000</v>
      </c>
      <c r="P108" s="274">
        <v>3.3369214208826693E-2</v>
      </c>
    </row>
    <row r="109" spans="1:16" ht="12.75" customHeight="1">
      <c r="A109" s="265">
        <v>99</v>
      </c>
      <c r="B109" s="278" t="s">
        <v>45</v>
      </c>
      <c r="C109" s="270" t="s">
        <v>149</v>
      </c>
      <c r="D109" s="271">
        <v>45260</v>
      </c>
      <c r="E109" s="270">
        <v>2590.75</v>
      </c>
      <c r="F109" s="270">
        <v>2587.0166666666669</v>
      </c>
      <c r="G109" s="272">
        <v>2561.2333333333336</v>
      </c>
      <c r="H109" s="272">
        <v>2531.7166666666667</v>
      </c>
      <c r="I109" s="272">
        <v>2505.9333333333334</v>
      </c>
      <c r="J109" s="272">
        <v>2616.5333333333338</v>
      </c>
      <c r="K109" s="272">
        <v>2642.3166666666675</v>
      </c>
      <c r="L109" s="272">
        <v>2671.8333333333339</v>
      </c>
      <c r="M109" s="273">
        <v>2612.8000000000002</v>
      </c>
      <c r="N109" s="273">
        <v>2557.5</v>
      </c>
      <c r="O109" s="273">
        <v>6783000</v>
      </c>
      <c r="P109" s="274">
        <v>4.3715090246041637E-2</v>
      </c>
    </row>
    <row r="110" spans="1:16" ht="12.75" customHeight="1">
      <c r="A110" s="265">
        <v>100</v>
      </c>
      <c r="B110" s="278" t="s">
        <v>63</v>
      </c>
      <c r="C110" s="270" t="s">
        <v>150</v>
      </c>
      <c r="D110" s="271">
        <v>45260</v>
      </c>
      <c r="E110" s="270">
        <v>1491.4</v>
      </c>
      <c r="F110" s="270">
        <v>1492.4666666666665</v>
      </c>
      <c r="G110" s="272">
        <v>1485.9333333333329</v>
      </c>
      <c r="H110" s="272">
        <v>1480.4666666666665</v>
      </c>
      <c r="I110" s="272">
        <v>1473.9333333333329</v>
      </c>
      <c r="J110" s="272">
        <v>1497.9333333333329</v>
      </c>
      <c r="K110" s="272">
        <v>1504.4666666666662</v>
      </c>
      <c r="L110" s="272">
        <v>1509.9333333333329</v>
      </c>
      <c r="M110" s="273">
        <v>1499</v>
      </c>
      <c r="N110" s="273">
        <v>1487</v>
      </c>
      <c r="O110" s="273">
        <v>26924000</v>
      </c>
      <c r="P110" s="274">
        <v>2.3745698587425618E-2</v>
      </c>
    </row>
    <row r="111" spans="1:16" ht="12.75" customHeight="1">
      <c r="A111" s="265">
        <v>101</v>
      </c>
      <c r="B111" s="278" t="s">
        <v>79</v>
      </c>
      <c r="C111" s="270" t="s">
        <v>151</v>
      </c>
      <c r="D111" s="271">
        <v>45260</v>
      </c>
      <c r="E111" s="270">
        <v>185.1</v>
      </c>
      <c r="F111" s="270">
        <v>185.98333333333332</v>
      </c>
      <c r="G111" s="272">
        <v>183.76666666666665</v>
      </c>
      <c r="H111" s="272">
        <v>182.43333333333334</v>
      </c>
      <c r="I111" s="272">
        <v>180.21666666666667</v>
      </c>
      <c r="J111" s="272">
        <v>187.31666666666663</v>
      </c>
      <c r="K111" s="272">
        <v>189.53333333333327</v>
      </c>
      <c r="L111" s="272">
        <v>190.86666666666662</v>
      </c>
      <c r="M111" s="273">
        <v>188.2</v>
      </c>
      <c r="N111" s="273">
        <v>184.65</v>
      </c>
      <c r="O111" s="273">
        <v>71393200</v>
      </c>
      <c r="P111" s="274">
        <v>1.6218278954398015E-3</v>
      </c>
    </row>
    <row r="112" spans="1:16" ht="12.75" customHeight="1">
      <c r="A112" s="265">
        <v>102</v>
      </c>
      <c r="B112" s="278" t="s">
        <v>87</v>
      </c>
      <c r="C112" s="270" t="s">
        <v>152</v>
      </c>
      <c r="D112" s="271">
        <v>45260</v>
      </c>
      <c r="E112" s="270">
        <v>1394.2</v>
      </c>
      <c r="F112" s="270">
        <v>1399.3333333333333</v>
      </c>
      <c r="G112" s="272">
        <v>1385.9166666666665</v>
      </c>
      <c r="H112" s="272">
        <v>1377.6333333333332</v>
      </c>
      <c r="I112" s="272">
        <v>1364.2166666666665</v>
      </c>
      <c r="J112" s="272">
        <v>1407.6166666666666</v>
      </c>
      <c r="K112" s="272">
        <v>1421.0333333333331</v>
      </c>
      <c r="L112" s="272">
        <v>1429.3166666666666</v>
      </c>
      <c r="M112" s="273">
        <v>1412.75</v>
      </c>
      <c r="N112" s="273">
        <v>1391.05</v>
      </c>
      <c r="O112" s="273">
        <v>22115200</v>
      </c>
      <c r="P112" s="274">
        <v>3.1723520191087554E-2</v>
      </c>
    </row>
    <row r="113" spans="1:16" ht="12.75" customHeight="1">
      <c r="A113" s="265">
        <v>103</v>
      </c>
      <c r="B113" s="278" t="s">
        <v>84</v>
      </c>
      <c r="C113" s="270" t="s">
        <v>154</v>
      </c>
      <c r="D113" s="271">
        <v>45260</v>
      </c>
      <c r="E113" s="270">
        <v>103.8</v>
      </c>
      <c r="F113" s="270">
        <v>104.85000000000001</v>
      </c>
      <c r="G113" s="272">
        <v>102.45000000000002</v>
      </c>
      <c r="H113" s="272">
        <v>101.10000000000001</v>
      </c>
      <c r="I113" s="272">
        <v>98.700000000000017</v>
      </c>
      <c r="J113" s="272">
        <v>106.20000000000002</v>
      </c>
      <c r="K113" s="272">
        <v>108.60000000000002</v>
      </c>
      <c r="L113" s="272">
        <v>109.95000000000002</v>
      </c>
      <c r="M113" s="273">
        <v>107.25</v>
      </c>
      <c r="N113" s="273">
        <v>103.5</v>
      </c>
      <c r="O113" s="273">
        <v>159227250</v>
      </c>
      <c r="P113" s="274">
        <v>-1.0122439083525276E-2</v>
      </c>
    </row>
    <row r="114" spans="1:16" ht="12.75" customHeight="1">
      <c r="A114" s="265">
        <v>104</v>
      </c>
      <c r="B114" s="278" t="s">
        <v>43</v>
      </c>
      <c r="C114" s="277" t="s">
        <v>155</v>
      </c>
      <c r="D114" s="271">
        <v>45260</v>
      </c>
      <c r="E114" s="270">
        <v>1054.7</v>
      </c>
      <c r="F114" s="270">
        <v>1041.8</v>
      </c>
      <c r="G114" s="272">
        <v>1019.75</v>
      </c>
      <c r="H114" s="272">
        <v>984.80000000000007</v>
      </c>
      <c r="I114" s="272">
        <v>962.75000000000011</v>
      </c>
      <c r="J114" s="272">
        <v>1076.75</v>
      </c>
      <c r="K114" s="272">
        <v>1098.7999999999997</v>
      </c>
      <c r="L114" s="272">
        <v>1133.7499999999998</v>
      </c>
      <c r="M114" s="273">
        <v>1063.8499999999999</v>
      </c>
      <c r="N114" s="273">
        <v>1006.85</v>
      </c>
      <c r="O114" s="273">
        <v>2234700</v>
      </c>
      <c r="P114" s="274">
        <v>-5.9628008752735231E-2</v>
      </c>
    </row>
    <row r="115" spans="1:16" ht="12.75" customHeight="1">
      <c r="A115" s="265">
        <v>105</v>
      </c>
      <c r="B115" s="278" t="s">
        <v>45</v>
      </c>
      <c r="C115" s="270" t="s">
        <v>156</v>
      </c>
      <c r="D115" s="271">
        <v>45260</v>
      </c>
      <c r="E115" s="270">
        <v>676.95</v>
      </c>
      <c r="F115" s="270">
        <v>679.16666666666674</v>
      </c>
      <c r="G115" s="272">
        <v>668.23333333333346</v>
      </c>
      <c r="H115" s="272">
        <v>659.51666666666677</v>
      </c>
      <c r="I115" s="272">
        <v>648.58333333333348</v>
      </c>
      <c r="J115" s="272">
        <v>687.88333333333344</v>
      </c>
      <c r="K115" s="272">
        <v>698.81666666666683</v>
      </c>
      <c r="L115" s="272">
        <v>707.53333333333342</v>
      </c>
      <c r="M115" s="273">
        <v>690.1</v>
      </c>
      <c r="N115" s="273">
        <v>670.45</v>
      </c>
      <c r="O115" s="273">
        <v>13050625</v>
      </c>
      <c r="P115" s="274">
        <v>3.7565217391304348E-2</v>
      </c>
    </row>
    <row r="116" spans="1:16" ht="12.75" customHeight="1">
      <c r="A116" s="265">
        <v>106</v>
      </c>
      <c r="B116" s="278" t="s">
        <v>59</v>
      </c>
      <c r="C116" s="270" t="s">
        <v>157</v>
      </c>
      <c r="D116" s="271">
        <v>45260</v>
      </c>
      <c r="E116" s="270">
        <v>437.85</v>
      </c>
      <c r="F116" s="270">
        <v>436.98333333333335</v>
      </c>
      <c r="G116" s="272">
        <v>435.36666666666667</v>
      </c>
      <c r="H116" s="272">
        <v>432.88333333333333</v>
      </c>
      <c r="I116" s="272">
        <v>431.26666666666665</v>
      </c>
      <c r="J116" s="272">
        <v>439.4666666666667</v>
      </c>
      <c r="K116" s="272">
        <v>441.08333333333337</v>
      </c>
      <c r="L116" s="272">
        <v>443.56666666666672</v>
      </c>
      <c r="M116" s="273">
        <v>438.6</v>
      </c>
      <c r="N116" s="273">
        <v>434.5</v>
      </c>
      <c r="O116" s="273">
        <v>54446400</v>
      </c>
      <c r="P116" s="274">
        <v>-1.0151841293850718E-2</v>
      </c>
    </row>
    <row r="117" spans="1:16" ht="12.75" customHeight="1">
      <c r="A117" s="265">
        <v>107</v>
      </c>
      <c r="B117" s="278" t="s">
        <v>132</v>
      </c>
      <c r="C117" s="270" t="s">
        <v>158</v>
      </c>
      <c r="D117" s="271">
        <v>45260</v>
      </c>
      <c r="E117" s="270">
        <v>630.20000000000005</v>
      </c>
      <c r="F117" s="270">
        <v>630.08333333333337</v>
      </c>
      <c r="G117" s="272">
        <v>625.61666666666679</v>
      </c>
      <c r="H117" s="272">
        <v>621.03333333333342</v>
      </c>
      <c r="I117" s="272">
        <v>616.56666666666683</v>
      </c>
      <c r="J117" s="272">
        <v>634.66666666666674</v>
      </c>
      <c r="K117" s="272">
        <v>639.13333333333321</v>
      </c>
      <c r="L117" s="272">
        <v>643.7166666666667</v>
      </c>
      <c r="M117" s="273">
        <v>634.54999999999995</v>
      </c>
      <c r="N117" s="273">
        <v>625.5</v>
      </c>
      <c r="O117" s="273">
        <v>26478750</v>
      </c>
      <c r="P117" s="274">
        <v>-1.8123667377398719E-2</v>
      </c>
    </row>
    <row r="118" spans="1:16" ht="12.75" customHeight="1">
      <c r="A118" s="265">
        <v>108</v>
      </c>
      <c r="B118" s="278" t="s">
        <v>49</v>
      </c>
      <c r="C118" s="275" t="s">
        <v>159</v>
      </c>
      <c r="D118" s="271">
        <v>45260</v>
      </c>
      <c r="E118" s="270">
        <v>3445.75</v>
      </c>
      <c r="F118" s="270">
        <v>3450.7166666666667</v>
      </c>
      <c r="G118" s="272">
        <v>3394.4333333333334</v>
      </c>
      <c r="H118" s="272">
        <v>3343.1166666666668</v>
      </c>
      <c r="I118" s="272">
        <v>3286.8333333333335</v>
      </c>
      <c r="J118" s="272">
        <v>3502.0333333333333</v>
      </c>
      <c r="K118" s="272">
        <v>3558.3166666666671</v>
      </c>
      <c r="L118" s="272">
        <v>3609.6333333333332</v>
      </c>
      <c r="M118" s="273">
        <v>3507</v>
      </c>
      <c r="N118" s="273">
        <v>3399.4</v>
      </c>
      <c r="O118" s="273">
        <v>827000</v>
      </c>
      <c r="P118" s="274">
        <v>3.0321406913280777E-3</v>
      </c>
    </row>
    <row r="119" spans="1:16" ht="12.75" customHeight="1">
      <c r="A119" s="265">
        <v>109</v>
      </c>
      <c r="B119" s="278" t="s">
        <v>132</v>
      </c>
      <c r="C119" s="270" t="s">
        <v>160</v>
      </c>
      <c r="D119" s="271">
        <v>45260</v>
      </c>
      <c r="E119" s="270">
        <v>758.15</v>
      </c>
      <c r="F119" s="270">
        <v>755.13333333333333</v>
      </c>
      <c r="G119" s="272">
        <v>751.01666666666665</v>
      </c>
      <c r="H119" s="272">
        <v>743.88333333333333</v>
      </c>
      <c r="I119" s="272">
        <v>739.76666666666665</v>
      </c>
      <c r="J119" s="272">
        <v>762.26666666666665</v>
      </c>
      <c r="K119" s="272">
        <v>766.38333333333321</v>
      </c>
      <c r="L119" s="272">
        <v>773.51666666666665</v>
      </c>
      <c r="M119" s="273">
        <v>759.25</v>
      </c>
      <c r="N119" s="273">
        <v>748</v>
      </c>
      <c r="O119" s="273">
        <v>16798050</v>
      </c>
      <c r="P119" s="274">
        <v>-6.0238544636761571E-4</v>
      </c>
    </row>
    <row r="120" spans="1:16" ht="12.75" customHeight="1">
      <c r="A120" s="265">
        <v>110</v>
      </c>
      <c r="B120" s="278" t="s">
        <v>45</v>
      </c>
      <c r="C120" s="270" t="s">
        <v>161</v>
      </c>
      <c r="D120" s="271">
        <v>45260</v>
      </c>
      <c r="E120" s="270">
        <v>506.95</v>
      </c>
      <c r="F120" s="270">
        <v>506.3</v>
      </c>
      <c r="G120" s="272">
        <v>504.3</v>
      </c>
      <c r="H120" s="272">
        <v>501.65</v>
      </c>
      <c r="I120" s="272">
        <v>499.65</v>
      </c>
      <c r="J120" s="272">
        <v>508.95000000000005</v>
      </c>
      <c r="K120" s="272">
        <v>510.95000000000005</v>
      </c>
      <c r="L120" s="272">
        <v>513.60000000000014</v>
      </c>
      <c r="M120" s="273">
        <v>508.3</v>
      </c>
      <c r="N120" s="273">
        <v>503.65</v>
      </c>
      <c r="O120" s="273">
        <v>23156250</v>
      </c>
      <c r="P120" s="274">
        <v>1.1797476650827463E-2</v>
      </c>
    </row>
    <row r="121" spans="1:16" ht="12.75" customHeight="1">
      <c r="A121" s="265">
        <v>111</v>
      </c>
      <c r="B121" s="278" t="s">
        <v>63</v>
      </c>
      <c r="C121" s="270" t="s">
        <v>162</v>
      </c>
      <c r="D121" s="271">
        <v>45260</v>
      </c>
      <c r="E121" s="270">
        <v>1751.9</v>
      </c>
      <c r="F121" s="270">
        <v>1755.5833333333333</v>
      </c>
      <c r="G121" s="272">
        <v>1745.1666666666665</v>
      </c>
      <c r="H121" s="272">
        <v>1738.4333333333332</v>
      </c>
      <c r="I121" s="272">
        <v>1728.0166666666664</v>
      </c>
      <c r="J121" s="272">
        <v>1762.3166666666666</v>
      </c>
      <c r="K121" s="272">
        <v>1772.7333333333331</v>
      </c>
      <c r="L121" s="272">
        <v>1779.4666666666667</v>
      </c>
      <c r="M121" s="273">
        <v>1766</v>
      </c>
      <c r="N121" s="273">
        <v>1748.85</v>
      </c>
      <c r="O121" s="273">
        <v>26280000</v>
      </c>
      <c r="P121" s="274">
        <v>2.3284790904135193E-2</v>
      </c>
    </row>
    <row r="122" spans="1:16" ht="12.75" customHeight="1">
      <c r="A122" s="265">
        <v>112</v>
      </c>
      <c r="B122" s="278" t="s">
        <v>68</v>
      </c>
      <c r="C122" s="270" t="s">
        <v>163</v>
      </c>
      <c r="D122" s="271">
        <v>45260</v>
      </c>
      <c r="E122" s="270">
        <v>141.35</v>
      </c>
      <c r="F122" s="270">
        <v>142.18333333333331</v>
      </c>
      <c r="G122" s="272">
        <v>140.06666666666661</v>
      </c>
      <c r="H122" s="272">
        <v>138.7833333333333</v>
      </c>
      <c r="I122" s="272">
        <v>136.6666666666666</v>
      </c>
      <c r="J122" s="272">
        <v>143.46666666666661</v>
      </c>
      <c r="K122" s="272">
        <v>145.58333333333334</v>
      </c>
      <c r="L122" s="272">
        <v>146.86666666666662</v>
      </c>
      <c r="M122" s="273">
        <v>144.30000000000001</v>
      </c>
      <c r="N122" s="273">
        <v>140.9</v>
      </c>
      <c r="O122" s="273">
        <v>61008926</v>
      </c>
      <c r="P122" s="274">
        <v>-4.7314019507934194E-3</v>
      </c>
    </row>
    <row r="123" spans="1:16" ht="12.75" customHeight="1">
      <c r="A123" s="265">
        <v>113</v>
      </c>
      <c r="B123" s="278" t="s">
        <v>45</v>
      </c>
      <c r="C123" s="270" t="s">
        <v>164</v>
      </c>
      <c r="D123" s="271">
        <v>45260</v>
      </c>
      <c r="E123" s="270">
        <v>2681.15</v>
      </c>
      <c r="F123" s="270">
        <v>2684.5833333333335</v>
      </c>
      <c r="G123" s="272">
        <v>2655.166666666667</v>
      </c>
      <c r="H123" s="272">
        <v>2629.1833333333334</v>
      </c>
      <c r="I123" s="272">
        <v>2599.7666666666669</v>
      </c>
      <c r="J123" s="272">
        <v>2710.5666666666671</v>
      </c>
      <c r="K123" s="272">
        <v>2739.983333333334</v>
      </c>
      <c r="L123" s="272">
        <v>2765.9666666666672</v>
      </c>
      <c r="M123" s="273">
        <v>2714</v>
      </c>
      <c r="N123" s="273">
        <v>2658.6</v>
      </c>
      <c r="O123" s="273">
        <v>937800</v>
      </c>
      <c r="P123" s="274">
        <v>2.0568070519098921E-2</v>
      </c>
    </row>
    <row r="124" spans="1:16" ht="12.75" customHeight="1">
      <c r="A124" s="265">
        <v>114</v>
      </c>
      <c r="B124" s="278" t="s">
        <v>43</v>
      </c>
      <c r="C124" s="275" t="s">
        <v>165</v>
      </c>
      <c r="D124" s="271">
        <v>45260</v>
      </c>
      <c r="E124" s="270">
        <v>372.8</v>
      </c>
      <c r="F124" s="270">
        <v>374.7833333333333</v>
      </c>
      <c r="G124" s="272">
        <v>369.81666666666661</v>
      </c>
      <c r="H124" s="272">
        <v>366.83333333333331</v>
      </c>
      <c r="I124" s="272">
        <v>361.86666666666662</v>
      </c>
      <c r="J124" s="272">
        <v>377.76666666666659</v>
      </c>
      <c r="K124" s="272">
        <v>382.73333333333329</v>
      </c>
      <c r="L124" s="272">
        <v>385.71666666666658</v>
      </c>
      <c r="M124" s="273">
        <v>379.75</v>
      </c>
      <c r="N124" s="273">
        <v>371.8</v>
      </c>
      <c r="O124" s="273">
        <v>14346300</v>
      </c>
      <c r="P124" s="274">
        <v>-1.6318918288844853E-2</v>
      </c>
    </row>
    <row r="125" spans="1:16" ht="12.75" customHeight="1">
      <c r="A125" s="265">
        <v>115</v>
      </c>
      <c r="B125" s="278" t="s">
        <v>68</v>
      </c>
      <c r="C125" s="270" t="s">
        <v>166</v>
      </c>
      <c r="D125" s="271">
        <v>45260</v>
      </c>
      <c r="E125" s="270">
        <v>455.05</v>
      </c>
      <c r="F125" s="270">
        <v>458.08333333333331</v>
      </c>
      <c r="G125" s="272">
        <v>451.16666666666663</v>
      </c>
      <c r="H125" s="272">
        <v>447.2833333333333</v>
      </c>
      <c r="I125" s="272">
        <v>440.36666666666662</v>
      </c>
      <c r="J125" s="272">
        <v>461.96666666666664</v>
      </c>
      <c r="K125" s="272">
        <v>468.88333333333327</v>
      </c>
      <c r="L125" s="272">
        <v>472.76666666666665</v>
      </c>
      <c r="M125" s="273">
        <v>465</v>
      </c>
      <c r="N125" s="273">
        <v>454.2</v>
      </c>
      <c r="O125" s="273">
        <v>24132000</v>
      </c>
      <c r="P125" s="274">
        <v>1.2418190971639537E-2</v>
      </c>
    </row>
    <row r="126" spans="1:16" ht="12.75" customHeight="1">
      <c r="A126" s="265">
        <v>116</v>
      </c>
      <c r="B126" s="278" t="s">
        <v>41</v>
      </c>
      <c r="C126" s="270" t="s">
        <v>167</v>
      </c>
      <c r="D126" s="271">
        <v>45260</v>
      </c>
      <c r="E126" s="270">
        <v>3003.05</v>
      </c>
      <c r="F126" s="270">
        <v>2993.8500000000004</v>
      </c>
      <c r="G126" s="272">
        <v>2978.8000000000006</v>
      </c>
      <c r="H126" s="272">
        <v>2954.55</v>
      </c>
      <c r="I126" s="272">
        <v>2939.5000000000005</v>
      </c>
      <c r="J126" s="272">
        <v>3018.1000000000008</v>
      </c>
      <c r="K126" s="272">
        <v>3033.15</v>
      </c>
      <c r="L126" s="272">
        <v>3057.400000000001</v>
      </c>
      <c r="M126" s="273">
        <v>3008.9</v>
      </c>
      <c r="N126" s="273">
        <v>2969.6</v>
      </c>
      <c r="O126" s="273">
        <v>8973600</v>
      </c>
      <c r="P126" s="274">
        <v>-8.2556944398395286E-3</v>
      </c>
    </row>
    <row r="127" spans="1:16" ht="12.75" customHeight="1">
      <c r="A127" s="265">
        <v>117</v>
      </c>
      <c r="B127" s="278" t="s">
        <v>87</v>
      </c>
      <c r="C127" s="270" t="s">
        <v>168</v>
      </c>
      <c r="D127" s="271">
        <v>45260</v>
      </c>
      <c r="E127" s="270">
        <v>5240.8500000000004</v>
      </c>
      <c r="F127" s="270">
        <v>5224.7333333333336</v>
      </c>
      <c r="G127" s="272">
        <v>5201.4666666666672</v>
      </c>
      <c r="H127" s="272">
        <v>5162.0833333333339</v>
      </c>
      <c r="I127" s="272">
        <v>5138.8166666666675</v>
      </c>
      <c r="J127" s="272">
        <v>5264.1166666666668</v>
      </c>
      <c r="K127" s="272">
        <v>5287.3833333333332</v>
      </c>
      <c r="L127" s="272">
        <v>5326.7666666666664</v>
      </c>
      <c r="M127" s="273">
        <v>5248</v>
      </c>
      <c r="N127" s="273">
        <v>5185.3500000000004</v>
      </c>
      <c r="O127" s="273">
        <v>1477950</v>
      </c>
      <c r="P127" s="274">
        <v>-3.1360597719229256E-2</v>
      </c>
    </row>
    <row r="128" spans="1:16" ht="12.75" customHeight="1">
      <c r="A128" s="265">
        <v>118</v>
      </c>
      <c r="B128" s="278" t="s">
        <v>87</v>
      </c>
      <c r="C128" s="270" t="s">
        <v>169</v>
      </c>
      <c r="D128" s="271">
        <v>45260</v>
      </c>
      <c r="E128" s="270">
        <v>4297.6000000000004</v>
      </c>
      <c r="F128" s="270">
        <v>4299.9333333333334</v>
      </c>
      <c r="G128" s="272">
        <v>4280.8666666666668</v>
      </c>
      <c r="H128" s="272">
        <v>4264.1333333333332</v>
      </c>
      <c r="I128" s="272">
        <v>4245.0666666666666</v>
      </c>
      <c r="J128" s="272">
        <v>4316.666666666667</v>
      </c>
      <c r="K128" s="272">
        <v>4335.7333333333345</v>
      </c>
      <c r="L128" s="272">
        <v>4352.4666666666672</v>
      </c>
      <c r="M128" s="273">
        <v>4319</v>
      </c>
      <c r="N128" s="273">
        <v>4283.2</v>
      </c>
      <c r="O128" s="273">
        <v>892200</v>
      </c>
      <c r="P128" s="274">
        <v>-2.4597495527728087E-3</v>
      </c>
    </row>
    <row r="129" spans="1:16" ht="12.75" customHeight="1">
      <c r="A129" s="265">
        <v>119</v>
      </c>
      <c r="B129" s="278" t="s">
        <v>43</v>
      </c>
      <c r="C129" s="270" t="s">
        <v>170</v>
      </c>
      <c r="D129" s="271">
        <v>45260</v>
      </c>
      <c r="E129" s="270">
        <v>1216.6500000000001</v>
      </c>
      <c r="F129" s="270">
        <v>1216.05</v>
      </c>
      <c r="G129" s="272">
        <v>1201.5</v>
      </c>
      <c r="H129" s="272">
        <v>1186.3500000000001</v>
      </c>
      <c r="I129" s="272">
        <v>1171.8000000000002</v>
      </c>
      <c r="J129" s="272">
        <v>1231.1999999999998</v>
      </c>
      <c r="K129" s="272">
        <v>1245.7499999999995</v>
      </c>
      <c r="L129" s="272">
        <v>1260.8999999999996</v>
      </c>
      <c r="M129" s="273">
        <v>1230.5999999999999</v>
      </c>
      <c r="N129" s="273">
        <v>1200.9000000000001</v>
      </c>
      <c r="O129" s="273">
        <v>9072900</v>
      </c>
      <c r="P129" s="274">
        <v>0.11804755420550958</v>
      </c>
    </row>
    <row r="130" spans="1:16" ht="12.75" customHeight="1">
      <c r="A130" s="265">
        <v>120</v>
      </c>
      <c r="B130" s="278" t="s">
        <v>56</v>
      </c>
      <c r="C130" s="270" t="s">
        <v>171</v>
      </c>
      <c r="D130" s="271">
        <v>45260</v>
      </c>
      <c r="E130" s="270">
        <v>1489.65</v>
      </c>
      <c r="F130" s="270">
        <v>1487.8000000000002</v>
      </c>
      <c r="G130" s="272">
        <v>1483.4000000000003</v>
      </c>
      <c r="H130" s="272">
        <v>1477.15</v>
      </c>
      <c r="I130" s="272">
        <v>1472.7500000000002</v>
      </c>
      <c r="J130" s="272">
        <v>1494.0500000000004</v>
      </c>
      <c r="K130" s="272">
        <v>1498.45</v>
      </c>
      <c r="L130" s="272">
        <v>1504.7000000000005</v>
      </c>
      <c r="M130" s="273">
        <v>1492.2</v>
      </c>
      <c r="N130" s="273">
        <v>1481.55</v>
      </c>
      <c r="O130" s="273">
        <v>15357650</v>
      </c>
      <c r="P130" s="274">
        <v>-4.4017879427313772E-3</v>
      </c>
    </row>
    <row r="131" spans="1:16" ht="12.75" customHeight="1">
      <c r="A131" s="265">
        <v>121</v>
      </c>
      <c r="B131" s="278" t="s">
        <v>68</v>
      </c>
      <c r="C131" s="270" t="s">
        <v>172</v>
      </c>
      <c r="D131" s="271">
        <v>45260</v>
      </c>
      <c r="E131" s="270">
        <v>265.25</v>
      </c>
      <c r="F131" s="270">
        <v>264.31666666666666</v>
      </c>
      <c r="G131" s="272">
        <v>262.73333333333335</v>
      </c>
      <c r="H131" s="272">
        <v>260.2166666666667</v>
      </c>
      <c r="I131" s="272">
        <v>258.63333333333338</v>
      </c>
      <c r="J131" s="272">
        <v>266.83333333333331</v>
      </c>
      <c r="K131" s="272">
        <v>268.41666666666669</v>
      </c>
      <c r="L131" s="272">
        <v>270.93333333333328</v>
      </c>
      <c r="M131" s="273">
        <v>265.89999999999998</v>
      </c>
      <c r="N131" s="273">
        <v>261.8</v>
      </c>
      <c r="O131" s="273">
        <v>36328000</v>
      </c>
      <c r="P131" s="274">
        <v>-7.9737848170398692E-3</v>
      </c>
    </row>
    <row r="132" spans="1:16" ht="12.75" customHeight="1">
      <c r="A132" s="265">
        <v>122</v>
      </c>
      <c r="B132" s="278" t="s">
        <v>68</v>
      </c>
      <c r="C132" s="270" t="s">
        <v>173</v>
      </c>
      <c r="D132" s="271">
        <v>45260</v>
      </c>
      <c r="E132" s="270">
        <v>139.15</v>
      </c>
      <c r="F132" s="270">
        <v>140.35</v>
      </c>
      <c r="G132" s="272">
        <v>137.79999999999998</v>
      </c>
      <c r="H132" s="272">
        <v>136.44999999999999</v>
      </c>
      <c r="I132" s="272">
        <v>133.89999999999998</v>
      </c>
      <c r="J132" s="272">
        <v>141.69999999999999</v>
      </c>
      <c r="K132" s="272">
        <v>144.25</v>
      </c>
      <c r="L132" s="272">
        <v>145.6</v>
      </c>
      <c r="M132" s="273">
        <v>142.9</v>
      </c>
      <c r="N132" s="273">
        <v>139</v>
      </c>
      <c r="O132" s="273">
        <v>75012000</v>
      </c>
      <c r="P132" s="274">
        <v>-5.4097056483691326E-3</v>
      </c>
    </row>
    <row r="133" spans="1:16" ht="12.75" customHeight="1">
      <c r="A133" s="265">
        <v>123</v>
      </c>
      <c r="B133" s="278" t="s">
        <v>59</v>
      </c>
      <c r="C133" s="270" t="s">
        <v>174</v>
      </c>
      <c r="D133" s="271">
        <v>45260</v>
      </c>
      <c r="E133" s="270">
        <v>523.45000000000005</v>
      </c>
      <c r="F133" s="270">
        <v>524.58333333333337</v>
      </c>
      <c r="G133" s="272">
        <v>520.51666666666677</v>
      </c>
      <c r="H133" s="272">
        <v>517.58333333333337</v>
      </c>
      <c r="I133" s="272">
        <v>513.51666666666677</v>
      </c>
      <c r="J133" s="272">
        <v>527.51666666666677</v>
      </c>
      <c r="K133" s="272">
        <v>531.58333333333337</v>
      </c>
      <c r="L133" s="272">
        <v>534.51666666666677</v>
      </c>
      <c r="M133" s="273">
        <v>528.65</v>
      </c>
      <c r="N133" s="273">
        <v>521.65</v>
      </c>
      <c r="O133" s="273">
        <v>13341600</v>
      </c>
      <c r="P133" s="274">
        <v>3.7223621606493146E-2</v>
      </c>
    </row>
    <row r="134" spans="1:16" ht="12.75" customHeight="1">
      <c r="A134" s="265">
        <v>124</v>
      </c>
      <c r="B134" s="278" t="s">
        <v>56</v>
      </c>
      <c r="C134" s="270" t="s">
        <v>175</v>
      </c>
      <c r="D134" s="271">
        <v>45260</v>
      </c>
      <c r="E134" s="270">
        <v>10365.700000000001</v>
      </c>
      <c r="F134" s="270">
        <v>10355.050000000001</v>
      </c>
      <c r="G134" s="272">
        <v>10320.650000000001</v>
      </c>
      <c r="H134" s="272">
        <v>10275.6</v>
      </c>
      <c r="I134" s="272">
        <v>10241.200000000001</v>
      </c>
      <c r="J134" s="272">
        <v>10400.100000000002</v>
      </c>
      <c r="K134" s="272">
        <v>10434.5</v>
      </c>
      <c r="L134" s="272">
        <v>10479.550000000003</v>
      </c>
      <c r="M134" s="273">
        <v>10389.450000000001</v>
      </c>
      <c r="N134" s="273">
        <v>10310</v>
      </c>
      <c r="O134" s="273">
        <v>2664300</v>
      </c>
      <c r="P134" s="274">
        <v>4.7895610197616536E-3</v>
      </c>
    </row>
    <row r="135" spans="1:16" ht="12.75" customHeight="1">
      <c r="A135" s="265">
        <v>125</v>
      </c>
      <c r="B135" s="278" t="s">
        <v>59</v>
      </c>
      <c r="C135" s="270" t="s">
        <v>176</v>
      </c>
      <c r="D135" s="271">
        <v>45260</v>
      </c>
      <c r="E135" s="270">
        <v>1101.3499999999999</v>
      </c>
      <c r="F135" s="270">
        <v>1094.5</v>
      </c>
      <c r="G135" s="272">
        <v>1080</v>
      </c>
      <c r="H135" s="272">
        <v>1058.6500000000001</v>
      </c>
      <c r="I135" s="272">
        <v>1044.1500000000001</v>
      </c>
      <c r="J135" s="272">
        <v>1115.8499999999999</v>
      </c>
      <c r="K135" s="272">
        <v>1130.3499999999999</v>
      </c>
      <c r="L135" s="272">
        <v>1151.6999999999998</v>
      </c>
      <c r="M135" s="273">
        <v>1109</v>
      </c>
      <c r="N135" s="273">
        <v>1073.1500000000001</v>
      </c>
      <c r="O135" s="273">
        <v>10248000</v>
      </c>
      <c r="P135" s="274">
        <v>5.346477657048284E-2</v>
      </c>
    </row>
    <row r="136" spans="1:16" ht="12.75" customHeight="1">
      <c r="A136" s="265">
        <v>126</v>
      </c>
      <c r="B136" s="278" t="s">
        <v>45</v>
      </c>
      <c r="C136" s="277" t="s">
        <v>177</v>
      </c>
      <c r="D136" s="271">
        <v>45260</v>
      </c>
      <c r="E136" s="270">
        <v>2616.4</v>
      </c>
      <c r="F136" s="270">
        <v>2617.3166666666666</v>
      </c>
      <c r="G136" s="272">
        <v>2576.0333333333333</v>
      </c>
      <c r="H136" s="272">
        <v>2535.6666666666665</v>
      </c>
      <c r="I136" s="272">
        <v>2494.3833333333332</v>
      </c>
      <c r="J136" s="272">
        <v>2657.6833333333334</v>
      </c>
      <c r="K136" s="272">
        <v>2698.9666666666662</v>
      </c>
      <c r="L136" s="272">
        <v>2739.3333333333335</v>
      </c>
      <c r="M136" s="273">
        <v>2658.6</v>
      </c>
      <c r="N136" s="273">
        <v>2576.9499999999998</v>
      </c>
      <c r="O136" s="273">
        <v>3382000</v>
      </c>
      <c r="P136" s="274">
        <v>2.3112294288480155E-2</v>
      </c>
    </row>
    <row r="137" spans="1:16" ht="12.75" customHeight="1">
      <c r="A137" s="265">
        <v>127</v>
      </c>
      <c r="B137" s="278" t="s">
        <v>43</v>
      </c>
      <c r="C137" s="277" t="s">
        <v>178</v>
      </c>
      <c r="D137" s="271">
        <v>45260</v>
      </c>
      <c r="E137" s="270">
        <v>1538.25</v>
      </c>
      <c r="F137" s="270">
        <v>1532.8833333333332</v>
      </c>
      <c r="G137" s="272">
        <v>1522.4166666666665</v>
      </c>
      <c r="H137" s="272">
        <v>1506.5833333333333</v>
      </c>
      <c r="I137" s="272">
        <v>1496.1166666666666</v>
      </c>
      <c r="J137" s="272">
        <v>1548.7166666666665</v>
      </c>
      <c r="K137" s="272">
        <v>1559.1833333333332</v>
      </c>
      <c r="L137" s="272">
        <v>1575.0166666666664</v>
      </c>
      <c r="M137" s="273">
        <v>1543.35</v>
      </c>
      <c r="N137" s="273">
        <v>1517.05</v>
      </c>
      <c r="O137" s="273">
        <v>1726400</v>
      </c>
      <c r="P137" s="274">
        <v>-2.5513659968390157E-2</v>
      </c>
    </row>
    <row r="138" spans="1:16" ht="12.75" customHeight="1">
      <c r="A138" s="265">
        <v>128</v>
      </c>
      <c r="B138" s="278" t="s">
        <v>68</v>
      </c>
      <c r="C138" s="270" t="s">
        <v>179</v>
      </c>
      <c r="D138" s="271">
        <v>45260</v>
      </c>
      <c r="E138" s="270">
        <v>937.8</v>
      </c>
      <c r="F138" s="270">
        <v>932.86666666666667</v>
      </c>
      <c r="G138" s="272">
        <v>921.93333333333339</v>
      </c>
      <c r="H138" s="272">
        <v>906.06666666666672</v>
      </c>
      <c r="I138" s="272">
        <v>895.13333333333344</v>
      </c>
      <c r="J138" s="272">
        <v>948.73333333333335</v>
      </c>
      <c r="K138" s="272">
        <v>959.66666666666652</v>
      </c>
      <c r="L138" s="272">
        <v>975.5333333333333</v>
      </c>
      <c r="M138" s="273">
        <v>943.8</v>
      </c>
      <c r="N138" s="273">
        <v>917</v>
      </c>
      <c r="O138" s="273">
        <v>7047200</v>
      </c>
      <c r="P138" s="274">
        <v>-4.0204837655262587E-2</v>
      </c>
    </row>
    <row r="139" spans="1:16" ht="12.75" customHeight="1">
      <c r="A139" s="265">
        <v>129</v>
      </c>
      <c r="B139" s="278" t="s">
        <v>84</v>
      </c>
      <c r="C139" s="270" t="s">
        <v>180</v>
      </c>
      <c r="D139" s="271">
        <v>45260</v>
      </c>
      <c r="E139" s="270">
        <v>1050.8499999999999</v>
      </c>
      <c r="F139" s="270">
        <v>1052.7666666666667</v>
      </c>
      <c r="G139" s="272">
        <v>1046.2333333333333</v>
      </c>
      <c r="H139" s="272">
        <v>1041.6166666666668</v>
      </c>
      <c r="I139" s="272">
        <v>1035.0833333333335</v>
      </c>
      <c r="J139" s="272">
        <v>1057.3833333333332</v>
      </c>
      <c r="K139" s="272">
        <v>1063.9166666666665</v>
      </c>
      <c r="L139" s="272">
        <v>1068.5333333333331</v>
      </c>
      <c r="M139" s="273">
        <v>1059.3</v>
      </c>
      <c r="N139" s="273">
        <v>1048.1500000000001</v>
      </c>
      <c r="O139" s="273">
        <v>1976000</v>
      </c>
      <c r="P139" s="274">
        <v>-1.984126984126984E-2</v>
      </c>
    </row>
    <row r="140" spans="1:16" ht="12.75" customHeight="1">
      <c r="A140" s="265">
        <v>130</v>
      </c>
      <c r="B140" s="278" t="s">
        <v>56</v>
      </c>
      <c r="C140" s="275" t="s">
        <v>181</v>
      </c>
      <c r="D140" s="271">
        <v>45260</v>
      </c>
      <c r="E140" s="270">
        <v>93</v>
      </c>
      <c r="F140" s="270">
        <v>92.816666666666663</v>
      </c>
      <c r="G140" s="272">
        <v>91.633333333333326</v>
      </c>
      <c r="H140" s="272">
        <v>90.266666666666666</v>
      </c>
      <c r="I140" s="272">
        <v>89.083333333333329</v>
      </c>
      <c r="J140" s="272">
        <v>94.183333333333323</v>
      </c>
      <c r="K140" s="272">
        <v>95.36666666666666</v>
      </c>
      <c r="L140" s="272">
        <v>96.73333333333332</v>
      </c>
      <c r="M140" s="273">
        <v>94</v>
      </c>
      <c r="N140" s="273">
        <v>91.45</v>
      </c>
      <c r="O140" s="273">
        <v>85697000</v>
      </c>
      <c r="P140" s="274">
        <v>-3.4676354029062086E-3</v>
      </c>
    </row>
    <row r="141" spans="1:16" ht="12.75" customHeight="1">
      <c r="A141" s="265">
        <v>131</v>
      </c>
      <c r="B141" s="278" t="s">
        <v>87</v>
      </c>
      <c r="C141" s="270" t="s">
        <v>182</v>
      </c>
      <c r="D141" s="271">
        <v>45260</v>
      </c>
      <c r="E141" s="270">
        <v>2192.35</v>
      </c>
      <c r="F141" s="270">
        <v>2201.3666666666668</v>
      </c>
      <c r="G141" s="272">
        <v>2175.7333333333336</v>
      </c>
      <c r="H141" s="272">
        <v>2159.1166666666668</v>
      </c>
      <c r="I141" s="272">
        <v>2133.4833333333336</v>
      </c>
      <c r="J141" s="272">
        <v>2217.9833333333336</v>
      </c>
      <c r="K141" s="272">
        <v>2243.6166666666668</v>
      </c>
      <c r="L141" s="272">
        <v>2260.2333333333336</v>
      </c>
      <c r="M141" s="273">
        <v>2227</v>
      </c>
      <c r="N141" s="273">
        <v>2184.75</v>
      </c>
      <c r="O141" s="273">
        <v>2501400</v>
      </c>
      <c r="P141" s="274">
        <v>1.4838781657927033E-2</v>
      </c>
    </row>
    <row r="142" spans="1:16" ht="12.75" customHeight="1">
      <c r="A142" s="265">
        <v>132</v>
      </c>
      <c r="B142" s="278" t="s">
        <v>56</v>
      </c>
      <c r="C142" s="270" t="s">
        <v>183</v>
      </c>
      <c r="D142" s="271">
        <v>45260</v>
      </c>
      <c r="E142" s="270">
        <v>108932.55</v>
      </c>
      <c r="F142" s="270">
        <v>108514.53333333333</v>
      </c>
      <c r="G142" s="272">
        <v>107808.36666666665</v>
      </c>
      <c r="H142" s="272">
        <v>106684.18333333333</v>
      </c>
      <c r="I142" s="272">
        <v>105978.01666666666</v>
      </c>
      <c r="J142" s="272">
        <v>109638.71666666665</v>
      </c>
      <c r="K142" s="272">
        <v>110344.88333333333</v>
      </c>
      <c r="L142" s="272">
        <v>111469.06666666664</v>
      </c>
      <c r="M142" s="273">
        <v>109220.7</v>
      </c>
      <c r="N142" s="273">
        <v>107390.35</v>
      </c>
      <c r="O142" s="273">
        <v>45790</v>
      </c>
      <c r="P142" s="274">
        <v>-0.10312408187249045</v>
      </c>
    </row>
    <row r="143" spans="1:16" ht="12.75" customHeight="1">
      <c r="A143" s="265">
        <v>133</v>
      </c>
      <c r="B143" s="278" t="s">
        <v>68</v>
      </c>
      <c r="C143" s="270" t="s">
        <v>184</v>
      </c>
      <c r="D143" s="271">
        <v>45260</v>
      </c>
      <c r="E143" s="270">
        <v>1322.1</v>
      </c>
      <c r="F143" s="270">
        <v>1325.0166666666667</v>
      </c>
      <c r="G143" s="272">
        <v>1316.0833333333333</v>
      </c>
      <c r="H143" s="272">
        <v>1310.0666666666666</v>
      </c>
      <c r="I143" s="272">
        <v>1301.1333333333332</v>
      </c>
      <c r="J143" s="272">
        <v>1331.0333333333333</v>
      </c>
      <c r="K143" s="272">
        <v>1339.9666666666667</v>
      </c>
      <c r="L143" s="272">
        <v>1345.9833333333333</v>
      </c>
      <c r="M143" s="273">
        <v>1333.95</v>
      </c>
      <c r="N143" s="273">
        <v>1319</v>
      </c>
      <c r="O143" s="273">
        <v>5046250</v>
      </c>
      <c r="P143" s="274">
        <v>9.6841641906019581E-3</v>
      </c>
    </row>
    <row r="144" spans="1:16" ht="12.75" customHeight="1">
      <c r="A144" s="265">
        <v>134</v>
      </c>
      <c r="B144" s="278" t="s">
        <v>132</v>
      </c>
      <c r="C144" s="270" t="s">
        <v>185</v>
      </c>
      <c r="D144" s="271">
        <v>45260</v>
      </c>
      <c r="E144" s="270">
        <v>93.65</v>
      </c>
      <c r="F144" s="270">
        <v>93.649999999999991</v>
      </c>
      <c r="G144" s="272">
        <v>93.049999999999983</v>
      </c>
      <c r="H144" s="272">
        <v>92.449999999999989</v>
      </c>
      <c r="I144" s="272">
        <v>91.84999999999998</v>
      </c>
      <c r="J144" s="272">
        <v>94.249999999999986</v>
      </c>
      <c r="K144" s="272">
        <v>94.84999999999998</v>
      </c>
      <c r="L144" s="272">
        <v>95.449999999999989</v>
      </c>
      <c r="M144" s="273">
        <v>94.25</v>
      </c>
      <c r="N144" s="273">
        <v>93.05</v>
      </c>
      <c r="O144" s="273">
        <v>64477500</v>
      </c>
      <c r="P144" s="274">
        <v>-7.274826789838337E-3</v>
      </c>
    </row>
    <row r="145" spans="1:16" ht="12.75" customHeight="1">
      <c r="A145" s="265">
        <v>135</v>
      </c>
      <c r="B145" s="278" t="s">
        <v>45</v>
      </c>
      <c r="C145" s="270" t="s">
        <v>186</v>
      </c>
      <c r="D145" s="271">
        <v>45260</v>
      </c>
      <c r="E145" s="270">
        <v>4513.8500000000004</v>
      </c>
      <c r="F145" s="270">
        <v>4476.8166666666666</v>
      </c>
      <c r="G145" s="272">
        <v>4398.6333333333332</v>
      </c>
      <c r="H145" s="272">
        <v>4283.416666666667</v>
      </c>
      <c r="I145" s="272">
        <v>4205.2333333333336</v>
      </c>
      <c r="J145" s="272">
        <v>4592.0333333333328</v>
      </c>
      <c r="K145" s="272">
        <v>4670.2166666666653</v>
      </c>
      <c r="L145" s="272">
        <v>4785.4333333333325</v>
      </c>
      <c r="M145" s="273">
        <v>4555</v>
      </c>
      <c r="N145" s="273">
        <v>4361.6000000000004</v>
      </c>
      <c r="O145" s="273">
        <v>1559700</v>
      </c>
      <c r="P145" s="274">
        <v>-8.0961640445465791E-2</v>
      </c>
    </row>
    <row r="146" spans="1:16" ht="12.75" customHeight="1">
      <c r="A146" s="265">
        <v>136</v>
      </c>
      <c r="B146" s="278" t="s">
        <v>39</v>
      </c>
      <c r="C146" s="270" t="s">
        <v>187</v>
      </c>
      <c r="D146" s="271">
        <v>45260</v>
      </c>
      <c r="E146" s="270">
        <v>3611.15</v>
      </c>
      <c r="F146" s="270">
        <v>3620.7666666666664</v>
      </c>
      <c r="G146" s="272">
        <v>3596.5333333333328</v>
      </c>
      <c r="H146" s="272">
        <v>3581.9166666666665</v>
      </c>
      <c r="I146" s="272">
        <v>3557.6833333333329</v>
      </c>
      <c r="J146" s="272">
        <v>3635.3833333333328</v>
      </c>
      <c r="K146" s="272">
        <v>3659.6166666666663</v>
      </c>
      <c r="L146" s="272">
        <v>3674.2333333333327</v>
      </c>
      <c r="M146" s="273">
        <v>3645</v>
      </c>
      <c r="N146" s="273">
        <v>3606.15</v>
      </c>
      <c r="O146" s="273">
        <v>954750</v>
      </c>
      <c r="P146" s="274">
        <v>-2.1521906225980016E-2</v>
      </c>
    </row>
    <row r="147" spans="1:16" ht="12.75" customHeight="1">
      <c r="A147" s="265">
        <v>137</v>
      </c>
      <c r="B147" s="278" t="s">
        <v>59</v>
      </c>
      <c r="C147" s="270" t="s">
        <v>188</v>
      </c>
      <c r="D147" s="271">
        <v>45260</v>
      </c>
      <c r="E147" s="270">
        <v>24363.65</v>
      </c>
      <c r="F147" s="270">
        <v>24412.616666666669</v>
      </c>
      <c r="G147" s="272">
        <v>24285.633333333339</v>
      </c>
      <c r="H147" s="272">
        <v>24207.616666666669</v>
      </c>
      <c r="I147" s="272">
        <v>24080.633333333339</v>
      </c>
      <c r="J147" s="272">
        <v>24490.633333333339</v>
      </c>
      <c r="K147" s="272">
        <v>24617.616666666669</v>
      </c>
      <c r="L147" s="272">
        <v>24695.633333333339</v>
      </c>
      <c r="M147" s="273">
        <v>24539.599999999999</v>
      </c>
      <c r="N147" s="273">
        <v>24334.6</v>
      </c>
      <c r="O147" s="273">
        <v>321720</v>
      </c>
      <c r="P147" s="274">
        <v>-3.469210754553339E-3</v>
      </c>
    </row>
    <row r="148" spans="1:16" ht="12.75" customHeight="1">
      <c r="A148" s="265">
        <v>138</v>
      </c>
      <c r="B148" s="278" t="s">
        <v>132</v>
      </c>
      <c r="C148" s="270" t="s">
        <v>189</v>
      </c>
      <c r="D148" s="271">
        <v>45260</v>
      </c>
      <c r="E148" s="270">
        <v>163</v>
      </c>
      <c r="F148" s="270">
        <v>163.36666666666665</v>
      </c>
      <c r="G148" s="272">
        <v>161.83333333333329</v>
      </c>
      <c r="H148" s="272">
        <v>160.66666666666663</v>
      </c>
      <c r="I148" s="272">
        <v>159.13333333333327</v>
      </c>
      <c r="J148" s="272">
        <v>164.5333333333333</v>
      </c>
      <c r="K148" s="272">
        <v>166.06666666666666</v>
      </c>
      <c r="L148" s="272">
        <v>167.23333333333332</v>
      </c>
      <c r="M148" s="273">
        <v>164.9</v>
      </c>
      <c r="N148" s="273">
        <v>162.19999999999999</v>
      </c>
      <c r="O148" s="273">
        <v>87669000</v>
      </c>
      <c r="P148" s="274">
        <v>-1.4966123976135099E-2</v>
      </c>
    </row>
    <row r="149" spans="1:16" ht="12.75" customHeight="1">
      <c r="A149" s="265">
        <v>139</v>
      </c>
      <c r="B149" s="278" t="s">
        <v>190</v>
      </c>
      <c r="C149" s="270" t="s">
        <v>191</v>
      </c>
      <c r="D149" s="271">
        <v>45260</v>
      </c>
      <c r="E149" s="270">
        <v>237.5</v>
      </c>
      <c r="F149" s="270">
        <v>238.56666666666669</v>
      </c>
      <c r="G149" s="272">
        <v>235.78333333333339</v>
      </c>
      <c r="H149" s="272">
        <v>234.06666666666669</v>
      </c>
      <c r="I149" s="272">
        <v>231.28333333333339</v>
      </c>
      <c r="J149" s="272">
        <v>240.28333333333339</v>
      </c>
      <c r="K149" s="272">
        <v>243.06666666666669</v>
      </c>
      <c r="L149" s="272">
        <v>244.78333333333339</v>
      </c>
      <c r="M149" s="273">
        <v>241.35</v>
      </c>
      <c r="N149" s="273">
        <v>236.85</v>
      </c>
      <c r="O149" s="273">
        <v>72606000</v>
      </c>
      <c r="P149" s="274">
        <v>-1.0143149284253578E-2</v>
      </c>
    </row>
    <row r="150" spans="1:16" ht="12.75" customHeight="1">
      <c r="A150" s="265">
        <v>140</v>
      </c>
      <c r="B150" s="278" t="s">
        <v>108</v>
      </c>
      <c r="C150" s="275" t="s">
        <v>192</v>
      </c>
      <c r="D150" s="271">
        <v>45260</v>
      </c>
      <c r="E150" s="270">
        <v>1225.2</v>
      </c>
      <c r="F150" s="270">
        <v>1219.3833333333334</v>
      </c>
      <c r="G150" s="272">
        <v>1209.8666666666668</v>
      </c>
      <c r="H150" s="272">
        <v>1194.5333333333333</v>
      </c>
      <c r="I150" s="272">
        <v>1185.0166666666667</v>
      </c>
      <c r="J150" s="272">
        <v>1234.7166666666669</v>
      </c>
      <c r="K150" s="272">
        <v>1244.2333333333338</v>
      </c>
      <c r="L150" s="272">
        <v>1259.5666666666671</v>
      </c>
      <c r="M150" s="273">
        <v>1228.9000000000001</v>
      </c>
      <c r="N150" s="273">
        <v>1204.05</v>
      </c>
      <c r="O150" s="273">
        <v>7394100</v>
      </c>
      <c r="P150" s="274">
        <v>-6.2094270392322893E-3</v>
      </c>
    </row>
    <row r="151" spans="1:16" ht="12.75" customHeight="1">
      <c r="A151" s="265">
        <v>141</v>
      </c>
      <c r="B151" s="278" t="s">
        <v>87</v>
      </c>
      <c r="C151" s="277" t="s">
        <v>193</v>
      </c>
      <c r="D151" s="271">
        <v>45260</v>
      </c>
      <c r="E151" s="270">
        <v>4093.8</v>
      </c>
      <c r="F151" s="270">
        <v>4062.5</v>
      </c>
      <c r="G151" s="272">
        <v>4025.1000000000004</v>
      </c>
      <c r="H151" s="272">
        <v>3956.4000000000005</v>
      </c>
      <c r="I151" s="272">
        <v>3919.0000000000009</v>
      </c>
      <c r="J151" s="272">
        <v>4131.2</v>
      </c>
      <c r="K151" s="272">
        <v>4168.5999999999995</v>
      </c>
      <c r="L151" s="272">
        <v>4237.2999999999993</v>
      </c>
      <c r="M151" s="273">
        <v>4099.8999999999996</v>
      </c>
      <c r="N151" s="273">
        <v>3993.8</v>
      </c>
      <c r="O151" s="273">
        <v>284600</v>
      </c>
      <c r="P151" s="274">
        <v>9.9361249112845992E-3</v>
      </c>
    </row>
    <row r="152" spans="1:16" ht="12.75" customHeight="1">
      <c r="A152" s="265">
        <v>142</v>
      </c>
      <c r="B152" s="278" t="s">
        <v>84</v>
      </c>
      <c r="C152" s="270" t="s">
        <v>194</v>
      </c>
      <c r="D152" s="271">
        <v>45260</v>
      </c>
      <c r="E152" s="270">
        <v>194.85</v>
      </c>
      <c r="F152" s="270">
        <v>194.36666666666665</v>
      </c>
      <c r="G152" s="272">
        <v>192.68333333333328</v>
      </c>
      <c r="H152" s="272">
        <v>190.51666666666662</v>
      </c>
      <c r="I152" s="272">
        <v>188.83333333333326</v>
      </c>
      <c r="J152" s="272">
        <v>196.5333333333333</v>
      </c>
      <c r="K152" s="272">
        <v>198.21666666666664</v>
      </c>
      <c r="L152" s="272">
        <v>200.38333333333333</v>
      </c>
      <c r="M152" s="273">
        <v>196.05</v>
      </c>
      <c r="N152" s="273">
        <v>192.2</v>
      </c>
      <c r="O152" s="273">
        <v>39558750</v>
      </c>
      <c r="P152" s="274">
        <v>2.0256181114089961E-2</v>
      </c>
    </row>
    <row r="153" spans="1:16" ht="12.75" customHeight="1">
      <c r="A153" s="265">
        <v>143</v>
      </c>
      <c r="B153" s="278" t="s">
        <v>47</v>
      </c>
      <c r="C153" s="270" t="s">
        <v>195</v>
      </c>
      <c r="D153" s="271">
        <v>45260</v>
      </c>
      <c r="E153" s="270">
        <v>37870.449999999997</v>
      </c>
      <c r="F153" s="270">
        <v>37647.1</v>
      </c>
      <c r="G153" s="272">
        <v>37366.199999999997</v>
      </c>
      <c r="H153" s="272">
        <v>36861.949999999997</v>
      </c>
      <c r="I153" s="272">
        <v>36581.049999999996</v>
      </c>
      <c r="J153" s="272">
        <v>38151.35</v>
      </c>
      <c r="K153" s="272">
        <v>38432.250000000007</v>
      </c>
      <c r="L153" s="272">
        <v>38936.5</v>
      </c>
      <c r="M153" s="273">
        <v>37928</v>
      </c>
      <c r="N153" s="273">
        <v>37142.85</v>
      </c>
      <c r="O153" s="273">
        <v>149190</v>
      </c>
      <c r="P153" s="274">
        <v>2.8861073756077375E-2</v>
      </c>
    </row>
    <row r="154" spans="1:16" ht="12.75" customHeight="1">
      <c r="A154" s="265">
        <v>144</v>
      </c>
      <c r="B154" s="278" t="s">
        <v>43</v>
      </c>
      <c r="C154" s="270" t="s">
        <v>196</v>
      </c>
      <c r="D154" s="271">
        <v>45260</v>
      </c>
      <c r="E154" s="270">
        <v>990.85</v>
      </c>
      <c r="F154" s="270">
        <v>999.69999999999993</v>
      </c>
      <c r="G154" s="272">
        <v>979.14999999999986</v>
      </c>
      <c r="H154" s="272">
        <v>967.44999999999993</v>
      </c>
      <c r="I154" s="272">
        <v>946.89999999999986</v>
      </c>
      <c r="J154" s="272">
        <v>1011.3999999999999</v>
      </c>
      <c r="K154" s="272">
        <v>1031.9499999999998</v>
      </c>
      <c r="L154" s="272">
        <v>1043.6499999999999</v>
      </c>
      <c r="M154" s="273">
        <v>1020.25</v>
      </c>
      <c r="N154" s="273">
        <v>988</v>
      </c>
      <c r="O154" s="273">
        <v>9786000</v>
      </c>
      <c r="P154" s="274">
        <v>2.9509231497554047E-2</v>
      </c>
    </row>
    <row r="155" spans="1:16" ht="12.75" customHeight="1">
      <c r="A155" s="265">
        <v>145</v>
      </c>
      <c r="B155" s="278" t="s">
        <v>87</v>
      </c>
      <c r="C155" s="275" t="s">
        <v>197</v>
      </c>
      <c r="D155" s="271">
        <v>45260</v>
      </c>
      <c r="E155" s="270">
        <v>6284.6</v>
      </c>
      <c r="F155" s="270">
        <v>6269.3</v>
      </c>
      <c r="G155" s="272">
        <v>6241.1</v>
      </c>
      <c r="H155" s="272">
        <v>6197.6</v>
      </c>
      <c r="I155" s="272">
        <v>6169.4000000000005</v>
      </c>
      <c r="J155" s="272">
        <v>6312.8</v>
      </c>
      <c r="K155" s="272">
        <v>6340.9999999999991</v>
      </c>
      <c r="L155" s="272">
        <v>6384.5</v>
      </c>
      <c r="M155" s="273">
        <v>6297.5</v>
      </c>
      <c r="N155" s="273">
        <v>6225.8</v>
      </c>
      <c r="O155" s="273">
        <v>1514150</v>
      </c>
      <c r="P155" s="274">
        <v>1.0081811420543758E-3</v>
      </c>
    </row>
    <row r="156" spans="1:16" ht="12.75" customHeight="1">
      <c r="A156" s="265">
        <v>146</v>
      </c>
      <c r="B156" s="278" t="s">
        <v>84</v>
      </c>
      <c r="C156" s="270" t="s">
        <v>198</v>
      </c>
      <c r="D156" s="271">
        <v>45260</v>
      </c>
      <c r="E156" s="270">
        <v>200.75</v>
      </c>
      <c r="F156" s="270">
        <v>200.83333333333334</v>
      </c>
      <c r="G156" s="272">
        <v>199.26666666666668</v>
      </c>
      <c r="H156" s="272">
        <v>197.78333333333333</v>
      </c>
      <c r="I156" s="272">
        <v>196.21666666666667</v>
      </c>
      <c r="J156" s="272">
        <v>202.31666666666669</v>
      </c>
      <c r="K156" s="272">
        <v>203.88333333333335</v>
      </c>
      <c r="L156" s="272">
        <v>205.3666666666667</v>
      </c>
      <c r="M156" s="273">
        <v>202.4</v>
      </c>
      <c r="N156" s="273">
        <v>199.35</v>
      </c>
      <c r="O156" s="273">
        <v>43398000</v>
      </c>
      <c r="P156" s="274">
        <v>3.0341880341880342E-2</v>
      </c>
    </row>
    <row r="157" spans="1:16" ht="12.75" customHeight="1">
      <c r="A157" s="265">
        <v>147</v>
      </c>
      <c r="B157" s="278" t="s">
        <v>68</v>
      </c>
      <c r="C157" s="270" t="s">
        <v>199</v>
      </c>
      <c r="D157" s="271">
        <v>45260</v>
      </c>
      <c r="E157" s="270">
        <v>261.89999999999998</v>
      </c>
      <c r="F157" s="270">
        <v>261.96666666666664</v>
      </c>
      <c r="G157" s="272">
        <v>259.18333333333328</v>
      </c>
      <c r="H157" s="272">
        <v>256.46666666666664</v>
      </c>
      <c r="I157" s="272">
        <v>253.68333333333328</v>
      </c>
      <c r="J157" s="272">
        <v>264.68333333333328</v>
      </c>
      <c r="K157" s="272">
        <v>267.4666666666667</v>
      </c>
      <c r="L157" s="272">
        <v>270.18333333333328</v>
      </c>
      <c r="M157" s="273">
        <v>264.75</v>
      </c>
      <c r="N157" s="273">
        <v>259.25</v>
      </c>
      <c r="O157" s="273">
        <v>60736750</v>
      </c>
      <c r="P157" s="274">
        <v>-1.6379039849388138E-2</v>
      </c>
    </row>
    <row r="158" spans="1:16" ht="12.75" customHeight="1">
      <c r="A158" s="265">
        <v>148</v>
      </c>
      <c r="B158" s="278" t="s">
        <v>59</v>
      </c>
      <c r="C158" s="270" t="s">
        <v>200</v>
      </c>
      <c r="D158" s="271">
        <v>45260</v>
      </c>
      <c r="E158" s="270">
        <v>2478.4</v>
      </c>
      <c r="F158" s="270">
        <v>2473.0666666666671</v>
      </c>
      <c r="G158" s="272">
        <v>2450.3333333333339</v>
      </c>
      <c r="H158" s="272">
        <v>2422.2666666666669</v>
      </c>
      <c r="I158" s="272">
        <v>2399.5333333333338</v>
      </c>
      <c r="J158" s="272">
        <v>2501.1333333333341</v>
      </c>
      <c r="K158" s="272">
        <v>2523.8666666666668</v>
      </c>
      <c r="L158" s="272">
        <v>2551.9333333333343</v>
      </c>
      <c r="M158" s="273">
        <v>2495.8000000000002</v>
      </c>
      <c r="N158" s="273">
        <v>2445</v>
      </c>
      <c r="O158" s="273">
        <v>2773500</v>
      </c>
      <c r="P158" s="274">
        <v>2.17351261742494E-2</v>
      </c>
    </row>
    <row r="159" spans="1:16" ht="12.75" customHeight="1">
      <c r="A159" s="265">
        <v>149</v>
      </c>
      <c r="B159" s="278" t="s">
        <v>39</v>
      </c>
      <c r="C159" s="270" t="s">
        <v>201</v>
      </c>
      <c r="D159" s="271">
        <v>45260</v>
      </c>
      <c r="E159" s="270">
        <v>3589.2</v>
      </c>
      <c r="F159" s="270">
        <v>3578.4166666666665</v>
      </c>
      <c r="G159" s="272">
        <v>3540.7833333333328</v>
      </c>
      <c r="H159" s="272">
        <v>3492.3666666666663</v>
      </c>
      <c r="I159" s="272">
        <v>3454.7333333333327</v>
      </c>
      <c r="J159" s="272">
        <v>3626.833333333333</v>
      </c>
      <c r="K159" s="272">
        <v>3664.4666666666672</v>
      </c>
      <c r="L159" s="272">
        <v>3712.8833333333332</v>
      </c>
      <c r="M159" s="273">
        <v>3616.05</v>
      </c>
      <c r="N159" s="273">
        <v>3530</v>
      </c>
      <c r="O159" s="273">
        <v>2758250</v>
      </c>
      <c r="P159" s="274">
        <v>3.8302277432712216E-2</v>
      </c>
    </row>
    <row r="160" spans="1:16" ht="12.75" customHeight="1">
      <c r="A160" s="265">
        <v>150</v>
      </c>
      <c r="B160" s="278" t="s">
        <v>63</v>
      </c>
      <c r="C160" s="270" t="s">
        <v>202</v>
      </c>
      <c r="D160" s="271">
        <v>45260</v>
      </c>
      <c r="E160" s="270">
        <v>76.05</v>
      </c>
      <c r="F160" s="270">
        <v>76.316666666666663</v>
      </c>
      <c r="G160" s="272">
        <v>75.48333333333332</v>
      </c>
      <c r="H160" s="272">
        <v>74.916666666666657</v>
      </c>
      <c r="I160" s="272">
        <v>74.083333333333314</v>
      </c>
      <c r="J160" s="272">
        <v>76.883333333333326</v>
      </c>
      <c r="K160" s="272">
        <v>77.716666666666669</v>
      </c>
      <c r="L160" s="272">
        <v>78.283333333333331</v>
      </c>
      <c r="M160" s="273">
        <v>77.150000000000006</v>
      </c>
      <c r="N160" s="273">
        <v>75.75</v>
      </c>
      <c r="O160" s="273">
        <v>288912000</v>
      </c>
      <c r="P160" s="274">
        <v>1.2759752096244987E-2</v>
      </c>
    </row>
    <row r="161" spans="1:16" ht="12.75" customHeight="1">
      <c r="A161" s="265">
        <v>151</v>
      </c>
      <c r="B161" s="278" t="s">
        <v>45</v>
      </c>
      <c r="C161" s="277" t="s">
        <v>203</v>
      </c>
      <c r="D161" s="271">
        <v>45260</v>
      </c>
      <c r="E161" s="270">
        <v>5154.8500000000004</v>
      </c>
      <c r="F161" s="270">
        <v>5153.4333333333334</v>
      </c>
      <c r="G161" s="272">
        <v>5132.7166666666672</v>
      </c>
      <c r="H161" s="272">
        <v>5110.5833333333339</v>
      </c>
      <c r="I161" s="272">
        <v>5089.8666666666677</v>
      </c>
      <c r="J161" s="272">
        <v>5175.5666666666666</v>
      </c>
      <c r="K161" s="272">
        <v>5196.2833333333319</v>
      </c>
      <c r="L161" s="272">
        <v>5218.4166666666661</v>
      </c>
      <c r="M161" s="273">
        <v>5174.1499999999996</v>
      </c>
      <c r="N161" s="273">
        <v>5131.3</v>
      </c>
      <c r="O161" s="273">
        <v>3045200</v>
      </c>
      <c r="P161" s="274">
        <v>1.015060041133152E-2</v>
      </c>
    </row>
    <row r="162" spans="1:16" ht="12.75" customHeight="1">
      <c r="A162" s="265">
        <v>152</v>
      </c>
      <c r="B162" s="278" t="s">
        <v>190</v>
      </c>
      <c r="C162" s="270" t="s">
        <v>204</v>
      </c>
      <c r="D162" s="271">
        <v>45260</v>
      </c>
      <c r="E162" s="270">
        <v>204.05</v>
      </c>
      <c r="F162" s="270">
        <v>204.86666666666667</v>
      </c>
      <c r="G162" s="272">
        <v>202.93333333333334</v>
      </c>
      <c r="H162" s="272">
        <v>201.81666666666666</v>
      </c>
      <c r="I162" s="272">
        <v>199.88333333333333</v>
      </c>
      <c r="J162" s="272">
        <v>205.98333333333335</v>
      </c>
      <c r="K162" s="272">
        <v>207.91666666666669</v>
      </c>
      <c r="L162" s="272">
        <v>209.03333333333336</v>
      </c>
      <c r="M162" s="273">
        <v>206.8</v>
      </c>
      <c r="N162" s="273">
        <v>203.75</v>
      </c>
      <c r="O162" s="273">
        <v>49086000</v>
      </c>
      <c r="P162" s="274">
        <v>4.5147938065307376E-2</v>
      </c>
    </row>
    <row r="163" spans="1:16" ht="12.75" customHeight="1">
      <c r="A163" s="265">
        <v>153</v>
      </c>
      <c r="B163" s="278" t="s">
        <v>205</v>
      </c>
      <c r="C163" s="270" t="s">
        <v>206</v>
      </c>
      <c r="D163" s="271">
        <v>45260</v>
      </c>
      <c r="E163" s="270">
        <v>1674.8</v>
      </c>
      <c r="F163" s="270">
        <v>1669.8</v>
      </c>
      <c r="G163" s="272">
        <v>1661</v>
      </c>
      <c r="H163" s="272">
        <v>1647.2</v>
      </c>
      <c r="I163" s="272">
        <v>1638.4</v>
      </c>
      <c r="J163" s="272">
        <v>1683.6</v>
      </c>
      <c r="K163" s="272">
        <v>1692.3999999999996</v>
      </c>
      <c r="L163" s="272">
        <v>1706.1999999999998</v>
      </c>
      <c r="M163" s="273">
        <v>1678.6</v>
      </c>
      <c r="N163" s="273">
        <v>1656</v>
      </c>
      <c r="O163" s="273">
        <v>6136746</v>
      </c>
      <c r="P163" s="274">
        <v>-6.6277836691410396E-4</v>
      </c>
    </row>
    <row r="164" spans="1:16" ht="12.75" customHeight="1">
      <c r="A164" s="265">
        <v>154</v>
      </c>
      <c r="B164" s="278" t="s">
        <v>49</v>
      </c>
      <c r="C164" s="270" t="s">
        <v>208</v>
      </c>
      <c r="D164" s="271">
        <v>45260</v>
      </c>
      <c r="E164" s="270">
        <v>1014.35</v>
      </c>
      <c r="F164" s="270">
        <v>1010.3666666666667</v>
      </c>
      <c r="G164" s="272">
        <v>1004.3333333333334</v>
      </c>
      <c r="H164" s="272">
        <v>994.31666666666672</v>
      </c>
      <c r="I164" s="272">
        <v>988.28333333333342</v>
      </c>
      <c r="J164" s="272">
        <v>1020.3833333333333</v>
      </c>
      <c r="K164" s="272">
        <v>1026.4166666666665</v>
      </c>
      <c r="L164" s="272">
        <v>1036.4333333333334</v>
      </c>
      <c r="M164" s="273">
        <v>1016.4</v>
      </c>
      <c r="N164" s="273">
        <v>1000.35</v>
      </c>
      <c r="O164" s="273">
        <v>3320950</v>
      </c>
      <c r="P164" s="274">
        <v>4.8868312757201649E-3</v>
      </c>
    </row>
    <row r="165" spans="1:16" ht="12.75" customHeight="1">
      <c r="A165" s="265">
        <v>155</v>
      </c>
      <c r="B165" s="278" t="s">
        <v>63</v>
      </c>
      <c r="C165" s="270" t="s">
        <v>209</v>
      </c>
      <c r="D165" s="271">
        <v>45260</v>
      </c>
      <c r="E165" s="270">
        <v>240.95</v>
      </c>
      <c r="F165" s="270">
        <v>239.01666666666665</v>
      </c>
      <c r="G165" s="272">
        <v>236.43333333333331</v>
      </c>
      <c r="H165" s="272">
        <v>231.91666666666666</v>
      </c>
      <c r="I165" s="272">
        <v>229.33333333333331</v>
      </c>
      <c r="J165" s="272">
        <v>243.5333333333333</v>
      </c>
      <c r="K165" s="272">
        <v>246.11666666666667</v>
      </c>
      <c r="L165" s="272">
        <v>250.6333333333333</v>
      </c>
      <c r="M165" s="273">
        <v>241.6</v>
      </c>
      <c r="N165" s="273">
        <v>234.5</v>
      </c>
      <c r="O165" s="273">
        <v>46285000</v>
      </c>
      <c r="P165" s="274">
        <v>2.4174365215467168E-2</v>
      </c>
    </row>
    <row r="166" spans="1:16" ht="12.75" customHeight="1">
      <c r="A166" s="265">
        <v>156</v>
      </c>
      <c r="B166" s="278" t="s">
        <v>190</v>
      </c>
      <c r="C166" s="270" t="s">
        <v>210</v>
      </c>
      <c r="D166" s="271">
        <v>45260</v>
      </c>
      <c r="E166" s="270">
        <v>307.55</v>
      </c>
      <c r="F166" s="270">
        <v>307.40000000000003</v>
      </c>
      <c r="G166" s="272">
        <v>305.50000000000006</v>
      </c>
      <c r="H166" s="272">
        <v>303.45000000000005</v>
      </c>
      <c r="I166" s="272">
        <v>301.55000000000007</v>
      </c>
      <c r="J166" s="272">
        <v>309.45000000000005</v>
      </c>
      <c r="K166" s="272">
        <v>311.35000000000002</v>
      </c>
      <c r="L166" s="272">
        <v>313.40000000000003</v>
      </c>
      <c r="M166" s="273">
        <v>309.3</v>
      </c>
      <c r="N166" s="273">
        <v>305.35000000000002</v>
      </c>
      <c r="O166" s="273">
        <v>56798000</v>
      </c>
      <c r="P166" s="274">
        <v>-4.0680343678765564E-3</v>
      </c>
    </row>
    <row r="167" spans="1:16" ht="12.75" customHeight="1">
      <c r="A167" s="265">
        <v>157</v>
      </c>
      <c r="B167" s="278" t="s">
        <v>84</v>
      </c>
      <c r="C167" s="270" t="s">
        <v>211</v>
      </c>
      <c r="D167" s="271">
        <v>45260</v>
      </c>
      <c r="E167" s="270">
        <v>2341.15</v>
      </c>
      <c r="F167" s="270">
        <v>2340.5166666666669</v>
      </c>
      <c r="G167" s="272">
        <v>2333.4333333333338</v>
      </c>
      <c r="H167" s="272">
        <v>2325.7166666666672</v>
      </c>
      <c r="I167" s="272">
        <v>2318.6333333333341</v>
      </c>
      <c r="J167" s="272">
        <v>2348.2333333333336</v>
      </c>
      <c r="K167" s="272">
        <v>2355.3166666666666</v>
      </c>
      <c r="L167" s="272">
        <v>2363.0333333333333</v>
      </c>
      <c r="M167" s="273">
        <v>2347.6</v>
      </c>
      <c r="N167" s="273">
        <v>2332.8000000000002</v>
      </c>
      <c r="O167" s="273">
        <v>44674750</v>
      </c>
      <c r="P167" s="274">
        <v>-1.0838218281051939E-2</v>
      </c>
    </row>
    <row r="168" spans="1:16" ht="12.75" customHeight="1">
      <c r="A168" s="265">
        <v>158</v>
      </c>
      <c r="B168" s="278" t="s">
        <v>132</v>
      </c>
      <c r="C168" s="270" t="s">
        <v>212</v>
      </c>
      <c r="D168" s="271">
        <v>45260</v>
      </c>
      <c r="E168" s="270">
        <v>86.5</v>
      </c>
      <c r="F168" s="270">
        <v>86.283333333333346</v>
      </c>
      <c r="G168" s="272">
        <v>85.566666666666691</v>
      </c>
      <c r="H168" s="272">
        <v>84.63333333333334</v>
      </c>
      <c r="I168" s="272">
        <v>83.916666666666686</v>
      </c>
      <c r="J168" s="272">
        <v>87.216666666666697</v>
      </c>
      <c r="K168" s="272">
        <v>87.933333333333366</v>
      </c>
      <c r="L168" s="272">
        <v>88.866666666666703</v>
      </c>
      <c r="M168" s="273">
        <v>87</v>
      </c>
      <c r="N168" s="273">
        <v>85.35</v>
      </c>
      <c r="O168" s="273">
        <v>134080000</v>
      </c>
      <c r="P168" s="274">
        <v>4.9862189927336507E-2</v>
      </c>
    </row>
    <row r="169" spans="1:16" ht="12.75" customHeight="1">
      <c r="A169" s="265">
        <v>159</v>
      </c>
      <c r="B169" s="278" t="s">
        <v>63</v>
      </c>
      <c r="C169" s="275" t="s">
        <v>213</v>
      </c>
      <c r="D169" s="271">
        <v>45260</v>
      </c>
      <c r="E169" s="270">
        <v>752.1</v>
      </c>
      <c r="F169" s="270">
        <v>753.65</v>
      </c>
      <c r="G169" s="272">
        <v>749.25</v>
      </c>
      <c r="H169" s="272">
        <v>746.4</v>
      </c>
      <c r="I169" s="272">
        <v>742</v>
      </c>
      <c r="J169" s="272">
        <v>756.5</v>
      </c>
      <c r="K169" s="272">
        <v>760.89999999999986</v>
      </c>
      <c r="L169" s="272">
        <v>763.75</v>
      </c>
      <c r="M169" s="273">
        <v>758.05</v>
      </c>
      <c r="N169" s="273">
        <v>750.8</v>
      </c>
      <c r="O169" s="273">
        <v>11503200</v>
      </c>
      <c r="P169" s="274">
        <v>2.7364961417547871E-2</v>
      </c>
    </row>
    <row r="170" spans="1:16" ht="12.75" customHeight="1">
      <c r="A170" s="265">
        <v>160</v>
      </c>
      <c r="B170" s="278" t="s">
        <v>68</v>
      </c>
      <c r="C170" s="270" t="s">
        <v>214</v>
      </c>
      <c r="D170" s="271">
        <v>45260</v>
      </c>
      <c r="E170" s="270">
        <v>1348.45</v>
      </c>
      <c r="F170" s="270">
        <v>1346.5666666666666</v>
      </c>
      <c r="G170" s="272">
        <v>1340.8833333333332</v>
      </c>
      <c r="H170" s="272">
        <v>1333.3166666666666</v>
      </c>
      <c r="I170" s="272">
        <v>1327.6333333333332</v>
      </c>
      <c r="J170" s="272">
        <v>1354.1333333333332</v>
      </c>
      <c r="K170" s="272">
        <v>1359.8166666666666</v>
      </c>
      <c r="L170" s="272">
        <v>1367.3833333333332</v>
      </c>
      <c r="M170" s="273">
        <v>1352.25</v>
      </c>
      <c r="N170" s="273">
        <v>1339</v>
      </c>
      <c r="O170" s="273">
        <v>5896500</v>
      </c>
      <c r="P170" s="274">
        <v>-4.0400341755156839E-2</v>
      </c>
    </row>
    <row r="171" spans="1:16" ht="12.75" customHeight="1">
      <c r="A171" s="265">
        <v>161</v>
      </c>
      <c r="B171" s="278" t="s">
        <v>63</v>
      </c>
      <c r="C171" s="270" t="s">
        <v>215</v>
      </c>
      <c r="D171" s="271">
        <v>45260</v>
      </c>
      <c r="E171" s="270">
        <v>581.75</v>
      </c>
      <c r="F171" s="270">
        <v>582.26666666666677</v>
      </c>
      <c r="G171" s="272">
        <v>580.63333333333355</v>
      </c>
      <c r="H171" s="272">
        <v>579.51666666666677</v>
      </c>
      <c r="I171" s="272">
        <v>577.88333333333355</v>
      </c>
      <c r="J171" s="272">
        <v>583.38333333333355</v>
      </c>
      <c r="K171" s="272">
        <v>585.01666666666677</v>
      </c>
      <c r="L171" s="272">
        <v>586.13333333333355</v>
      </c>
      <c r="M171" s="273">
        <v>583.9</v>
      </c>
      <c r="N171" s="273">
        <v>581.15</v>
      </c>
      <c r="O171" s="273">
        <v>88551000</v>
      </c>
      <c r="P171" s="274">
        <v>7.2342603651254049E-3</v>
      </c>
    </row>
    <row r="172" spans="1:16" ht="12.75" customHeight="1">
      <c r="A172" s="265">
        <v>162</v>
      </c>
      <c r="B172" s="278" t="s">
        <v>49</v>
      </c>
      <c r="C172" s="270" t="s">
        <v>216</v>
      </c>
      <c r="D172" s="271">
        <v>45260</v>
      </c>
      <c r="E172" s="270">
        <v>26370.1</v>
      </c>
      <c r="F172" s="270">
        <v>26473.349999999995</v>
      </c>
      <c r="G172" s="272">
        <v>26136.849999999991</v>
      </c>
      <c r="H172" s="272">
        <v>25903.599999999995</v>
      </c>
      <c r="I172" s="272">
        <v>25567.099999999991</v>
      </c>
      <c r="J172" s="272">
        <v>26706.599999999991</v>
      </c>
      <c r="K172" s="272">
        <v>27043.1</v>
      </c>
      <c r="L172" s="272">
        <v>27276.349999999991</v>
      </c>
      <c r="M172" s="273">
        <v>26809.85</v>
      </c>
      <c r="N172" s="273">
        <v>26240.1</v>
      </c>
      <c r="O172" s="273">
        <v>190300</v>
      </c>
      <c r="P172" s="274">
        <v>4.4456641053787049E-2</v>
      </c>
    </row>
    <row r="173" spans="1:16" ht="12.75" customHeight="1">
      <c r="A173" s="265">
        <v>163</v>
      </c>
      <c r="B173" s="278" t="s">
        <v>41</v>
      </c>
      <c r="C173" s="270" t="s">
        <v>217</v>
      </c>
      <c r="D173" s="271">
        <v>45260</v>
      </c>
      <c r="E173" s="270">
        <v>3436.55</v>
      </c>
      <c r="F173" s="270">
        <v>3413.8833333333332</v>
      </c>
      <c r="G173" s="272">
        <v>3383.7666666666664</v>
      </c>
      <c r="H173" s="272">
        <v>3330.9833333333331</v>
      </c>
      <c r="I173" s="272">
        <v>3300.8666666666663</v>
      </c>
      <c r="J173" s="272">
        <v>3466.6666666666665</v>
      </c>
      <c r="K173" s="272">
        <v>3496.7833333333333</v>
      </c>
      <c r="L173" s="272">
        <v>3549.5666666666666</v>
      </c>
      <c r="M173" s="273">
        <v>3444</v>
      </c>
      <c r="N173" s="273">
        <v>3361.1</v>
      </c>
      <c r="O173" s="273">
        <v>2779550</v>
      </c>
      <c r="P173" s="274">
        <v>1.2521970366187948E-2</v>
      </c>
    </row>
    <row r="174" spans="1:16" ht="12.75" customHeight="1">
      <c r="A174" s="265">
        <v>164</v>
      </c>
      <c r="B174" s="278" t="s">
        <v>47</v>
      </c>
      <c r="C174" s="270" t="s">
        <v>218</v>
      </c>
      <c r="D174" s="271">
        <v>45260</v>
      </c>
      <c r="E174" s="270">
        <v>2357.25</v>
      </c>
      <c r="F174" s="270">
        <v>2355.2833333333333</v>
      </c>
      <c r="G174" s="272">
        <v>2344.5666666666666</v>
      </c>
      <c r="H174" s="272">
        <v>2331.8833333333332</v>
      </c>
      <c r="I174" s="272">
        <v>2321.1666666666665</v>
      </c>
      <c r="J174" s="272">
        <v>2367.9666666666667</v>
      </c>
      <c r="K174" s="272">
        <v>2378.6833333333329</v>
      </c>
      <c r="L174" s="272">
        <v>2391.3666666666668</v>
      </c>
      <c r="M174" s="273">
        <v>2366</v>
      </c>
      <c r="N174" s="273">
        <v>2342.6</v>
      </c>
      <c r="O174" s="273">
        <v>3639750</v>
      </c>
      <c r="P174" s="274">
        <v>-1.9100555836280949E-2</v>
      </c>
    </row>
    <row r="175" spans="1:16" ht="12.75" customHeight="1">
      <c r="A175" s="265">
        <v>165</v>
      </c>
      <c r="B175" s="278" t="s">
        <v>68</v>
      </c>
      <c r="C175" s="270" t="s">
        <v>219</v>
      </c>
      <c r="D175" s="271">
        <v>45260</v>
      </c>
      <c r="E175" s="270">
        <v>1986.4</v>
      </c>
      <c r="F175" s="270">
        <v>1995.0166666666667</v>
      </c>
      <c r="G175" s="272">
        <v>1972.0833333333333</v>
      </c>
      <c r="H175" s="272">
        <v>1957.7666666666667</v>
      </c>
      <c r="I175" s="272">
        <v>1934.8333333333333</v>
      </c>
      <c r="J175" s="272">
        <v>2009.3333333333333</v>
      </c>
      <c r="K175" s="272">
        <v>2032.2666666666667</v>
      </c>
      <c r="L175" s="272">
        <v>2046.5833333333333</v>
      </c>
      <c r="M175" s="273">
        <v>2017.95</v>
      </c>
      <c r="N175" s="273">
        <v>1980.7</v>
      </c>
      <c r="O175" s="273">
        <v>7117800</v>
      </c>
      <c r="P175" s="274">
        <v>-3.3706918344990312E-4</v>
      </c>
    </row>
    <row r="176" spans="1:16" ht="12.75" customHeight="1">
      <c r="A176" s="265">
        <v>166</v>
      </c>
      <c r="B176" s="278" t="s">
        <v>43</v>
      </c>
      <c r="C176" s="270" t="s">
        <v>220</v>
      </c>
      <c r="D176" s="271">
        <v>45260</v>
      </c>
      <c r="E176" s="270">
        <v>1179</v>
      </c>
      <c r="F176" s="270">
        <v>1178.95</v>
      </c>
      <c r="G176" s="272">
        <v>1172.8500000000001</v>
      </c>
      <c r="H176" s="272">
        <v>1166.7</v>
      </c>
      <c r="I176" s="272">
        <v>1160.6000000000001</v>
      </c>
      <c r="J176" s="272">
        <v>1185.1000000000001</v>
      </c>
      <c r="K176" s="272">
        <v>1191.2</v>
      </c>
      <c r="L176" s="272">
        <v>1197.3500000000001</v>
      </c>
      <c r="M176" s="273">
        <v>1185.05</v>
      </c>
      <c r="N176" s="273">
        <v>1172.8</v>
      </c>
      <c r="O176" s="273">
        <v>22503600</v>
      </c>
      <c r="P176" s="274">
        <v>-3.9966539641230594E-3</v>
      </c>
    </row>
    <row r="177" spans="1:16" ht="12.75" customHeight="1">
      <c r="A177" s="265">
        <v>167</v>
      </c>
      <c r="B177" s="278" t="s">
        <v>205</v>
      </c>
      <c r="C177" s="270" t="s">
        <v>221</v>
      </c>
      <c r="D177" s="271">
        <v>45260</v>
      </c>
      <c r="E177" s="270">
        <v>655.45</v>
      </c>
      <c r="F177" s="270">
        <v>654.68333333333328</v>
      </c>
      <c r="G177" s="272">
        <v>649.96666666666658</v>
      </c>
      <c r="H177" s="272">
        <v>644.48333333333335</v>
      </c>
      <c r="I177" s="272">
        <v>639.76666666666665</v>
      </c>
      <c r="J177" s="272">
        <v>660.16666666666652</v>
      </c>
      <c r="K177" s="272">
        <v>664.88333333333321</v>
      </c>
      <c r="L177" s="272">
        <v>670.36666666666645</v>
      </c>
      <c r="M177" s="273">
        <v>659.4</v>
      </c>
      <c r="N177" s="273">
        <v>649.20000000000005</v>
      </c>
      <c r="O177" s="273">
        <v>8379000</v>
      </c>
      <c r="P177" s="274">
        <v>-2.5000000000000001E-3</v>
      </c>
    </row>
    <row r="178" spans="1:16" ht="12.75" customHeight="1">
      <c r="A178" s="265">
        <v>168</v>
      </c>
      <c r="B178" s="278" t="s">
        <v>43</v>
      </c>
      <c r="C178" s="277" t="s">
        <v>222</v>
      </c>
      <c r="D178" s="271">
        <v>45260</v>
      </c>
      <c r="E178" s="270">
        <v>725.05</v>
      </c>
      <c r="F178" s="270">
        <v>723.31666666666661</v>
      </c>
      <c r="G178" s="272">
        <v>718.73333333333323</v>
      </c>
      <c r="H178" s="272">
        <v>712.41666666666663</v>
      </c>
      <c r="I178" s="272">
        <v>707.83333333333326</v>
      </c>
      <c r="J178" s="272">
        <v>729.63333333333321</v>
      </c>
      <c r="K178" s="272">
        <v>734.2166666666667</v>
      </c>
      <c r="L178" s="272">
        <v>740.53333333333319</v>
      </c>
      <c r="M178" s="273">
        <v>727.9</v>
      </c>
      <c r="N178" s="273">
        <v>717</v>
      </c>
      <c r="O178" s="273">
        <v>3845000</v>
      </c>
      <c r="P178" s="274">
        <v>-1.6372473778459965E-2</v>
      </c>
    </row>
    <row r="179" spans="1:16" ht="12.75" customHeight="1">
      <c r="A179" s="265">
        <v>169</v>
      </c>
      <c r="B179" s="278" t="s">
        <v>39</v>
      </c>
      <c r="C179" s="270" t="s">
        <v>223</v>
      </c>
      <c r="D179" s="271">
        <v>45260</v>
      </c>
      <c r="E179" s="270">
        <v>951.05</v>
      </c>
      <c r="F179" s="270">
        <v>953.58333333333337</v>
      </c>
      <c r="G179" s="272">
        <v>943.7166666666667</v>
      </c>
      <c r="H179" s="272">
        <v>936.38333333333333</v>
      </c>
      <c r="I179" s="272">
        <v>926.51666666666665</v>
      </c>
      <c r="J179" s="272">
        <v>960.91666666666674</v>
      </c>
      <c r="K179" s="272">
        <v>970.7833333333333</v>
      </c>
      <c r="L179" s="272">
        <v>978.11666666666679</v>
      </c>
      <c r="M179" s="273">
        <v>963.45</v>
      </c>
      <c r="N179" s="273">
        <v>946.25</v>
      </c>
      <c r="O179" s="273">
        <v>10734900</v>
      </c>
      <c r="P179" s="274">
        <v>8.8870292887029287E-2</v>
      </c>
    </row>
    <row r="180" spans="1:16" ht="12.75" customHeight="1">
      <c r="A180" s="265">
        <v>170</v>
      </c>
      <c r="B180" s="278" t="s">
        <v>79</v>
      </c>
      <c r="C180" s="276" t="s">
        <v>224</v>
      </c>
      <c r="D180" s="271">
        <v>45260</v>
      </c>
      <c r="E180" s="270">
        <v>1719.65</v>
      </c>
      <c r="F180" s="270">
        <v>1723.4833333333336</v>
      </c>
      <c r="G180" s="272">
        <v>1708.3166666666671</v>
      </c>
      <c r="H180" s="272">
        <v>1696.9833333333336</v>
      </c>
      <c r="I180" s="272">
        <v>1681.8166666666671</v>
      </c>
      <c r="J180" s="272">
        <v>1734.8166666666671</v>
      </c>
      <c r="K180" s="272">
        <v>1749.9833333333336</v>
      </c>
      <c r="L180" s="272">
        <v>1761.3166666666671</v>
      </c>
      <c r="M180" s="273">
        <v>1738.65</v>
      </c>
      <c r="N180" s="273">
        <v>1712.15</v>
      </c>
      <c r="O180" s="273">
        <v>7066000</v>
      </c>
      <c r="P180" s="274">
        <v>-7.6539568850502076E-3</v>
      </c>
    </row>
    <row r="181" spans="1:16" ht="12.75" customHeight="1">
      <c r="A181" s="265">
        <v>171</v>
      </c>
      <c r="B181" s="278" t="s">
        <v>59</v>
      </c>
      <c r="C181" s="270" t="s">
        <v>225</v>
      </c>
      <c r="D181" s="271">
        <v>45260</v>
      </c>
      <c r="E181" s="270">
        <v>920.65</v>
      </c>
      <c r="F181" s="270">
        <v>924.48333333333323</v>
      </c>
      <c r="G181" s="272">
        <v>915.36666666666645</v>
      </c>
      <c r="H181" s="272">
        <v>910.08333333333326</v>
      </c>
      <c r="I181" s="272">
        <v>900.96666666666647</v>
      </c>
      <c r="J181" s="272">
        <v>929.76666666666642</v>
      </c>
      <c r="K181" s="272">
        <v>938.88333333333321</v>
      </c>
      <c r="L181" s="272">
        <v>944.1666666666664</v>
      </c>
      <c r="M181" s="273">
        <v>933.6</v>
      </c>
      <c r="N181" s="273">
        <v>919.2</v>
      </c>
      <c r="O181" s="273">
        <v>8645400</v>
      </c>
      <c r="P181" s="274">
        <v>-1.3251155624036981E-2</v>
      </c>
    </row>
    <row r="182" spans="1:16" ht="12.75" customHeight="1">
      <c r="A182" s="265">
        <v>172</v>
      </c>
      <c r="B182" s="278" t="s">
        <v>56</v>
      </c>
      <c r="C182" s="270" t="s">
        <v>226</v>
      </c>
      <c r="D182" s="271">
        <v>45260</v>
      </c>
      <c r="E182" s="270">
        <v>645.75</v>
      </c>
      <c r="F182" s="270">
        <v>647.61666666666667</v>
      </c>
      <c r="G182" s="272">
        <v>643.33333333333337</v>
      </c>
      <c r="H182" s="272">
        <v>640.91666666666674</v>
      </c>
      <c r="I182" s="272">
        <v>636.63333333333344</v>
      </c>
      <c r="J182" s="272">
        <v>650.0333333333333</v>
      </c>
      <c r="K182" s="272">
        <v>654.31666666666661</v>
      </c>
      <c r="L182" s="272">
        <v>656.73333333333323</v>
      </c>
      <c r="M182" s="273">
        <v>651.9</v>
      </c>
      <c r="N182" s="273">
        <v>645.20000000000005</v>
      </c>
      <c r="O182" s="273">
        <v>73096800</v>
      </c>
      <c r="P182" s="274">
        <v>1.3274336283185841E-2</v>
      </c>
    </row>
    <row r="183" spans="1:16" ht="12.75" customHeight="1">
      <c r="A183" s="265">
        <v>173</v>
      </c>
      <c r="B183" s="278" t="s">
        <v>190</v>
      </c>
      <c r="C183" s="270" t="s">
        <v>227</v>
      </c>
      <c r="D183" s="271">
        <v>45260</v>
      </c>
      <c r="E183" s="270">
        <v>256</v>
      </c>
      <c r="F183" s="270">
        <v>255.0333333333333</v>
      </c>
      <c r="G183" s="272">
        <v>253.01666666666659</v>
      </c>
      <c r="H183" s="272">
        <v>250.0333333333333</v>
      </c>
      <c r="I183" s="272">
        <v>248.01666666666659</v>
      </c>
      <c r="J183" s="272">
        <v>258.01666666666659</v>
      </c>
      <c r="K183" s="272">
        <v>260.03333333333325</v>
      </c>
      <c r="L183" s="272">
        <v>263.01666666666659</v>
      </c>
      <c r="M183" s="273">
        <v>257.05</v>
      </c>
      <c r="N183" s="273">
        <v>252.05</v>
      </c>
      <c r="O183" s="273">
        <v>89015625</v>
      </c>
      <c r="P183" s="274">
        <v>2.6610910473294051E-3</v>
      </c>
    </row>
    <row r="184" spans="1:16" ht="12.75" customHeight="1">
      <c r="A184" s="265">
        <v>174</v>
      </c>
      <c r="B184" s="278" t="s">
        <v>132</v>
      </c>
      <c r="C184" s="270" t="s">
        <v>228</v>
      </c>
      <c r="D184" s="271">
        <v>45260</v>
      </c>
      <c r="E184" s="270">
        <v>119.65</v>
      </c>
      <c r="F184" s="270">
        <v>119.91666666666667</v>
      </c>
      <c r="G184" s="272">
        <v>118.83333333333334</v>
      </c>
      <c r="H184" s="272">
        <v>118.01666666666667</v>
      </c>
      <c r="I184" s="272">
        <v>116.93333333333334</v>
      </c>
      <c r="J184" s="272">
        <v>120.73333333333335</v>
      </c>
      <c r="K184" s="272">
        <v>121.81666666666669</v>
      </c>
      <c r="L184" s="272">
        <v>122.63333333333335</v>
      </c>
      <c r="M184" s="273">
        <v>121</v>
      </c>
      <c r="N184" s="273">
        <v>119.1</v>
      </c>
      <c r="O184" s="273">
        <v>204583500</v>
      </c>
      <c r="P184" s="274">
        <v>1.5784155766132336E-2</v>
      </c>
    </row>
    <row r="185" spans="1:16" ht="12.75" customHeight="1">
      <c r="A185" s="265">
        <v>175</v>
      </c>
      <c r="B185" s="278" t="s">
        <v>87</v>
      </c>
      <c r="C185" s="270" t="s">
        <v>229</v>
      </c>
      <c r="D185" s="271">
        <v>45260</v>
      </c>
      <c r="E185" s="270">
        <v>3394.6</v>
      </c>
      <c r="F185" s="270">
        <v>3398.7833333333328</v>
      </c>
      <c r="G185" s="272">
        <v>3384.8666666666659</v>
      </c>
      <c r="H185" s="272">
        <v>3375.1333333333332</v>
      </c>
      <c r="I185" s="272">
        <v>3361.2166666666662</v>
      </c>
      <c r="J185" s="272">
        <v>3408.5166666666655</v>
      </c>
      <c r="K185" s="272">
        <v>3422.4333333333325</v>
      </c>
      <c r="L185" s="272">
        <v>3432.1666666666652</v>
      </c>
      <c r="M185" s="273">
        <v>3412.7</v>
      </c>
      <c r="N185" s="273">
        <v>3389.05</v>
      </c>
      <c r="O185" s="273">
        <v>12375300</v>
      </c>
      <c r="P185" s="274">
        <v>2.4666156332397719E-3</v>
      </c>
    </row>
    <row r="186" spans="1:16" ht="12.75" customHeight="1">
      <c r="A186" s="265">
        <v>176</v>
      </c>
      <c r="B186" s="278" t="s">
        <v>87</v>
      </c>
      <c r="C186" s="270" t="s">
        <v>230</v>
      </c>
      <c r="D186" s="271">
        <v>45260</v>
      </c>
      <c r="E186" s="270">
        <v>1144</v>
      </c>
      <c r="F186" s="270">
        <v>1147.5</v>
      </c>
      <c r="G186" s="272">
        <v>1139</v>
      </c>
      <c r="H186" s="272">
        <v>1134</v>
      </c>
      <c r="I186" s="272">
        <v>1125.5</v>
      </c>
      <c r="J186" s="272">
        <v>1152.5</v>
      </c>
      <c r="K186" s="272">
        <v>1161</v>
      </c>
      <c r="L186" s="272">
        <v>1166</v>
      </c>
      <c r="M186" s="273">
        <v>1156</v>
      </c>
      <c r="N186" s="273">
        <v>1142.5</v>
      </c>
      <c r="O186" s="273">
        <v>13954200</v>
      </c>
      <c r="P186" s="274">
        <v>-4.2387395101901012E-3</v>
      </c>
    </row>
    <row r="187" spans="1:16" ht="12.75" customHeight="1">
      <c r="A187" s="265">
        <v>177</v>
      </c>
      <c r="B187" s="278" t="s">
        <v>59</v>
      </c>
      <c r="C187" s="270" t="s">
        <v>231</v>
      </c>
      <c r="D187" s="271">
        <v>45260</v>
      </c>
      <c r="E187" s="270">
        <v>3322.25</v>
      </c>
      <c r="F187" s="270">
        <v>3313.2833333333333</v>
      </c>
      <c r="G187" s="272">
        <v>3294.2166666666667</v>
      </c>
      <c r="H187" s="272">
        <v>3266.1833333333334</v>
      </c>
      <c r="I187" s="272">
        <v>3247.1166666666668</v>
      </c>
      <c r="J187" s="272">
        <v>3341.3166666666666</v>
      </c>
      <c r="K187" s="272">
        <v>3360.3833333333332</v>
      </c>
      <c r="L187" s="272">
        <v>3388.4166666666665</v>
      </c>
      <c r="M187" s="273">
        <v>3332.35</v>
      </c>
      <c r="N187" s="273">
        <v>3285.25</v>
      </c>
      <c r="O187" s="273">
        <v>5432900</v>
      </c>
      <c r="P187" s="274">
        <v>-2.0984439619054485E-2</v>
      </c>
    </row>
    <row r="188" spans="1:16" ht="12.75" customHeight="1">
      <c r="A188" s="265">
        <v>178</v>
      </c>
      <c r="B188" s="278" t="s">
        <v>43</v>
      </c>
      <c r="C188" s="270" t="s">
        <v>232</v>
      </c>
      <c r="D188" s="271">
        <v>45260</v>
      </c>
      <c r="E188" s="270">
        <v>2035.5</v>
      </c>
      <c r="F188" s="270">
        <v>2033.9000000000003</v>
      </c>
      <c r="G188" s="272">
        <v>2009.5000000000005</v>
      </c>
      <c r="H188" s="272">
        <v>1983.5000000000002</v>
      </c>
      <c r="I188" s="272">
        <v>1959.1000000000004</v>
      </c>
      <c r="J188" s="272">
        <v>2059.9000000000005</v>
      </c>
      <c r="K188" s="272">
        <v>2084.3000000000006</v>
      </c>
      <c r="L188" s="272">
        <v>2110.3000000000006</v>
      </c>
      <c r="M188" s="273">
        <v>2058.3000000000002</v>
      </c>
      <c r="N188" s="273">
        <v>2007.9</v>
      </c>
      <c r="O188" s="273">
        <v>1671500</v>
      </c>
      <c r="P188" s="274">
        <v>-1.5026517383618149E-2</v>
      </c>
    </row>
    <row r="189" spans="1:16" ht="12.75" customHeight="1">
      <c r="A189" s="265">
        <v>179</v>
      </c>
      <c r="B189" s="278" t="s">
        <v>45</v>
      </c>
      <c r="C189" s="270" t="s">
        <v>233</v>
      </c>
      <c r="D189" s="271">
        <v>45260</v>
      </c>
      <c r="E189" s="270">
        <v>2465.8000000000002</v>
      </c>
      <c r="F189" s="270">
        <v>2459.9833333333336</v>
      </c>
      <c r="G189" s="272">
        <v>2407.0666666666671</v>
      </c>
      <c r="H189" s="272">
        <v>2348.3333333333335</v>
      </c>
      <c r="I189" s="272">
        <v>2295.416666666667</v>
      </c>
      <c r="J189" s="272">
        <v>2518.7166666666672</v>
      </c>
      <c r="K189" s="272">
        <v>2571.6333333333332</v>
      </c>
      <c r="L189" s="272">
        <v>2630.3666666666672</v>
      </c>
      <c r="M189" s="273">
        <v>2512.9</v>
      </c>
      <c r="N189" s="273">
        <v>2401.25</v>
      </c>
      <c r="O189" s="273">
        <v>3776400</v>
      </c>
      <c r="P189" s="274">
        <v>2.9777486910994765E-2</v>
      </c>
    </row>
    <row r="190" spans="1:16" ht="12.75" customHeight="1">
      <c r="A190" s="265">
        <v>180</v>
      </c>
      <c r="B190" s="278" t="s">
        <v>56</v>
      </c>
      <c r="C190" s="270" t="s">
        <v>234</v>
      </c>
      <c r="D190" s="271">
        <v>45260</v>
      </c>
      <c r="E190" s="270">
        <v>1646.55</v>
      </c>
      <c r="F190" s="270">
        <v>1636.4833333333333</v>
      </c>
      <c r="G190" s="272">
        <v>1625.1166666666668</v>
      </c>
      <c r="H190" s="272">
        <v>1603.6833333333334</v>
      </c>
      <c r="I190" s="272">
        <v>1592.3166666666668</v>
      </c>
      <c r="J190" s="272">
        <v>1657.9166666666667</v>
      </c>
      <c r="K190" s="272">
        <v>1669.2833333333331</v>
      </c>
      <c r="L190" s="272">
        <v>1690.7166666666667</v>
      </c>
      <c r="M190" s="273">
        <v>1647.85</v>
      </c>
      <c r="N190" s="273">
        <v>1615.05</v>
      </c>
      <c r="O190" s="273">
        <v>6866650</v>
      </c>
      <c r="P190" s="274">
        <v>4.8143405889884763E-3</v>
      </c>
    </row>
    <row r="191" spans="1:16" ht="12.75" customHeight="1">
      <c r="A191" s="265">
        <v>181</v>
      </c>
      <c r="B191" s="278" t="s">
        <v>59</v>
      </c>
      <c r="C191" s="270" t="s">
        <v>235</v>
      </c>
      <c r="D191" s="271">
        <v>45260</v>
      </c>
      <c r="E191" s="270">
        <v>1602.95</v>
      </c>
      <c r="F191" s="270">
        <v>1597.9666666666665</v>
      </c>
      <c r="G191" s="272">
        <v>1587.083333333333</v>
      </c>
      <c r="H191" s="272">
        <v>1571.2166666666665</v>
      </c>
      <c r="I191" s="272">
        <v>1560.333333333333</v>
      </c>
      <c r="J191" s="272">
        <v>1613.833333333333</v>
      </c>
      <c r="K191" s="272">
        <v>1624.7166666666667</v>
      </c>
      <c r="L191" s="272">
        <v>1640.583333333333</v>
      </c>
      <c r="M191" s="273">
        <v>1608.85</v>
      </c>
      <c r="N191" s="273">
        <v>1582.1</v>
      </c>
      <c r="O191" s="273">
        <v>2989600</v>
      </c>
      <c r="P191" s="274">
        <v>-1.1637133033588997E-2</v>
      </c>
    </row>
    <row r="192" spans="1:16" ht="12.75" customHeight="1">
      <c r="A192" s="265">
        <v>182</v>
      </c>
      <c r="B192" s="278" t="s">
        <v>49</v>
      </c>
      <c r="C192" s="270" t="s">
        <v>236</v>
      </c>
      <c r="D192" s="271">
        <v>45260</v>
      </c>
      <c r="E192" s="270">
        <v>8714.35</v>
      </c>
      <c r="F192" s="270">
        <v>8712.0666666666675</v>
      </c>
      <c r="G192" s="272">
        <v>8687.6833333333343</v>
      </c>
      <c r="H192" s="272">
        <v>8661.0166666666664</v>
      </c>
      <c r="I192" s="272">
        <v>8636.6333333333332</v>
      </c>
      <c r="J192" s="272">
        <v>8738.7333333333354</v>
      </c>
      <c r="K192" s="272">
        <v>8763.1166666666704</v>
      </c>
      <c r="L192" s="272">
        <v>8789.7833333333365</v>
      </c>
      <c r="M192" s="273">
        <v>8736.4500000000007</v>
      </c>
      <c r="N192" s="273">
        <v>8685.4</v>
      </c>
      <c r="O192" s="273">
        <v>1203700</v>
      </c>
      <c r="P192" s="274">
        <v>-2.3208634261137711E-2</v>
      </c>
    </row>
    <row r="193" spans="1:16" ht="12.75" customHeight="1">
      <c r="A193" s="265">
        <v>183</v>
      </c>
      <c r="B193" s="278" t="s">
        <v>39</v>
      </c>
      <c r="C193" s="270" t="s">
        <v>237</v>
      </c>
      <c r="D193" s="271">
        <v>45260</v>
      </c>
      <c r="E193" s="270">
        <v>557.20000000000005</v>
      </c>
      <c r="F193" s="270">
        <v>557.0333333333333</v>
      </c>
      <c r="G193" s="272">
        <v>554.66666666666663</v>
      </c>
      <c r="H193" s="272">
        <v>552.13333333333333</v>
      </c>
      <c r="I193" s="272">
        <v>549.76666666666665</v>
      </c>
      <c r="J193" s="272">
        <v>559.56666666666661</v>
      </c>
      <c r="K193" s="272">
        <v>561.93333333333339</v>
      </c>
      <c r="L193" s="272">
        <v>564.46666666666658</v>
      </c>
      <c r="M193" s="273">
        <v>559.4</v>
      </c>
      <c r="N193" s="273">
        <v>554.5</v>
      </c>
      <c r="O193" s="273">
        <v>32542900</v>
      </c>
      <c r="P193" s="274">
        <v>0</v>
      </c>
    </row>
    <row r="194" spans="1:16" ht="12.75" customHeight="1">
      <c r="A194" s="265">
        <v>184</v>
      </c>
      <c r="B194" s="278" t="s">
        <v>132</v>
      </c>
      <c r="C194" s="270" t="s">
        <v>238</v>
      </c>
      <c r="D194" s="271">
        <v>45260</v>
      </c>
      <c r="E194" s="270">
        <v>238.15</v>
      </c>
      <c r="F194" s="270">
        <v>238.75</v>
      </c>
      <c r="G194" s="272">
        <v>236.25</v>
      </c>
      <c r="H194" s="272">
        <v>234.35</v>
      </c>
      <c r="I194" s="272">
        <v>231.85</v>
      </c>
      <c r="J194" s="272">
        <v>240.65</v>
      </c>
      <c r="K194" s="272">
        <v>243.15</v>
      </c>
      <c r="L194" s="272">
        <v>245.05</v>
      </c>
      <c r="M194" s="273">
        <v>241.25</v>
      </c>
      <c r="N194" s="273">
        <v>236.85</v>
      </c>
      <c r="O194" s="273">
        <v>76463200</v>
      </c>
      <c r="P194" s="274">
        <v>1.3862793482166654E-2</v>
      </c>
    </row>
    <row r="195" spans="1:16" ht="12.75" customHeight="1">
      <c r="A195" s="265">
        <v>185</v>
      </c>
      <c r="B195" s="278" t="s">
        <v>41</v>
      </c>
      <c r="C195" s="270" t="s">
        <v>239</v>
      </c>
      <c r="D195" s="271">
        <v>45260</v>
      </c>
      <c r="E195" s="270">
        <v>824.65</v>
      </c>
      <c r="F195" s="270">
        <v>824.51666666666677</v>
      </c>
      <c r="G195" s="272">
        <v>819.28333333333353</v>
      </c>
      <c r="H195" s="272">
        <v>813.91666666666674</v>
      </c>
      <c r="I195" s="272">
        <v>808.68333333333351</v>
      </c>
      <c r="J195" s="272">
        <v>829.88333333333355</v>
      </c>
      <c r="K195" s="272">
        <v>835.1166666666669</v>
      </c>
      <c r="L195" s="272">
        <v>840.48333333333358</v>
      </c>
      <c r="M195" s="273">
        <v>829.75</v>
      </c>
      <c r="N195" s="273">
        <v>819.15</v>
      </c>
      <c r="O195" s="273">
        <v>6778200</v>
      </c>
      <c r="P195" s="274">
        <v>-2.0318021201413427E-3</v>
      </c>
    </row>
    <row r="196" spans="1:16" ht="12.75" customHeight="1">
      <c r="A196" s="265">
        <v>186</v>
      </c>
      <c r="B196" s="278" t="s">
        <v>87</v>
      </c>
      <c r="C196" s="270" t="s">
        <v>240</v>
      </c>
      <c r="D196" s="271">
        <v>45260</v>
      </c>
      <c r="E196" s="270">
        <v>384.3</v>
      </c>
      <c r="F196" s="270">
        <v>385.10000000000008</v>
      </c>
      <c r="G196" s="272">
        <v>383.10000000000014</v>
      </c>
      <c r="H196" s="272">
        <v>381.90000000000003</v>
      </c>
      <c r="I196" s="272">
        <v>379.90000000000009</v>
      </c>
      <c r="J196" s="272">
        <v>386.30000000000018</v>
      </c>
      <c r="K196" s="272">
        <v>388.30000000000007</v>
      </c>
      <c r="L196" s="272">
        <v>389.50000000000023</v>
      </c>
      <c r="M196" s="273">
        <v>387.1</v>
      </c>
      <c r="N196" s="273">
        <v>383.9</v>
      </c>
      <c r="O196" s="273">
        <v>45556500</v>
      </c>
      <c r="P196" s="274">
        <v>2.1904441453566622E-2</v>
      </c>
    </row>
    <row r="197" spans="1:16" ht="12.75" customHeight="1">
      <c r="A197" s="265">
        <v>187</v>
      </c>
      <c r="B197" s="278" t="s">
        <v>205</v>
      </c>
      <c r="C197" s="270" t="s">
        <v>241</v>
      </c>
      <c r="D197" s="271">
        <v>45260</v>
      </c>
      <c r="E197" s="270">
        <v>261.25</v>
      </c>
      <c r="F197" s="270">
        <v>262.84999999999997</v>
      </c>
      <c r="G197" s="272">
        <v>257.79999999999995</v>
      </c>
      <c r="H197" s="272">
        <v>254.34999999999997</v>
      </c>
      <c r="I197" s="272">
        <v>249.29999999999995</v>
      </c>
      <c r="J197" s="272">
        <v>266.29999999999995</v>
      </c>
      <c r="K197" s="272">
        <v>271.35000000000002</v>
      </c>
      <c r="L197" s="272">
        <v>274.79999999999995</v>
      </c>
      <c r="M197" s="273">
        <v>267.89999999999998</v>
      </c>
      <c r="N197" s="273">
        <v>259.39999999999998</v>
      </c>
      <c r="O197" s="273">
        <v>95136000</v>
      </c>
      <c r="P197" s="274">
        <v>1.3162939297124601E-2</v>
      </c>
    </row>
    <row r="198" spans="1:16" ht="12.75" customHeight="1">
      <c r="A198" s="265">
        <v>188</v>
      </c>
      <c r="B198" s="278" t="s">
        <v>43</v>
      </c>
      <c r="C198" s="270" t="s">
        <v>242</v>
      </c>
      <c r="D198" s="271">
        <v>45260</v>
      </c>
      <c r="E198" s="270">
        <v>628.85</v>
      </c>
      <c r="F198" s="270">
        <v>621.86666666666667</v>
      </c>
      <c r="G198" s="272">
        <v>606.18333333333339</v>
      </c>
      <c r="H198" s="272">
        <v>583.51666666666677</v>
      </c>
      <c r="I198" s="272">
        <v>567.83333333333348</v>
      </c>
      <c r="J198" s="272">
        <v>644.5333333333333</v>
      </c>
      <c r="K198" s="272">
        <v>660.21666666666647</v>
      </c>
      <c r="L198" s="272">
        <v>682.88333333333321</v>
      </c>
      <c r="M198" s="273">
        <v>637.54999999999995</v>
      </c>
      <c r="N198" s="273">
        <v>599.20000000000005</v>
      </c>
      <c r="O198" s="273">
        <v>6480900</v>
      </c>
      <c r="P198" s="274">
        <v>1.8240950226244345E-2</v>
      </c>
    </row>
    <row r="199" spans="1:16" ht="12.75" customHeight="1">
      <c r="A199" s="259"/>
      <c r="B199" s="266"/>
      <c r="C199" s="259"/>
      <c r="D199" s="260"/>
      <c r="E199" s="261"/>
      <c r="F199" s="261"/>
      <c r="G199" s="262"/>
      <c r="H199" s="262"/>
      <c r="I199" s="262"/>
      <c r="J199" s="262"/>
      <c r="K199" s="262"/>
      <c r="L199" s="262"/>
      <c r="M199" s="259"/>
      <c r="N199" s="259"/>
      <c r="O199" s="263"/>
      <c r="P199" s="264"/>
    </row>
    <row r="200" spans="1:16" ht="12.75" customHeight="1">
      <c r="A200" s="259"/>
      <c r="B200" s="266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9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45239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8" t="s">
        <v>16</v>
      </c>
      <c r="B8" s="360"/>
      <c r="C8" s="363" t="s">
        <v>20</v>
      </c>
      <c r="D8" s="363" t="s">
        <v>21</v>
      </c>
      <c r="E8" s="355" t="s">
        <v>22</v>
      </c>
      <c r="F8" s="356"/>
      <c r="G8" s="357"/>
      <c r="H8" s="355" t="s">
        <v>23</v>
      </c>
      <c r="I8" s="356"/>
      <c r="J8" s="357"/>
      <c r="K8" s="26"/>
      <c r="L8" s="48"/>
      <c r="M8" s="48"/>
      <c r="N8" s="1"/>
      <c r="O8" s="1"/>
    </row>
    <row r="9" spans="1:15" ht="36" customHeight="1">
      <c r="A9" s="359"/>
      <c r="B9" s="362"/>
      <c r="C9" s="362"/>
      <c r="D9" s="36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19443.5</v>
      </c>
      <c r="D10" s="34">
        <v>19436.466666666667</v>
      </c>
      <c r="E10" s="34">
        <v>19408.533333333333</v>
      </c>
      <c r="F10" s="34">
        <v>19373.566666666666</v>
      </c>
      <c r="G10" s="34">
        <v>19345.633333333331</v>
      </c>
      <c r="H10" s="34">
        <v>19471.433333333334</v>
      </c>
      <c r="I10" s="34">
        <v>19499.366666666669</v>
      </c>
      <c r="J10" s="34">
        <v>19534.333333333336</v>
      </c>
      <c r="K10" s="34">
        <v>19464.400000000001</v>
      </c>
      <c r="L10" s="34">
        <v>19401.5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43658.65</v>
      </c>
      <c r="D11" s="34">
        <v>43667.983333333337</v>
      </c>
      <c r="E11" s="34">
        <v>43538.416666666672</v>
      </c>
      <c r="F11" s="34">
        <v>43418.183333333334</v>
      </c>
      <c r="G11" s="34">
        <v>43288.616666666669</v>
      </c>
      <c r="H11" s="34">
        <v>43788.216666666674</v>
      </c>
      <c r="I11" s="34">
        <v>43917.78333333334</v>
      </c>
      <c r="J11" s="34">
        <v>44038.016666666677</v>
      </c>
      <c r="K11" s="34">
        <v>43797.55</v>
      </c>
      <c r="L11" s="34">
        <v>43547.75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3994.3</v>
      </c>
      <c r="D12" s="36">
        <v>3994.1333333333332</v>
      </c>
      <c r="E12" s="36">
        <v>3985.1666666666665</v>
      </c>
      <c r="F12" s="36">
        <v>3976.0333333333333</v>
      </c>
      <c r="G12" s="36">
        <v>3967.0666666666666</v>
      </c>
      <c r="H12" s="36">
        <v>4003.2666666666664</v>
      </c>
      <c r="I12" s="36">
        <v>4012.2333333333336</v>
      </c>
      <c r="J12" s="36">
        <v>4021.3666666666663</v>
      </c>
      <c r="K12" s="36">
        <v>4003.1</v>
      </c>
      <c r="L12" s="36">
        <v>3985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6291.75</v>
      </c>
      <c r="D13" s="36">
        <v>6285.3833333333341</v>
      </c>
      <c r="E13" s="36">
        <v>6272.1166666666686</v>
      </c>
      <c r="F13" s="36">
        <v>6252.4833333333345</v>
      </c>
      <c r="G13" s="36">
        <v>6239.216666666669</v>
      </c>
      <c r="H13" s="36">
        <v>6305.0166666666682</v>
      </c>
      <c r="I13" s="36">
        <v>6318.2833333333328</v>
      </c>
      <c r="J13" s="36">
        <v>6337.9166666666679</v>
      </c>
      <c r="K13" s="36">
        <v>6298.65</v>
      </c>
      <c r="L13" s="36">
        <v>6265.75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30917.200000000001</v>
      </c>
      <c r="D14" s="36">
        <v>30970.45</v>
      </c>
      <c r="E14" s="36">
        <v>30812</v>
      </c>
      <c r="F14" s="36">
        <v>30706.799999999999</v>
      </c>
      <c r="G14" s="36">
        <v>30548.35</v>
      </c>
      <c r="H14" s="36">
        <v>31075.65</v>
      </c>
      <c r="I14" s="36">
        <v>31234.100000000006</v>
      </c>
      <c r="J14" s="36">
        <v>31339.300000000003</v>
      </c>
      <c r="K14" s="36">
        <v>31128.9</v>
      </c>
      <c r="L14" s="36">
        <v>30865.25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6178.8</v>
      </c>
      <c r="D15" s="36">
        <v>6183.9333333333334</v>
      </c>
      <c r="E15" s="36">
        <v>6166.416666666667</v>
      </c>
      <c r="F15" s="36">
        <v>6154.0333333333338</v>
      </c>
      <c r="G15" s="36">
        <v>6136.5166666666673</v>
      </c>
      <c r="H15" s="36">
        <v>6196.3166666666666</v>
      </c>
      <c r="I15" s="36">
        <v>6213.833333333333</v>
      </c>
      <c r="J15" s="36">
        <v>6226.2166666666662</v>
      </c>
      <c r="K15" s="36">
        <v>6201.45</v>
      </c>
      <c r="L15" s="36">
        <v>6171.55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11501.05</v>
      </c>
      <c r="D16" s="36">
        <v>11490.166666666666</v>
      </c>
      <c r="E16" s="36">
        <v>11466.533333333333</v>
      </c>
      <c r="F16" s="36">
        <v>11432.016666666666</v>
      </c>
      <c r="G16" s="36">
        <v>11408.383333333333</v>
      </c>
      <c r="H16" s="36">
        <v>11524.683333333332</v>
      </c>
      <c r="I16" s="36">
        <v>11548.316666666668</v>
      </c>
      <c r="J16" s="36">
        <v>11582.833333333332</v>
      </c>
      <c r="K16" s="36">
        <v>11513.8</v>
      </c>
      <c r="L16" s="36">
        <v>11455.65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4275.55</v>
      </c>
      <c r="D17" s="36">
        <v>4260.5333333333328</v>
      </c>
      <c r="E17" s="36">
        <v>4233.0666666666657</v>
      </c>
      <c r="F17" s="36">
        <v>4190.583333333333</v>
      </c>
      <c r="G17" s="36">
        <v>4163.1166666666659</v>
      </c>
      <c r="H17" s="36">
        <v>4303.0166666666655</v>
      </c>
      <c r="I17" s="36">
        <v>4330.4833333333327</v>
      </c>
      <c r="J17" s="36">
        <v>4372.9666666666653</v>
      </c>
      <c r="K17" s="31">
        <v>4288</v>
      </c>
      <c r="L17" s="31">
        <v>4218.05</v>
      </c>
      <c r="M17" s="31">
        <v>2.16669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24265.7</v>
      </c>
      <c r="D18" s="36">
        <v>24071.050000000003</v>
      </c>
      <c r="E18" s="36">
        <v>23844.950000000004</v>
      </c>
      <c r="F18" s="36">
        <v>23424.2</v>
      </c>
      <c r="G18" s="36">
        <v>23198.100000000002</v>
      </c>
      <c r="H18" s="36">
        <v>24491.800000000007</v>
      </c>
      <c r="I18" s="36">
        <v>24717.900000000005</v>
      </c>
      <c r="J18" s="36">
        <v>25138.650000000009</v>
      </c>
      <c r="K18" s="31">
        <v>24297.15</v>
      </c>
      <c r="L18" s="31">
        <v>23650.3</v>
      </c>
      <c r="M18" s="31">
        <v>0.18187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174.65</v>
      </c>
      <c r="D19" s="36">
        <v>175.46666666666667</v>
      </c>
      <c r="E19" s="36">
        <v>173.53333333333333</v>
      </c>
      <c r="F19" s="36">
        <v>172.41666666666666</v>
      </c>
      <c r="G19" s="36">
        <v>170.48333333333332</v>
      </c>
      <c r="H19" s="36">
        <v>176.58333333333334</v>
      </c>
      <c r="I19" s="36">
        <v>178.51666666666668</v>
      </c>
      <c r="J19" s="36">
        <v>179.63333333333335</v>
      </c>
      <c r="K19" s="31">
        <v>177.4</v>
      </c>
      <c r="L19" s="31">
        <v>174.35</v>
      </c>
      <c r="M19" s="31">
        <v>31.574829999999999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218.15</v>
      </c>
      <c r="D20" s="36">
        <v>219.45000000000002</v>
      </c>
      <c r="E20" s="36">
        <v>215.75000000000003</v>
      </c>
      <c r="F20" s="36">
        <v>213.35000000000002</v>
      </c>
      <c r="G20" s="36">
        <v>209.65000000000003</v>
      </c>
      <c r="H20" s="36">
        <v>221.85000000000002</v>
      </c>
      <c r="I20" s="36">
        <v>225.55</v>
      </c>
      <c r="J20" s="36">
        <v>227.95000000000002</v>
      </c>
      <c r="K20" s="31">
        <v>223.15</v>
      </c>
      <c r="L20" s="31">
        <v>217.05</v>
      </c>
      <c r="M20" s="31">
        <v>16.586469999999998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1854.15</v>
      </c>
      <c r="D21" s="36">
        <v>1862.2666666666667</v>
      </c>
      <c r="E21" s="36">
        <v>1843.8833333333332</v>
      </c>
      <c r="F21" s="36">
        <v>1833.6166666666666</v>
      </c>
      <c r="G21" s="36">
        <v>1815.2333333333331</v>
      </c>
      <c r="H21" s="36">
        <v>1872.5333333333333</v>
      </c>
      <c r="I21" s="36">
        <v>1890.916666666667</v>
      </c>
      <c r="J21" s="36">
        <v>1901.1833333333334</v>
      </c>
      <c r="K21" s="31">
        <v>1880.65</v>
      </c>
      <c r="L21" s="31">
        <v>1852</v>
      </c>
      <c r="M21" s="31">
        <v>1.8955900000000001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2259.9499999999998</v>
      </c>
      <c r="D22" s="36">
        <v>2264.3166666666666</v>
      </c>
      <c r="E22" s="36">
        <v>2230.6333333333332</v>
      </c>
      <c r="F22" s="36">
        <v>2201.3166666666666</v>
      </c>
      <c r="G22" s="36">
        <v>2167.6333333333332</v>
      </c>
      <c r="H22" s="36">
        <v>2293.6333333333332</v>
      </c>
      <c r="I22" s="36">
        <v>2327.3166666666666</v>
      </c>
      <c r="J22" s="36">
        <v>2356.6333333333332</v>
      </c>
      <c r="K22" s="31">
        <v>2298</v>
      </c>
      <c r="L22" s="31">
        <v>2235</v>
      </c>
      <c r="M22" s="31">
        <v>11.691800000000001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946.65</v>
      </c>
      <c r="D23" s="36">
        <v>943.08333333333337</v>
      </c>
      <c r="E23" s="36">
        <v>935.56666666666672</v>
      </c>
      <c r="F23" s="36">
        <v>924.48333333333335</v>
      </c>
      <c r="G23" s="36">
        <v>916.9666666666667</v>
      </c>
      <c r="H23" s="36">
        <v>954.16666666666674</v>
      </c>
      <c r="I23" s="36">
        <v>961.68333333333339</v>
      </c>
      <c r="J23" s="36">
        <v>972.76666666666677</v>
      </c>
      <c r="K23" s="31">
        <v>950.6</v>
      </c>
      <c r="L23" s="31">
        <v>932</v>
      </c>
      <c r="M23" s="31">
        <v>4.9281499999999996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818.7</v>
      </c>
      <c r="D24" s="36">
        <v>814.18333333333339</v>
      </c>
      <c r="E24" s="36">
        <v>804.56666666666683</v>
      </c>
      <c r="F24" s="36">
        <v>790.43333333333339</v>
      </c>
      <c r="G24" s="36">
        <v>780.81666666666683</v>
      </c>
      <c r="H24" s="36">
        <v>828.31666666666683</v>
      </c>
      <c r="I24" s="36">
        <v>837.93333333333339</v>
      </c>
      <c r="J24" s="36">
        <v>852.06666666666683</v>
      </c>
      <c r="K24" s="31">
        <v>823.8</v>
      </c>
      <c r="L24" s="31">
        <v>800.05</v>
      </c>
      <c r="M24" s="31">
        <v>51.232080000000003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393.4</v>
      </c>
      <c r="D25" s="36">
        <v>389.86666666666662</v>
      </c>
      <c r="E25" s="36">
        <v>384.73333333333323</v>
      </c>
      <c r="F25" s="36">
        <v>376.06666666666661</v>
      </c>
      <c r="G25" s="36">
        <v>370.93333333333322</v>
      </c>
      <c r="H25" s="36">
        <v>398.53333333333325</v>
      </c>
      <c r="I25" s="36">
        <v>403.66666666666657</v>
      </c>
      <c r="J25" s="36">
        <v>412.33333333333326</v>
      </c>
      <c r="K25" s="31">
        <v>395</v>
      </c>
      <c r="L25" s="31">
        <v>381.2</v>
      </c>
      <c r="M25" s="31">
        <v>200.42520999999999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4232.7</v>
      </c>
      <c r="D26" s="36">
        <v>4181.25</v>
      </c>
      <c r="E26" s="36">
        <v>4062.5</v>
      </c>
      <c r="F26" s="36">
        <v>3892.3</v>
      </c>
      <c r="G26" s="36">
        <v>3773.55</v>
      </c>
      <c r="H26" s="36">
        <v>4351.45</v>
      </c>
      <c r="I26" s="36">
        <v>4470.2</v>
      </c>
      <c r="J26" s="36">
        <v>4640.3999999999996</v>
      </c>
      <c r="K26" s="31">
        <v>4300</v>
      </c>
      <c r="L26" s="31">
        <v>4011.05</v>
      </c>
      <c r="M26" s="31">
        <v>12.226419999999999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421</v>
      </c>
      <c r="D27" s="36">
        <v>422.06666666666666</v>
      </c>
      <c r="E27" s="36">
        <v>418.13333333333333</v>
      </c>
      <c r="F27" s="36">
        <v>415.26666666666665</v>
      </c>
      <c r="G27" s="36">
        <v>411.33333333333331</v>
      </c>
      <c r="H27" s="36">
        <v>424.93333333333334</v>
      </c>
      <c r="I27" s="36">
        <v>428.86666666666662</v>
      </c>
      <c r="J27" s="36">
        <v>431.73333333333335</v>
      </c>
      <c r="K27" s="31">
        <v>426</v>
      </c>
      <c r="L27" s="31">
        <v>419.2</v>
      </c>
      <c r="M27" s="31">
        <v>10.5549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5110.95</v>
      </c>
      <c r="D28" s="36">
        <v>5117.3499999999995</v>
      </c>
      <c r="E28" s="36">
        <v>5081.0499999999993</v>
      </c>
      <c r="F28" s="36">
        <v>5051.1499999999996</v>
      </c>
      <c r="G28" s="36">
        <v>5014.8499999999995</v>
      </c>
      <c r="H28" s="36">
        <v>5147.2499999999991</v>
      </c>
      <c r="I28" s="36">
        <v>5183.55</v>
      </c>
      <c r="J28" s="36">
        <v>5213.4499999999989</v>
      </c>
      <c r="K28" s="31">
        <v>5153.6499999999996</v>
      </c>
      <c r="L28" s="31">
        <v>5087.45</v>
      </c>
      <c r="M28" s="31">
        <v>4.0049799999999998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410.3</v>
      </c>
      <c r="D29" s="36">
        <v>404.59999999999997</v>
      </c>
      <c r="E29" s="36">
        <v>396.69999999999993</v>
      </c>
      <c r="F29" s="36">
        <v>383.09999999999997</v>
      </c>
      <c r="G29" s="36">
        <v>375.19999999999993</v>
      </c>
      <c r="H29" s="36">
        <v>418.19999999999993</v>
      </c>
      <c r="I29" s="36">
        <v>426.09999999999991</v>
      </c>
      <c r="J29" s="36">
        <v>439.69999999999993</v>
      </c>
      <c r="K29" s="31">
        <v>412.5</v>
      </c>
      <c r="L29" s="31">
        <v>391</v>
      </c>
      <c r="M29" s="31">
        <v>170.51533000000001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173.55</v>
      </c>
      <c r="D30" s="36">
        <v>172.31666666666669</v>
      </c>
      <c r="E30" s="36">
        <v>170.73333333333338</v>
      </c>
      <c r="F30" s="36">
        <v>167.91666666666669</v>
      </c>
      <c r="G30" s="36">
        <v>166.33333333333337</v>
      </c>
      <c r="H30" s="36">
        <v>175.13333333333338</v>
      </c>
      <c r="I30" s="36">
        <v>176.7166666666667</v>
      </c>
      <c r="J30" s="36">
        <v>179.53333333333339</v>
      </c>
      <c r="K30" s="31">
        <v>173.9</v>
      </c>
      <c r="L30" s="31">
        <v>169.5</v>
      </c>
      <c r="M30" s="31">
        <v>65.993189999999998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3095.25</v>
      </c>
      <c r="D31" s="36">
        <v>3080.1333333333332</v>
      </c>
      <c r="E31" s="36">
        <v>3061.3166666666666</v>
      </c>
      <c r="F31" s="36">
        <v>3027.3833333333332</v>
      </c>
      <c r="G31" s="36">
        <v>3008.5666666666666</v>
      </c>
      <c r="H31" s="36">
        <v>3114.0666666666666</v>
      </c>
      <c r="I31" s="36">
        <v>3132.8833333333332</v>
      </c>
      <c r="J31" s="36">
        <v>3166.8166666666666</v>
      </c>
      <c r="K31" s="31">
        <v>3098.95</v>
      </c>
      <c r="L31" s="31">
        <v>3046.2</v>
      </c>
      <c r="M31" s="31">
        <v>7.8339999999999996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1890</v>
      </c>
      <c r="D32" s="36">
        <v>1885.2333333333333</v>
      </c>
      <c r="E32" s="36">
        <v>1875.4666666666667</v>
      </c>
      <c r="F32" s="36">
        <v>1860.9333333333334</v>
      </c>
      <c r="G32" s="36">
        <v>1851.1666666666667</v>
      </c>
      <c r="H32" s="36">
        <v>1899.7666666666667</v>
      </c>
      <c r="I32" s="36">
        <v>1909.5333333333335</v>
      </c>
      <c r="J32" s="36">
        <v>1924.0666666666666</v>
      </c>
      <c r="K32" s="31">
        <v>1895</v>
      </c>
      <c r="L32" s="31">
        <v>1870.7</v>
      </c>
      <c r="M32" s="31">
        <v>2.1257799999999998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542.75</v>
      </c>
      <c r="D33" s="36">
        <v>543.56666666666672</v>
      </c>
      <c r="E33" s="36">
        <v>540.18333333333339</v>
      </c>
      <c r="F33" s="36">
        <v>537.61666666666667</v>
      </c>
      <c r="G33" s="36">
        <v>534.23333333333335</v>
      </c>
      <c r="H33" s="36">
        <v>546.13333333333344</v>
      </c>
      <c r="I33" s="36">
        <v>549.51666666666688</v>
      </c>
      <c r="J33" s="36">
        <v>552.08333333333348</v>
      </c>
      <c r="K33" s="31">
        <v>546.95000000000005</v>
      </c>
      <c r="L33" s="31">
        <v>541</v>
      </c>
      <c r="M33" s="31">
        <v>3.70025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675.35</v>
      </c>
      <c r="D34" s="36">
        <v>672.68333333333328</v>
      </c>
      <c r="E34" s="36">
        <v>668.96666666666658</v>
      </c>
      <c r="F34" s="36">
        <v>662.58333333333326</v>
      </c>
      <c r="G34" s="36">
        <v>658.86666666666656</v>
      </c>
      <c r="H34" s="36">
        <v>679.06666666666661</v>
      </c>
      <c r="I34" s="36">
        <v>682.7833333333333</v>
      </c>
      <c r="J34" s="36">
        <v>689.16666666666663</v>
      </c>
      <c r="K34" s="31">
        <v>676.4</v>
      </c>
      <c r="L34" s="31">
        <v>666.3</v>
      </c>
      <c r="M34" s="31">
        <v>22.742730000000002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936.55</v>
      </c>
      <c r="D35" s="36">
        <v>929.25</v>
      </c>
      <c r="E35" s="36">
        <v>910.8</v>
      </c>
      <c r="F35" s="36">
        <v>885.05</v>
      </c>
      <c r="G35" s="36">
        <v>866.59999999999991</v>
      </c>
      <c r="H35" s="36">
        <v>955</v>
      </c>
      <c r="I35" s="36">
        <v>973.45</v>
      </c>
      <c r="J35" s="36">
        <v>999.2</v>
      </c>
      <c r="K35" s="31">
        <v>947.7</v>
      </c>
      <c r="L35" s="31">
        <v>903.5</v>
      </c>
      <c r="M35" s="31">
        <v>44.140349999999998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306.14999999999998</v>
      </c>
      <c r="D36" s="36">
        <v>307.66666666666669</v>
      </c>
      <c r="E36" s="36">
        <v>302.98333333333335</v>
      </c>
      <c r="F36" s="36">
        <v>299.81666666666666</v>
      </c>
      <c r="G36" s="36">
        <v>295.13333333333333</v>
      </c>
      <c r="H36" s="36">
        <v>310.83333333333337</v>
      </c>
      <c r="I36" s="36">
        <v>315.51666666666665</v>
      </c>
      <c r="J36" s="36">
        <v>318.68333333333339</v>
      </c>
      <c r="K36" s="31">
        <v>312.35000000000002</v>
      </c>
      <c r="L36" s="31">
        <v>304.5</v>
      </c>
      <c r="M36" s="31">
        <v>14.68075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1021.7</v>
      </c>
      <c r="D37" s="36">
        <v>1021.4166666666666</v>
      </c>
      <c r="E37" s="36">
        <v>1015.8833333333332</v>
      </c>
      <c r="F37" s="36">
        <v>1010.0666666666666</v>
      </c>
      <c r="G37" s="36">
        <v>1004.5333333333332</v>
      </c>
      <c r="H37" s="36">
        <v>1027.2333333333331</v>
      </c>
      <c r="I37" s="36">
        <v>1032.7666666666669</v>
      </c>
      <c r="J37" s="36">
        <v>1038.5833333333333</v>
      </c>
      <c r="K37" s="31">
        <v>1026.95</v>
      </c>
      <c r="L37" s="31">
        <v>1015.6</v>
      </c>
      <c r="M37" s="31">
        <v>76.433139999999995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5397.6</v>
      </c>
      <c r="D38" s="36">
        <v>5404.7</v>
      </c>
      <c r="E38" s="36">
        <v>5374.15</v>
      </c>
      <c r="F38" s="36">
        <v>5350.7</v>
      </c>
      <c r="G38" s="36">
        <v>5320.15</v>
      </c>
      <c r="H38" s="36">
        <v>5428.15</v>
      </c>
      <c r="I38" s="36">
        <v>5458.7000000000007</v>
      </c>
      <c r="J38" s="36">
        <v>5482.15</v>
      </c>
      <c r="K38" s="31">
        <v>5435.25</v>
      </c>
      <c r="L38" s="31">
        <v>5381.25</v>
      </c>
      <c r="M38" s="31">
        <v>2.0214500000000002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1575.5</v>
      </c>
      <c r="D39" s="36">
        <v>1571.55</v>
      </c>
      <c r="E39" s="36">
        <v>1563.1499999999999</v>
      </c>
      <c r="F39" s="36">
        <v>1550.8</v>
      </c>
      <c r="G39" s="36">
        <v>1542.3999999999999</v>
      </c>
      <c r="H39" s="36">
        <v>1583.8999999999999</v>
      </c>
      <c r="I39" s="36">
        <v>1592.3</v>
      </c>
      <c r="J39" s="36">
        <v>1604.6499999999999</v>
      </c>
      <c r="K39" s="31">
        <v>1579.95</v>
      </c>
      <c r="L39" s="31">
        <v>1559.2</v>
      </c>
      <c r="M39" s="31">
        <v>8.3131000000000004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7130.55</v>
      </c>
      <c r="D40" s="36">
        <v>7113.9333333333334</v>
      </c>
      <c r="E40" s="36">
        <v>7092.6166666666668</v>
      </c>
      <c r="F40" s="36">
        <v>7054.6833333333334</v>
      </c>
      <c r="G40" s="36">
        <v>7033.3666666666668</v>
      </c>
      <c r="H40" s="36">
        <v>7151.8666666666668</v>
      </c>
      <c r="I40" s="36">
        <v>7173.1833333333343</v>
      </c>
      <c r="J40" s="36">
        <v>7211.1166666666668</v>
      </c>
      <c r="K40" s="31">
        <v>7135.25</v>
      </c>
      <c r="L40" s="31">
        <v>7076</v>
      </c>
      <c r="M40" s="31">
        <v>0.14574999999999999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7459.95</v>
      </c>
      <c r="D41" s="36">
        <v>7467.5333333333328</v>
      </c>
      <c r="E41" s="36">
        <v>7399.0666666666657</v>
      </c>
      <c r="F41" s="36">
        <v>7338.1833333333325</v>
      </c>
      <c r="G41" s="36">
        <v>7269.7166666666653</v>
      </c>
      <c r="H41" s="36">
        <v>7528.4166666666661</v>
      </c>
      <c r="I41" s="36">
        <v>7596.8833333333332</v>
      </c>
      <c r="J41" s="36">
        <v>7657.7666666666664</v>
      </c>
      <c r="K41" s="31">
        <v>7536</v>
      </c>
      <c r="L41" s="31">
        <v>7406.65</v>
      </c>
      <c r="M41" s="31">
        <v>9.1671700000000005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2600.5</v>
      </c>
      <c r="D42" s="36">
        <v>2595.9666666666667</v>
      </c>
      <c r="E42" s="36">
        <v>2563.4333333333334</v>
      </c>
      <c r="F42" s="36">
        <v>2526.3666666666668</v>
      </c>
      <c r="G42" s="36">
        <v>2493.8333333333335</v>
      </c>
      <c r="H42" s="36">
        <v>2633.0333333333333</v>
      </c>
      <c r="I42" s="36">
        <v>2665.5666666666671</v>
      </c>
      <c r="J42" s="36">
        <v>2702.6333333333332</v>
      </c>
      <c r="K42" s="31">
        <v>2628.5</v>
      </c>
      <c r="L42" s="31">
        <v>2558.9</v>
      </c>
      <c r="M42" s="31">
        <v>5.0767100000000003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217.45</v>
      </c>
      <c r="D43" s="36">
        <v>217.6</v>
      </c>
      <c r="E43" s="36">
        <v>216.39999999999998</v>
      </c>
      <c r="F43" s="36">
        <v>215.35</v>
      </c>
      <c r="G43" s="36">
        <v>214.14999999999998</v>
      </c>
      <c r="H43" s="36">
        <v>218.64999999999998</v>
      </c>
      <c r="I43" s="36">
        <v>219.84999999999997</v>
      </c>
      <c r="J43" s="36">
        <v>220.89999999999998</v>
      </c>
      <c r="K43" s="31">
        <v>218.8</v>
      </c>
      <c r="L43" s="31">
        <v>216.55</v>
      </c>
      <c r="M43" s="31">
        <v>56.245310000000003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192.5</v>
      </c>
      <c r="D44" s="36">
        <v>192.70000000000002</v>
      </c>
      <c r="E44" s="36">
        <v>191.35000000000002</v>
      </c>
      <c r="F44" s="36">
        <v>190.20000000000002</v>
      </c>
      <c r="G44" s="36">
        <v>188.85000000000002</v>
      </c>
      <c r="H44" s="36">
        <v>193.85000000000002</v>
      </c>
      <c r="I44" s="36">
        <v>195.2</v>
      </c>
      <c r="J44" s="36">
        <v>196.35000000000002</v>
      </c>
      <c r="K44" s="31">
        <v>194.05</v>
      </c>
      <c r="L44" s="31">
        <v>191.55</v>
      </c>
      <c r="M44" s="31">
        <v>223.72623999999999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103.9</v>
      </c>
      <c r="D45" s="36">
        <v>104.25</v>
      </c>
      <c r="E45" s="36">
        <v>103.1</v>
      </c>
      <c r="F45" s="36">
        <v>102.3</v>
      </c>
      <c r="G45" s="36">
        <v>101.14999999999999</v>
      </c>
      <c r="H45" s="36">
        <v>105.05</v>
      </c>
      <c r="I45" s="36">
        <v>106.2</v>
      </c>
      <c r="J45" s="36">
        <v>107</v>
      </c>
      <c r="K45" s="31">
        <v>105.4</v>
      </c>
      <c r="L45" s="31">
        <v>103.45</v>
      </c>
      <c r="M45" s="31">
        <v>78.330950000000001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1556.95</v>
      </c>
      <c r="D46" s="36">
        <v>1550.6499999999999</v>
      </c>
      <c r="E46" s="36">
        <v>1542.2999999999997</v>
      </c>
      <c r="F46" s="36">
        <v>1527.6499999999999</v>
      </c>
      <c r="G46" s="36">
        <v>1519.2999999999997</v>
      </c>
      <c r="H46" s="36">
        <v>1565.2999999999997</v>
      </c>
      <c r="I46" s="36">
        <v>1573.6499999999996</v>
      </c>
      <c r="J46" s="36">
        <v>1588.2999999999997</v>
      </c>
      <c r="K46" s="31">
        <v>1559</v>
      </c>
      <c r="L46" s="31">
        <v>1536</v>
      </c>
      <c r="M46" s="31">
        <v>4.4257099999999996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140.4</v>
      </c>
      <c r="D47" s="36">
        <v>139.75</v>
      </c>
      <c r="E47" s="36">
        <v>138.35</v>
      </c>
      <c r="F47" s="36">
        <v>136.29999999999998</v>
      </c>
      <c r="G47" s="36">
        <v>134.89999999999998</v>
      </c>
      <c r="H47" s="36">
        <v>141.80000000000001</v>
      </c>
      <c r="I47" s="36">
        <v>143.19999999999999</v>
      </c>
      <c r="J47" s="36">
        <v>145.25000000000003</v>
      </c>
      <c r="K47" s="31">
        <v>141.15</v>
      </c>
      <c r="L47" s="31">
        <v>137.69999999999999</v>
      </c>
      <c r="M47" s="31">
        <v>97.554829999999995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586.25</v>
      </c>
      <c r="D48" s="36">
        <v>582.30000000000007</v>
      </c>
      <c r="E48" s="36">
        <v>576.60000000000014</v>
      </c>
      <c r="F48" s="36">
        <v>566.95000000000005</v>
      </c>
      <c r="G48" s="36">
        <v>561.25000000000011</v>
      </c>
      <c r="H48" s="36">
        <v>591.95000000000016</v>
      </c>
      <c r="I48" s="36">
        <v>597.6500000000002</v>
      </c>
      <c r="J48" s="36">
        <v>607.30000000000018</v>
      </c>
      <c r="K48" s="31">
        <v>588</v>
      </c>
      <c r="L48" s="31">
        <v>572.65</v>
      </c>
      <c r="M48" s="31">
        <v>9.3201199999999993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1034</v>
      </c>
      <c r="D49" s="36">
        <v>1041.7666666666667</v>
      </c>
      <c r="E49" s="36">
        <v>1019.5333333333333</v>
      </c>
      <c r="F49" s="36">
        <v>1005.0666666666666</v>
      </c>
      <c r="G49" s="36">
        <v>982.83333333333326</v>
      </c>
      <c r="H49" s="36">
        <v>1056.2333333333333</v>
      </c>
      <c r="I49" s="36">
        <v>1078.4666666666665</v>
      </c>
      <c r="J49" s="36">
        <v>1092.9333333333334</v>
      </c>
      <c r="K49" s="31">
        <v>1064</v>
      </c>
      <c r="L49" s="31">
        <v>1027.3</v>
      </c>
      <c r="M49" s="31">
        <v>18.480969999999999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936.75</v>
      </c>
      <c r="D50" s="36">
        <v>937.65</v>
      </c>
      <c r="E50" s="36">
        <v>933.5</v>
      </c>
      <c r="F50" s="36">
        <v>930.25</v>
      </c>
      <c r="G50" s="36">
        <v>926.1</v>
      </c>
      <c r="H50" s="36">
        <v>940.9</v>
      </c>
      <c r="I50" s="36">
        <v>945.04999999999984</v>
      </c>
      <c r="J50" s="36">
        <v>948.3</v>
      </c>
      <c r="K50" s="31">
        <v>941.8</v>
      </c>
      <c r="L50" s="31">
        <v>934.4</v>
      </c>
      <c r="M50" s="31">
        <v>18.085529999999999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125.3</v>
      </c>
      <c r="D51" s="36">
        <v>126.7</v>
      </c>
      <c r="E51" s="36">
        <v>123.15</v>
      </c>
      <c r="F51" s="36">
        <v>121</v>
      </c>
      <c r="G51" s="36">
        <v>117.45</v>
      </c>
      <c r="H51" s="36">
        <v>128.85000000000002</v>
      </c>
      <c r="I51" s="36">
        <v>132.39999999999998</v>
      </c>
      <c r="J51" s="36">
        <v>134.55000000000001</v>
      </c>
      <c r="K51" s="31">
        <v>130.25</v>
      </c>
      <c r="L51" s="31">
        <v>124.55</v>
      </c>
      <c r="M51" s="31">
        <v>151.89519000000001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226.85</v>
      </c>
      <c r="D52" s="36">
        <v>227.21666666666667</v>
      </c>
      <c r="E52" s="36">
        <v>225.08333333333334</v>
      </c>
      <c r="F52" s="36">
        <v>223.31666666666666</v>
      </c>
      <c r="G52" s="36">
        <v>221.18333333333334</v>
      </c>
      <c r="H52" s="36">
        <v>228.98333333333335</v>
      </c>
      <c r="I52" s="36">
        <v>231.11666666666667</v>
      </c>
      <c r="J52" s="36">
        <v>232.88333333333335</v>
      </c>
      <c r="K52" s="31">
        <v>229.35</v>
      </c>
      <c r="L52" s="31">
        <v>225.45</v>
      </c>
      <c r="M52" s="31">
        <v>31.100529999999999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19646.95</v>
      </c>
      <c r="D53" s="36">
        <v>19620.533333333333</v>
      </c>
      <c r="E53" s="36">
        <v>19345.516666666666</v>
      </c>
      <c r="F53" s="36">
        <v>19044.083333333332</v>
      </c>
      <c r="G53" s="36">
        <v>18769.066666666666</v>
      </c>
      <c r="H53" s="36">
        <v>19921.966666666667</v>
      </c>
      <c r="I53" s="36">
        <v>20196.98333333333</v>
      </c>
      <c r="J53" s="36">
        <v>20498.416666666668</v>
      </c>
      <c r="K53" s="31">
        <v>19895.55</v>
      </c>
      <c r="L53" s="31">
        <v>19319.099999999999</v>
      </c>
      <c r="M53" s="31">
        <v>0.31879000000000002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384.2</v>
      </c>
      <c r="D54" s="36">
        <v>382.04999999999995</v>
      </c>
      <c r="E54" s="36">
        <v>376.19999999999993</v>
      </c>
      <c r="F54" s="36">
        <v>368.2</v>
      </c>
      <c r="G54" s="36">
        <v>362.34999999999997</v>
      </c>
      <c r="H54" s="36">
        <v>390.0499999999999</v>
      </c>
      <c r="I54" s="36">
        <v>395.89999999999992</v>
      </c>
      <c r="J54" s="36">
        <v>403.89999999999986</v>
      </c>
      <c r="K54" s="31">
        <v>387.9</v>
      </c>
      <c r="L54" s="31">
        <v>374.05</v>
      </c>
      <c r="M54" s="31">
        <v>120.10456000000001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4670.6000000000004</v>
      </c>
      <c r="D55" s="36">
        <v>4669.2</v>
      </c>
      <c r="E55" s="36">
        <v>4651.8999999999996</v>
      </c>
      <c r="F55" s="36">
        <v>4633.2</v>
      </c>
      <c r="G55" s="36">
        <v>4615.8999999999996</v>
      </c>
      <c r="H55" s="36">
        <v>4687.8999999999996</v>
      </c>
      <c r="I55" s="36">
        <v>4705.2000000000007</v>
      </c>
      <c r="J55" s="36">
        <v>4723.8999999999996</v>
      </c>
      <c r="K55" s="31">
        <v>4686.5</v>
      </c>
      <c r="L55" s="31">
        <v>4650.5</v>
      </c>
      <c r="M55" s="31">
        <v>3.8572700000000002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385</v>
      </c>
      <c r="D56" s="36">
        <v>386.73333333333329</v>
      </c>
      <c r="E56" s="36">
        <v>382.66666666666657</v>
      </c>
      <c r="F56" s="36">
        <v>380.33333333333326</v>
      </c>
      <c r="G56" s="36">
        <v>376.26666666666654</v>
      </c>
      <c r="H56" s="36">
        <v>389.06666666666661</v>
      </c>
      <c r="I56" s="36">
        <v>393.13333333333333</v>
      </c>
      <c r="J56" s="36">
        <v>395.46666666666664</v>
      </c>
      <c r="K56" s="31">
        <v>390.8</v>
      </c>
      <c r="L56" s="31">
        <v>384.4</v>
      </c>
      <c r="M56" s="31">
        <v>44.645020000000002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382.65</v>
      </c>
      <c r="D57" s="36">
        <v>387.58333333333331</v>
      </c>
      <c r="E57" s="36">
        <v>376.36666666666662</v>
      </c>
      <c r="F57" s="36">
        <v>370.08333333333331</v>
      </c>
      <c r="G57" s="36">
        <v>358.86666666666662</v>
      </c>
      <c r="H57" s="36">
        <v>393.86666666666662</v>
      </c>
      <c r="I57" s="36">
        <v>405.08333333333331</v>
      </c>
      <c r="J57" s="36">
        <v>411.36666666666662</v>
      </c>
      <c r="K57" s="31">
        <v>398.8</v>
      </c>
      <c r="L57" s="31">
        <v>381.3</v>
      </c>
      <c r="M57" s="31">
        <v>12.39559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1143.1500000000001</v>
      </c>
      <c r="D58" s="36">
        <v>1141.1166666666668</v>
      </c>
      <c r="E58" s="36">
        <v>1132.7333333333336</v>
      </c>
      <c r="F58" s="36">
        <v>1122.3166666666668</v>
      </c>
      <c r="G58" s="36">
        <v>1113.9333333333336</v>
      </c>
      <c r="H58" s="36">
        <v>1151.5333333333335</v>
      </c>
      <c r="I58" s="36">
        <v>1159.9166666666667</v>
      </c>
      <c r="J58" s="36">
        <v>1170.3333333333335</v>
      </c>
      <c r="K58" s="31">
        <v>1149.5</v>
      </c>
      <c r="L58" s="31">
        <v>1130.7</v>
      </c>
      <c r="M58" s="31">
        <v>7.8474899999999996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1241</v>
      </c>
      <c r="D59" s="36">
        <v>1234.4666666666667</v>
      </c>
      <c r="E59" s="36">
        <v>1226.5333333333333</v>
      </c>
      <c r="F59" s="36">
        <v>1212.0666666666666</v>
      </c>
      <c r="G59" s="36">
        <v>1204.1333333333332</v>
      </c>
      <c r="H59" s="36">
        <v>1248.9333333333334</v>
      </c>
      <c r="I59" s="36">
        <v>1256.8666666666668</v>
      </c>
      <c r="J59" s="36">
        <v>1271.3333333333335</v>
      </c>
      <c r="K59" s="31">
        <v>1242.4000000000001</v>
      </c>
      <c r="L59" s="31">
        <v>1220</v>
      </c>
      <c r="M59" s="31">
        <v>11.07006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317.39999999999998</v>
      </c>
      <c r="D60" s="36">
        <v>316.7</v>
      </c>
      <c r="E60" s="36">
        <v>315.25</v>
      </c>
      <c r="F60" s="36">
        <v>313.10000000000002</v>
      </c>
      <c r="G60" s="36">
        <v>311.65000000000003</v>
      </c>
      <c r="H60" s="36">
        <v>318.84999999999997</v>
      </c>
      <c r="I60" s="36">
        <v>320.2999999999999</v>
      </c>
      <c r="J60" s="36">
        <v>322.44999999999993</v>
      </c>
      <c r="K60" s="31">
        <v>318.14999999999998</v>
      </c>
      <c r="L60" s="31">
        <v>314.55</v>
      </c>
      <c r="M60" s="31">
        <v>64.248329999999996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5111.7</v>
      </c>
      <c r="D61" s="36">
        <v>5108.3166666666666</v>
      </c>
      <c r="E61" s="36">
        <v>5077.2833333333328</v>
      </c>
      <c r="F61" s="36">
        <v>5042.8666666666659</v>
      </c>
      <c r="G61" s="36">
        <v>5011.8333333333321</v>
      </c>
      <c r="H61" s="36">
        <v>5142.7333333333336</v>
      </c>
      <c r="I61" s="36">
        <v>5173.7666666666682</v>
      </c>
      <c r="J61" s="36">
        <v>5208.1833333333343</v>
      </c>
      <c r="K61" s="31">
        <v>5139.3500000000004</v>
      </c>
      <c r="L61" s="31">
        <v>5073.8999999999996</v>
      </c>
      <c r="M61" s="31">
        <v>0.93686000000000003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2137.65</v>
      </c>
      <c r="D62" s="36">
        <v>2134.5833333333335</v>
      </c>
      <c r="E62" s="36">
        <v>2121.166666666667</v>
      </c>
      <c r="F62" s="36">
        <v>2104.6833333333334</v>
      </c>
      <c r="G62" s="36">
        <v>2091.2666666666669</v>
      </c>
      <c r="H62" s="36">
        <v>2151.0666666666671</v>
      </c>
      <c r="I62" s="36">
        <v>2164.483333333334</v>
      </c>
      <c r="J62" s="36">
        <v>2180.9666666666672</v>
      </c>
      <c r="K62" s="31">
        <v>2148</v>
      </c>
      <c r="L62" s="31">
        <v>2118.1</v>
      </c>
      <c r="M62" s="31">
        <v>4.0648099999999996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741.75</v>
      </c>
      <c r="D63" s="36">
        <v>741.6</v>
      </c>
      <c r="E63" s="36">
        <v>737.55000000000007</v>
      </c>
      <c r="F63" s="36">
        <v>733.35</v>
      </c>
      <c r="G63" s="36">
        <v>729.30000000000007</v>
      </c>
      <c r="H63" s="36">
        <v>745.80000000000007</v>
      </c>
      <c r="I63" s="36">
        <v>749.85</v>
      </c>
      <c r="J63" s="36">
        <v>754.05000000000007</v>
      </c>
      <c r="K63" s="31">
        <v>745.65</v>
      </c>
      <c r="L63" s="31">
        <v>737.4</v>
      </c>
      <c r="M63" s="31">
        <v>4.0941200000000002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1109.3</v>
      </c>
      <c r="D64" s="36">
        <v>1107.8</v>
      </c>
      <c r="E64" s="36">
        <v>1094.5999999999999</v>
      </c>
      <c r="F64" s="36">
        <v>1079.8999999999999</v>
      </c>
      <c r="G64" s="36">
        <v>1066.6999999999998</v>
      </c>
      <c r="H64" s="36">
        <v>1122.5</v>
      </c>
      <c r="I64" s="36">
        <v>1135.7000000000003</v>
      </c>
      <c r="J64" s="36">
        <v>1150.4000000000001</v>
      </c>
      <c r="K64" s="31">
        <v>1121</v>
      </c>
      <c r="L64" s="31">
        <v>1093.0999999999999</v>
      </c>
      <c r="M64" s="31">
        <v>1.9219299999999999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282.64999999999998</v>
      </c>
      <c r="D65" s="36">
        <v>283.40000000000003</v>
      </c>
      <c r="E65" s="36">
        <v>281.30000000000007</v>
      </c>
      <c r="F65" s="36">
        <v>279.95000000000005</v>
      </c>
      <c r="G65" s="36">
        <v>277.85000000000008</v>
      </c>
      <c r="H65" s="36">
        <v>284.75000000000006</v>
      </c>
      <c r="I65" s="36">
        <v>286.85000000000008</v>
      </c>
      <c r="J65" s="36">
        <v>288.20000000000005</v>
      </c>
      <c r="K65" s="31">
        <v>285.5</v>
      </c>
      <c r="L65" s="31">
        <v>282.05</v>
      </c>
      <c r="M65" s="31">
        <v>7.7695299999999996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1767.2</v>
      </c>
      <c r="D66" s="36">
        <v>1752.7</v>
      </c>
      <c r="E66" s="36">
        <v>1706.5</v>
      </c>
      <c r="F66" s="36">
        <v>1645.8</v>
      </c>
      <c r="G66" s="36">
        <v>1599.6</v>
      </c>
      <c r="H66" s="36">
        <v>1813.4</v>
      </c>
      <c r="I66" s="36">
        <v>1859.6000000000004</v>
      </c>
      <c r="J66" s="36">
        <v>1920.3000000000002</v>
      </c>
      <c r="K66" s="31">
        <v>1798.9</v>
      </c>
      <c r="L66" s="31">
        <v>1692</v>
      </c>
      <c r="M66" s="31">
        <v>23.22242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539.25</v>
      </c>
      <c r="D67" s="36">
        <v>537.48333333333323</v>
      </c>
      <c r="E67" s="36">
        <v>535.16666666666652</v>
      </c>
      <c r="F67" s="36">
        <v>531.08333333333326</v>
      </c>
      <c r="G67" s="36">
        <v>528.76666666666654</v>
      </c>
      <c r="H67" s="36">
        <v>541.56666666666649</v>
      </c>
      <c r="I67" s="36">
        <v>543.88333333333333</v>
      </c>
      <c r="J67" s="36">
        <v>547.96666666666647</v>
      </c>
      <c r="K67" s="31">
        <v>539.79999999999995</v>
      </c>
      <c r="L67" s="31">
        <v>533.4</v>
      </c>
      <c r="M67" s="31">
        <v>7.7646100000000002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2123.8000000000002</v>
      </c>
      <c r="D68" s="36">
        <v>2118.2666666666669</v>
      </c>
      <c r="E68" s="36">
        <v>2086.5333333333338</v>
      </c>
      <c r="F68" s="36">
        <v>2049.2666666666669</v>
      </c>
      <c r="G68" s="36">
        <v>2017.5333333333338</v>
      </c>
      <c r="H68" s="36">
        <v>2155.5333333333338</v>
      </c>
      <c r="I68" s="36">
        <v>2187.2666666666664</v>
      </c>
      <c r="J68" s="36">
        <v>2224.5333333333338</v>
      </c>
      <c r="K68" s="31">
        <v>2150</v>
      </c>
      <c r="L68" s="31">
        <v>2081</v>
      </c>
      <c r="M68" s="31">
        <v>3.37527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2141.3000000000002</v>
      </c>
      <c r="D69" s="36">
        <v>2155.8333333333335</v>
      </c>
      <c r="E69" s="36">
        <v>2101.666666666667</v>
      </c>
      <c r="F69" s="36">
        <v>2062.0333333333333</v>
      </c>
      <c r="G69" s="36">
        <v>2007.8666666666668</v>
      </c>
      <c r="H69" s="36">
        <v>2195.4666666666672</v>
      </c>
      <c r="I69" s="36">
        <v>2249.6333333333341</v>
      </c>
      <c r="J69" s="36">
        <v>2289.2666666666673</v>
      </c>
      <c r="K69" s="31">
        <v>2210</v>
      </c>
      <c r="L69" s="31">
        <v>2116.1999999999998</v>
      </c>
      <c r="M69" s="31">
        <v>11.688420000000001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409.65</v>
      </c>
      <c r="D70" s="36">
        <v>409.31666666666666</v>
      </c>
      <c r="E70" s="36">
        <v>406.0333333333333</v>
      </c>
      <c r="F70" s="36">
        <v>402.41666666666663</v>
      </c>
      <c r="G70" s="36">
        <v>399.13333333333327</v>
      </c>
      <c r="H70" s="36">
        <v>412.93333333333334</v>
      </c>
      <c r="I70" s="36">
        <v>416.21666666666675</v>
      </c>
      <c r="J70" s="36">
        <v>419.83333333333337</v>
      </c>
      <c r="K70" s="31">
        <v>412.6</v>
      </c>
      <c r="L70" s="31">
        <v>405.7</v>
      </c>
      <c r="M70" s="31">
        <v>3.7130899999999998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184.3</v>
      </c>
      <c r="D71" s="36">
        <v>185.11666666666667</v>
      </c>
      <c r="E71" s="36">
        <v>181.78333333333336</v>
      </c>
      <c r="F71" s="36">
        <v>179.26666666666668</v>
      </c>
      <c r="G71" s="36">
        <v>175.93333333333337</v>
      </c>
      <c r="H71" s="36">
        <v>187.63333333333335</v>
      </c>
      <c r="I71" s="36">
        <v>190.96666666666667</v>
      </c>
      <c r="J71" s="36">
        <v>193.48333333333335</v>
      </c>
      <c r="K71" s="31">
        <v>188.45</v>
      </c>
      <c r="L71" s="31">
        <v>182.6</v>
      </c>
      <c r="M71" s="31">
        <v>36.835749999999997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3490.9</v>
      </c>
      <c r="D72" s="36">
        <v>3503.0666666666671</v>
      </c>
      <c r="E72" s="36">
        <v>3469.483333333334</v>
      </c>
      <c r="F72" s="36">
        <v>3448.0666666666671</v>
      </c>
      <c r="G72" s="36">
        <v>3414.483333333334</v>
      </c>
      <c r="H72" s="36">
        <v>3524.483333333334</v>
      </c>
      <c r="I72" s="36">
        <v>3558.0666666666671</v>
      </c>
      <c r="J72" s="36">
        <v>3579.483333333334</v>
      </c>
      <c r="K72" s="31">
        <v>3536.65</v>
      </c>
      <c r="L72" s="31">
        <v>3481.65</v>
      </c>
      <c r="M72" s="31">
        <v>4.8076499999999998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5357.3</v>
      </c>
      <c r="D73" s="36">
        <v>5329.416666666667</v>
      </c>
      <c r="E73" s="36">
        <v>5288.8833333333341</v>
      </c>
      <c r="F73" s="36">
        <v>5220.4666666666672</v>
      </c>
      <c r="G73" s="36">
        <v>5179.9333333333343</v>
      </c>
      <c r="H73" s="36">
        <v>5397.8333333333339</v>
      </c>
      <c r="I73" s="36">
        <v>5438.3666666666668</v>
      </c>
      <c r="J73" s="36">
        <v>5506.7833333333338</v>
      </c>
      <c r="K73" s="31">
        <v>5369.95</v>
      </c>
      <c r="L73" s="31">
        <v>5261</v>
      </c>
      <c r="M73" s="31">
        <v>3.7173600000000002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595.9</v>
      </c>
      <c r="D74" s="36">
        <v>596.1</v>
      </c>
      <c r="E74" s="36">
        <v>590.80000000000007</v>
      </c>
      <c r="F74" s="36">
        <v>585.70000000000005</v>
      </c>
      <c r="G74" s="36">
        <v>580.40000000000009</v>
      </c>
      <c r="H74" s="36">
        <v>601.20000000000005</v>
      </c>
      <c r="I74" s="36">
        <v>606.5</v>
      </c>
      <c r="J74" s="36">
        <v>611.6</v>
      </c>
      <c r="K74" s="31">
        <v>601.4</v>
      </c>
      <c r="L74" s="31">
        <v>591</v>
      </c>
      <c r="M74" s="31">
        <v>40.03266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3712.4</v>
      </c>
      <c r="D75" s="36">
        <v>3699.4500000000003</v>
      </c>
      <c r="E75" s="36">
        <v>3670.9500000000007</v>
      </c>
      <c r="F75" s="36">
        <v>3629.5000000000005</v>
      </c>
      <c r="G75" s="36">
        <v>3601.0000000000009</v>
      </c>
      <c r="H75" s="36">
        <v>3740.9000000000005</v>
      </c>
      <c r="I75" s="36">
        <v>3769.3999999999996</v>
      </c>
      <c r="J75" s="36">
        <v>3810.8500000000004</v>
      </c>
      <c r="K75" s="31">
        <v>3727.95</v>
      </c>
      <c r="L75" s="31">
        <v>3658</v>
      </c>
      <c r="M75" s="31">
        <v>2.46719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5453.55</v>
      </c>
      <c r="D76" s="36">
        <v>5453.5000000000009</v>
      </c>
      <c r="E76" s="36">
        <v>5406.6500000000015</v>
      </c>
      <c r="F76" s="36">
        <v>5359.7500000000009</v>
      </c>
      <c r="G76" s="36">
        <v>5312.9000000000015</v>
      </c>
      <c r="H76" s="36">
        <v>5500.4000000000015</v>
      </c>
      <c r="I76" s="36">
        <v>5547.2500000000018</v>
      </c>
      <c r="J76" s="36">
        <v>5594.1500000000015</v>
      </c>
      <c r="K76" s="31">
        <v>5500.35</v>
      </c>
      <c r="L76" s="31">
        <v>5406.6</v>
      </c>
      <c r="M76" s="31">
        <v>4.1939099999999998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3550.3</v>
      </c>
      <c r="D77" s="36">
        <v>3540.3833333333332</v>
      </c>
      <c r="E77" s="36">
        <v>3515.7666666666664</v>
      </c>
      <c r="F77" s="36">
        <v>3481.2333333333331</v>
      </c>
      <c r="G77" s="36">
        <v>3456.6166666666663</v>
      </c>
      <c r="H77" s="36">
        <v>3574.9166666666665</v>
      </c>
      <c r="I77" s="36">
        <v>3599.5333333333333</v>
      </c>
      <c r="J77" s="36">
        <v>3634.0666666666666</v>
      </c>
      <c r="K77" s="31">
        <v>3565</v>
      </c>
      <c r="L77" s="31">
        <v>3505.85</v>
      </c>
      <c r="M77" s="31">
        <v>3.9348200000000002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3146.3</v>
      </c>
      <c r="D78" s="36">
        <v>3142.9166666666665</v>
      </c>
      <c r="E78" s="36">
        <v>3116.2333333333331</v>
      </c>
      <c r="F78" s="36">
        <v>3086.1666666666665</v>
      </c>
      <c r="G78" s="36">
        <v>3059.4833333333331</v>
      </c>
      <c r="H78" s="36">
        <v>3172.9833333333331</v>
      </c>
      <c r="I78" s="36">
        <v>3199.6666666666665</v>
      </c>
      <c r="J78" s="36">
        <v>3229.7333333333331</v>
      </c>
      <c r="K78" s="31">
        <v>3169.6</v>
      </c>
      <c r="L78" s="31">
        <v>3112.85</v>
      </c>
      <c r="M78" s="31">
        <v>2.3143500000000001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147.05000000000001</v>
      </c>
      <c r="D79" s="36">
        <v>147.68333333333334</v>
      </c>
      <c r="E79" s="36">
        <v>145.41666666666669</v>
      </c>
      <c r="F79" s="36">
        <v>143.78333333333336</v>
      </c>
      <c r="G79" s="36">
        <v>141.51666666666671</v>
      </c>
      <c r="H79" s="36">
        <v>149.31666666666666</v>
      </c>
      <c r="I79" s="36">
        <v>151.58333333333331</v>
      </c>
      <c r="J79" s="36">
        <v>153.21666666666664</v>
      </c>
      <c r="K79" s="31">
        <v>149.94999999999999</v>
      </c>
      <c r="L79" s="31">
        <v>146.05000000000001</v>
      </c>
      <c r="M79" s="31">
        <v>198.87689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2746.05</v>
      </c>
      <c r="D80" s="36">
        <v>2728.2333333333336</v>
      </c>
      <c r="E80" s="36">
        <v>2688.8166666666671</v>
      </c>
      <c r="F80" s="36">
        <v>2631.5833333333335</v>
      </c>
      <c r="G80" s="36">
        <v>2592.166666666667</v>
      </c>
      <c r="H80" s="36">
        <v>2785.4666666666672</v>
      </c>
      <c r="I80" s="36">
        <v>2824.8833333333332</v>
      </c>
      <c r="J80" s="36">
        <v>2882.1166666666672</v>
      </c>
      <c r="K80" s="31">
        <v>2767.65</v>
      </c>
      <c r="L80" s="31">
        <v>2671</v>
      </c>
      <c r="M80" s="31">
        <v>1.30728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340.25</v>
      </c>
      <c r="D81" s="36">
        <v>338.26666666666671</v>
      </c>
      <c r="E81" s="36">
        <v>335.08333333333343</v>
      </c>
      <c r="F81" s="36">
        <v>329.91666666666674</v>
      </c>
      <c r="G81" s="36">
        <v>326.73333333333346</v>
      </c>
      <c r="H81" s="36">
        <v>343.43333333333339</v>
      </c>
      <c r="I81" s="36">
        <v>346.61666666666667</v>
      </c>
      <c r="J81" s="36">
        <v>351.78333333333336</v>
      </c>
      <c r="K81" s="31">
        <v>341.45</v>
      </c>
      <c r="L81" s="31">
        <v>333.1</v>
      </c>
      <c r="M81" s="31">
        <v>8.7911999999999999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124.65</v>
      </c>
      <c r="D82" s="36">
        <v>124.83333333333333</v>
      </c>
      <c r="E82" s="36">
        <v>123.81666666666666</v>
      </c>
      <c r="F82" s="36">
        <v>122.98333333333333</v>
      </c>
      <c r="G82" s="36">
        <v>121.96666666666667</v>
      </c>
      <c r="H82" s="36">
        <v>125.66666666666666</v>
      </c>
      <c r="I82" s="36">
        <v>126.68333333333334</v>
      </c>
      <c r="J82" s="36">
        <v>127.51666666666665</v>
      </c>
      <c r="K82" s="31">
        <v>125.85</v>
      </c>
      <c r="L82" s="31">
        <v>124</v>
      </c>
      <c r="M82" s="31">
        <v>76.057699999999997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1625.2</v>
      </c>
      <c r="D83" s="36">
        <v>1634.9666666666665</v>
      </c>
      <c r="E83" s="36">
        <v>1610.2333333333329</v>
      </c>
      <c r="F83" s="36">
        <v>1595.2666666666664</v>
      </c>
      <c r="G83" s="36">
        <v>1570.5333333333328</v>
      </c>
      <c r="H83" s="36">
        <v>1649.9333333333329</v>
      </c>
      <c r="I83" s="36">
        <v>1674.6666666666665</v>
      </c>
      <c r="J83" s="36">
        <v>1689.633333333333</v>
      </c>
      <c r="K83" s="31">
        <v>1659.7</v>
      </c>
      <c r="L83" s="31">
        <v>1620</v>
      </c>
      <c r="M83" s="31">
        <v>3.29861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1015.5</v>
      </c>
      <c r="D84" s="36">
        <v>1018.75</v>
      </c>
      <c r="E84" s="36">
        <v>1009.45</v>
      </c>
      <c r="F84" s="36">
        <v>1003.4000000000001</v>
      </c>
      <c r="G84" s="36">
        <v>994.10000000000014</v>
      </c>
      <c r="H84" s="36">
        <v>1024.8</v>
      </c>
      <c r="I84" s="36">
        <v>1034.0999999999999</v>
      </c>
      <c r="J84" s="36">
        <v>1040.1499999999999</v>
      </c>
      <c r="K84" s="31">
        <v>1028.05</v>
      </c>
      <c r="L84" s="31">
        <v>1012.7</v>
      </c>
      <c r="M84" s="31">
        <v>4.6657200000000003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1773.1</v>
      </c>
      <c r="D85" s="36">
        <v>1770.0333333333335</v>
      </c>
      <c r="E85" s="36">
        <v>1757.666666666667</v>
      </c>
      <c r="F85" s="36">
        <v>1742.2333333333333</v>
      </c>
      <c r="G85" s="36">
        <v>1729.8666666666668</v>
      </c>
      <c r="H85" s="36">
        <v>1785.4666666666672</v>
      </c>
      <c r="I85" s="36">
        <v>1797.8333333333335</v>
      </c>
      <c r="J85" s="36">
        <v>1813.2666666666673</v>
      </c>
      <c r="K85" s="31">
        <v>1782.4</v>
      </c>
      <c r="L85" s="31">
        <v>1754.6</v>
      </c>
      <c r="M85" s="31">
        <v>4.0111299999999996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1933.85</v>
      </c>
      <c r="D86" s="36">
        <v>1932.2833333333335</v>
      </c>
      <c r="E86" s="36">
        <v>1921.5666666666671</v>
      </c>
      <c r="F86" s="36">
        <v>1909.2833333333335</v>
      </c>
      <c r="G86" s="36">
        <v>1898.5666666666671</v>
      </c>
      <c r="H86" s="36">
        <v>1944.5666666666671</v>
      </c>
      <c r="I86" s="36">
        <v>1955.2833333333338</v>
      </c>
      <c r="J86" s="36">
        <v>1967.5666666666671</v>
      </c>
      <c r="K86" s="31">
        <v>1943</v>
      </c>
      <c r="L86" s="31">
        <v>1920</v>
      </c>
      <c r="M86" s="31">
        <v>4.2556500000000002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416.8</v>
      </c>
      <c r="D87" s="36">
        <v>417.2833333333333</v>
      </c>
      <c r="E87" s="36">
        <v>415.56666666666661</v>
      </c>
      <c r="F87" s="36">
        <v>414.33333333333331</v>
      </c>
      <c r="G87" s="36">
        <v>412.61666666666662</v>
      </c>
      <c r="H87" s="36">
        <v>418.51666666666659</v>
      </c>
      <c r="I87" s="36">
        <v>420.23333333333329</v>
      </c>
      <c r="J87" s="36">
        <v>421.46666666666658</v>
      </c>
      <c r="K87" s="31">
        <v>419</v>
      </c>
      <c r="L87" s="31">
        <v>416.05</v>
      </c>
      <c r="M87" s="31">
        <v>2.5298099999999999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2044.55</v>
      </c>
      <c r="D88" s="36">
        <v>2033.7666666666667</v>
      </c>
      <c r="E88" s="36">
        <v>2019.5333333333333</v>
      </c>
      <c r="F88" s="36">
        <v>1994.5166666666667</v>
      </c>
      <c r="G88" s="36">
        <v>1980.2833333333333</v>
      </c>
      <c r="H88" s="36">
        <v>2058.7833333333333</v>
      </c>
      <c r="I88" s="36">
        <v>2073.0166666666664</v>
      </c>
      <c r="J88" s="36">
        <v>2098.0333333333333</v>
      </c>
      <c r="K88" s="31">
        <v>2048</v>
      </c>
      <c r="L88" s="31">
        <v>2008.75</v>
      </c>
      <c r="M88" s="31">
        <v>17.488759999999999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1252.05</v>
      </c>
      <c r="D89" s="36">
        <v>1254.7833333333333</v>
      </c>
      <c r="E89" s="36">
        <v>1246.4166666666665</v>
      </c>
      <c r="F89" s="36">
        <v>1240.7833333333333</v>
      </c>
      <c r="G89" s="36">
        <v>1232.4166666666665</v>
      </c>
      <c r="H89" s="36">
        <v>1260.4166666666665</v>
      </c>
      <c r="I89" s="36">
        <v>1268.7833333333333</v>
      </c>
      <c r="J89" s="36">
        <v>1274.4166666666665</v>
      </c>
      <c r="K89" s="31">
        <v>1263.1500000000001</v>
      </c>
      <c r="L89" s="31">
        <v>1249.1500000000001</v>
      </c>
      <c r="M89" s="31">
        <v>9.6874500000000001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1267.6500000000001</v>
      </c>
      <c r="D90" s="36">
        <v>1271.45</v>
      </c>
      <c r="E90" s="36">
        <v>1262.1000000000001</v>
      </c>
      <c r="F90" s="36">
        <v>1256.5500000000002</v>
      </c>
      <c r="G90" s="36">
        <v>1247.2000000000003</v>
      </c>
      <c r="H90" s="36">
        <v>1277</v>
      </c>
      <c r="I90" s="36">
        <v>1286.3499999999999</v>
      </c>
      <c r="J90" s="36">
        <v>1291.8999999999999</v>
      </c>
      <c r="K90" s="31">
        <v>1280.8</v>
      </c>
      <c r="L90" s="31">
        <v>1265.9000000000001</v>
      </c>
      <c r="M90" s="31">
        <v>9.3767099999999992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2745.95</v>
      </c>
      <c r="D91" s="36">
        <v>2757.25</v>
      </c>
      <c r="E91" s="36">
        <v>2724.95</v>
      </c>
      <c r="F91" s="36">
        <v>2703.95</v>
      </c>
      <c r="G91" s="36">
        <v>2671.6499999999996</v>
      </c>
      <c r="H91" s="36">
        <v>2778.25</v>
      </c>
      <c r="I91" s="36">
        <v>2810.55</v>
      </c>
      <c r="J91" s="36">
        <v>2831.55</v>
      </c>
      <c r="K91" s="31">
        <v>2789.55</v>
      </c>
      <c r="L91" s="31">
        <v>2736.25</v>
      </c>
      <c r="M91" s="31">
        <v>2.29826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1491.55</v>
      </c>
      <c r="D92" s="36">
        <v>1488.6666666666667</v>
      </c>
      <c r="E92" s="36">
        <v>1483.8833333333334</v>
      </c>
      <c r="F92" s="36">
        <v>1476.2166666666667</v>
      </c>
      <c r="G92" s="36">
        <v>1471.4333333333334</v>
      </c>
      <c r="H92" s="36">
        <v>1496.3333333333335</v>
      </c>
      <c r="I92" s="36">
        <v>1501.1166666666668</v>
      </c>
      <c r="J92" s="36">
        <v>1508.7833333333335</v>
      </c>
      <c r="K92" s="31">
        <v>1493.45</v>
      </c>
      <c r="L92" s="31">
        <v>1481</v>
      </c>
      <c r="M92" s="31">
        <v>156.99772999999999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618.75</v>
      </c>
      <c r="D93" s="36">
        <v>620.36666666666667</v>
      </c>
      <c r="E93" s="36">
        <v>615.88333333333333</v>
      </c>
      <c r="F93" s="36">
        <v>613.01666666666665</v>
      </c>
      <c r="G93" s="36">
        <v>608.5333333333333</v>
      </c>
      <c r="H93" s="36">
        <v>623.23333333333335</v>
      </c>
      <c r="I93" s="36">
        <v>627.7166666666667</v>
      </c>
      <c r="J93" s="36">
        <v>630.58333333333337</v>
      </c>
      <c r="K93" s="31">
        <v>624.85</v>
      </c>
      <c r="L93" s="31">
        <v>617.5</v>
      </c>
      <c r="M93" s="31">
        <v>13.32249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3132.1</v>
      </c>
      <c r="D94" s="36">
        <v>3141.7833333333333</v>
      </c>
      <c r="E94" s="36">
        <v>3117.1666666666665</v>
      </c>
      <c r="F94" s="36">
        <v>3102.2333333333331</v>
      </c>
      <c r="G94" s="36">
        <v>3077.6166666666663</v>
      </c>
      <c r="H94" s="36">
        <v>3156.7166666666667</v>
      </c>
      <c r="I94" s="36">
        <v>3181.3333333333335</v>
      </c>
      <c r="J94" s="36">
        <v>3196.2666666666669</v>
      </c>
      <c r="K94" s="31">
        <v>3166.4</v>
      </c>
      <c r="L94" s="31">
        <v>3126.85</v>
      </c>
      <c r="M94" s="31">
        <v>4.5932399999999998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488.05</v>
      </c>
      <c r="D95" s="36">
        <v>485.88333333333338</v>
      </c>
      <c r="E95" s="36">
        <v>480.31666666666678</v>
      </c>
      <c r="F95" s="36">
        <v>472.58333333333337</v>
      </c>
      <c r="G95" s="36">
        <v>467.01666666666677</v>
      </c>
      <c r="H95" s="36">
        <v>493.61666666666679</v>
      </c>
      <c r="I95" s="36">
        <v>499.18333333333339</v>
      </c>
      <c r="J95" s="36">
        <v>506.9166666666668</v>
      </c>
      <c r="K95" s="31">
        <v>491.45</v>
      </c>
      <c r="L95" s="31">
        <v>478.15</v>
      </c>
      <c r="M95" s="31">
        <v>82.206119999999999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299.5</v>
      </c>
      <c r="D96" s="36">
        <v>294.65000000000003</v>
      </c>
      <c r="E96" s="36">
        <v>286.90000000000009</v>
      </c>
      <c r="F96" s="36">
        <v>274.30000000000007</v>
      </c>
      <c r="G96" s="36">
        <v>266.55000000000013</v>
      </c>
      <c r="H96" s="36">
        <v>307.25000000000006</v>
      </c>
      <c r="I96" s="36">
        <v>314.99999999999994</v>
      </c>
      <c r="J96" s="36">
        <v>327.60000000000002</v>
      </c>
      <c r="K96" s="31">
        <v>302.39999999999998</v>
      </c>
      <c r="L96" s="31">
        <v>282.05</v>
      </c>
      <c r="M96" s="31">
        <v>246.83403999999999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2519.35</v>
      </c>
      <c r="D97" s="36">
        <v>2514.0166666666669</v>
      </c>
      <c r="E97" s="36">
        <v>2503.0333333333338</v>
      </c>
      <c r="F97" s="36">
        <v>2486.7166666666667</v>
      </c>
      <c r="G97" s="36">
        <v>2475.7333333333336</v>
      </c>
      <c r="H97" s="36">
        <v>2530.3333333333339</v>
      </c>
      <c r="I97" s="36">
        <v>2541.3166666666666</v>
      </c>
      <c r="J97" s="36">
        <v>2557.6333333333341</v>
      </c>
      <c r="K97" s="31">
        <v>2525</v>
      </c>
      <c r="L97" s="31">
        <v>2497.6999999999998</v>
      </c>
      <c r="M97" s="31">
        <v>7.4502199999999998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297</v>
      </c>
      <c r="D98" s="36">
        <v>296.09999999999997</v>
      </c>
      <c r="E98" s="36">
        <v>294.69999999999993</v>
      </c>
      <c r="F98" s="36">
        <v>292.39999999999998</v>
      </c>
      <c r="G98" s="36">
        <v>290.99999999999994</v>
      </c>
      <c r="H98" s="36">
        <v>298.39999999999992</v>
      </c>
      <c r="I98" s="36">
        <v>299.7999999999999</v>
      </c>
      <c r="J98" s="36">
        <v>302.09999999999991</v>
      </c>
      <c r="K98" s="31">
        <v>297.5</v>
      </c>
      <c r="L98" s="31">
        <v>293.8</v>
      </c>
      <c r="M98" s="31">
        <v>1.97817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37528.949999999997</v>
      </c>
      <c r="D99" s="36">
        <v>37336.333333333336</v>
      </c>
      <c r="E99" s="36">
        <v>37092.666666666672</v>
      </c>
      <c r="F99" s="36">
        <v>36656.383333333339</v>
      </c>
      <c r="G99" s="36">
        <v>36412.716666666674</v>
      </c>
      <c r="H99" s="36">
        <v>37772.616666666669</v>
      </c>
      <c r="I99" s="36">
        <v>38016.28333333334</v>
      </c>
      <c r="J99" s="36">
        <v>38452.566666666666</v>
      </c>
      <c r="K99" s="31">
        <v>37580</v>
      </c>
      <c r="L99" s="31">
        <v>36900.050000000003</v>
      </c>
      <c r="M99" s="31">
        <v>2.0049999999999998E-2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935.75</v>
      </c>
      <c r="D100" s="36">
        <v>939.43333333333339</v>
      </c>
      <c r="E100" s="36">
        <v>930.41666666666674</v>
      </c>
      <c r="F100" s="36">
        <v>925.08333333333337</v>
      </c>
      <c r="G100" s="36">
        <v>916.06666666666672</v>
      </c>
      <c r="H100" s="36">
        <v>944.76666666666677</v>
      </c>
      <c r="I100" s="36">
        <v>953.78333333333342</v>
      </c>
      <c r="J100" s="36">
        <v>959.11666666666679</v>
      </c>
      <c r="K100" s="31">
        <v>948.45</v>
      </c>
      <c r="L100" s="31">
        <v>934.1</v>
      </c>
      <c r="M100" s="31">
        <v>176.06074000000001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1368</v>
      </c>
      <c r="D101" s="36">
        <v>1371.3833333333332</v>
      </c>
      <c r="E101" s="36">
        <v>1357.8666666666663</v>
      </c>
      <c r="F101" s="36">
        <v>1347.7333333333331</v>
      </c>
      <c r="G101" s="36">
        <v>1334.2166666666662</v>
      </c>
      <c r="H101" s="36">
        <v>1381.5166666666664</v>
      </c>
      <c r="I101" s="36">
        <v>1395.0333333333333</v>
      </c>
      <c r="J101" s="36">
        <v>1405.1666666666665</v>
      </c>
      <c r="K101" s="31">
        <v>1384.9</v>
      </c>
      <c r="L101" s="31">
        <v>1361.25</v>
      </c>
      <c r="M101" s="31">
        <v>2.90849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530.6</v>
      </c>
      <c r="D102" s="36">
        <v>532.68333333333328</v>
      </c>
      <c r="E102" s="36">
        <v>525.36666666666656</v>
      </c>
      <c r="F102" s="36">
        <v>520.13333333333333</v>
      </c>
      <c r="G102" s="36">
        <v>512.81666666666661</v>
      </c>
      <c r="H102" s="36">
        <v>537.91666666666652</v>
      </c>
      <c r="I102" s="36">
        <v>545.23333333333335</v>
      </c>
      <c r="J102" s="36">
        <v>550.46666666666647</v>
      </c>
      <c r="K102" s="31">
        <v>540</v>
      </c>
      <c r="L102" s="31">
        <v>527.45000000000005</v>
      </c>
      <c r="M102" s="31">
        <v>7.7459300000000004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13.65</v>
      </c>
      <c r="D103" s="36">
        <v>13.766666666666666</v>
      </c>
      <c r="E103" s="36">
        <v>13.433333333333332</v>
      </c>
      <c r="F103" s="36">
        <v>13.216666666666667</v>
      </c>
      <c r="G103" s="36">
        <v>12.883333333333333</v>
      </c>
      <c r="H103" s="36">
        <v>13.983333333333331</v>
      </c>
      <c r="I103" s="36">
        <v>14.316666666666666</v>
      </c>
      <c r="J103" s="36">
        <v>14.53333333333333</v>
      </c>
      <c r="K103" s="31">
        <v>14.1</v>
      </c>
      <c r="L103" s="31">
        <v>13.55</v>
      </c>
      <c r="M103" s="31">
        <v>1480.84393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83.7</v>
      </c>
      <c r="D104" s="36">
        <v>83.783333333333331</v>
      </c>
      <c r="E104" s="36">
        <v>83.266666666666666</v>
      </c>
      <c r="F104" s="36">
        <v>82.833333333333329</v>
      </c>
      <c r="G104" s="36">
        <v>82.316666666666663</v>
      </c>
      <c r="H104" s="36">
        <v>84.216666666666669</v>
      </c>
      <c r="I104" s="36">
        <v>84.73333333333332</v>
      </c>
      <c r="J104" s="36">
        <v>85.166666666666671</v>
      </c>
      <c r="K104" s="31">
        <v>84.3</v>
      </c>
      <c r="L104" s="31">
        <v>83.35</v>
      </c>
      <c r="M104" s="31">
        <v>219.66785999999999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395.9</v>
      </c>
      <c r="D105" s="36">
        <v>396.8</v>
      </c>
      <c r="E105" s="36">
        <v>391.6</v>
      </c>
      <c r="F105" s="36">
        <v>387.3</v>
      </c>
      <c r="G105" s="36">
        <v>382.1</v>
      </c>
      <c r="H105" s="36">
        <v>401.1</v>
      </c>
      <c r="I105" s="36">
        <v>406.29999999999995</v>
      </c>
      <c r="J105" s="36">
        <v>410.6</v>
      </c>
      <c r="K105" s="31">
        <v>402</v>
      </c>
      <c r="L105" s="31">
        <v>392.5</v>
      </c>
      <c r="M105" s="31">
        <v>22.442699999999999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405.65</v>
      </c>
      <c r="D106" s="36">
        <v>403.73333333333335</v>
      </c>
      <c r="E106" s="36">
        <v>400.91666666666669</v>
      </c>
      <c r="F106" s="36">
        <v>396.18333333333334</v>
      </c>
      <c r="G106" s="36">
        <v>393.36666666666667</v>
      </c>
      <c r="H106" s="36">
        <v>408.4666666666667</v>
      </c>
      <c r="I106" s="36">
        <v>411.2833333333333</v>
      </c>
      <c r="J106" s="36">
        <v>416.01666666666671</v>
      </c>
      <c r="K106" s="31">
        <v>406.55</v>
      </c>
      <c r="L106" s="31">
        <v>399</v>
      </c>
      <c r="M106" s="31">
        <v>24.518750000000001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424.2</v>
      </c>
      <c r="D107" s="36">
        <v>425.75</v>
      </c>
      <c r="E107" s="36">
        <v>421</v>
      </c>
      <c r="F107" s="36">
        <v>417.8</v>
      </c>
      <c r="G107" s="36">
        <v>413.05</v>
      </c>
      <c r="H107" s="36">
        <v>428.95</v>
      </c>
      <c r="I107" s="36">
        <v>433.7</v>
      </c>
      <c r="J107" s="36">
        <v>436.9</v>
      </c>
      <c r="K107" s="31">
        <v>430.5</v>
      </c>
      <c r="L107" s="31">
        <v>422.55</v>
      </c>
      <c r="M107" s="31">
        <v>7.9919799999999999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2577.35</v>
      </c>
      <c r="D108" s="36">
        <v>2574.2000000000003</v>
      </c>
      <c r="E108" s="36">
        <v>2549.2500000000005</v>
      </c>
      <c r="F108" s="36">
        <v>2521.15</v>
      </c>
      <c r="G108" s="36">
        <v>2496.2000000000003</v>
      </c>
      <c r="H108" s="36">
        <v>2602.3000000000006</v>
      </c>
      <c r="I108" s="36">
        <v>2627.2500000000005</v>
      </c>
      <c r="J108" s="36">
        <v>2655.3500000000008</v>
      </c>
      <c r="K108" s="31">
        <v>2599.15</v>
      </c>
      <c r="L108" s="31">
        <v>2546.1</v>
      </c>
      <c r="M108" s="31">
        <v>9.01525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1488.95</v>
      </c>
      <c r="D109" s="36">
        <v>1488.7166666666665</v>
      </c>
      <c r="E109" s="36">
        <v>1481.4833333333329</v>
      </c>
      <c r="F109" s="36">
        <v>1474.0166666666664</v>
      </c>
      <c r="G109" s="36">
        <v>1466.7833333333328</v>
      </c>
      <c r="H109" s="36">
        <v>1496.1833333333329</v>
      </c>
      <c r="I109" s="36">
        <v>1503.4166666666665</v>
      </c>
      <c r="J109" s="36">
        <v>1510.883333333333</v>
      </c>
      <c r="K109" s="31">
        <v>1495.95</v>
      </c>
      <c r="L109" s="31">
        <v>1481.25</v>
      </c>
      <c r="M109" s="31">
        <v>32.109769999999997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184.2</v>
      </c>
      <c r="D110" s="36">
        <v>185.13333333333335</v>
      </c>
      <c r="E110" s="36">
        <v>182.8666666666667</v>
      </c>
      <c r="F110" s="36">
        <v>181.53333333333336</v>
      </c>
      <c r="G110" s="36">
        <v>179.26666666666671</v>
      </c>
      <c r="H110" s="36">
        <v>186.4666666666667</v>
      </c>
      <c r="I110" s="36">
        <v>188.73333333333335</v>
      </c>
      <c r="J110" s="36">
        <v>190.06666666666669</v>
      </c>
      <c r="K110" s="31">
        <v>187.4</v>
      </c>
      <c r="L110" s="31">
        <v>183.8</v>
      </c>
      <c r="M110" s="31">
        <v>30.799939999999999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1391</v>
      </c>
      <c r="D111" s="36">
        <v>1394.1499999999999</v>
      </c>
      <c r="E111" s="36">
        <v>1383.2999999999997</v>
      </c>
      <c r="F111" s="36">
        <v>1375.6</v>
      </c>
      <c r="G111" s="36">
        <v>1364.7499999999998</v>
      </c>
      <c r="H111" s="36">
        <v>1401.8499999999997</v>
      </c>
      <c r="I111" s="36">
        <v>1412.6999999999996</v>
      </c>
      <c r="J111" s="36">
        <v>1420.3999999999996</v>
      </c>
      <c r="K111" s="31">
        <v>1405</v>
      </c>
      <c r="L111" s="31">
        <v>1386.45</v>
      </c>
      <c r="M111" s="31">
        <v>35.506349999999998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103.45</v>
      </c>
      <c r="D112" s="36">
        <v>104.46666666666668</v>
      </c>
      <c r="E112" s="36">
        <v>102.03333333333336</v>
      </c>
      <c r="F112" s="36">
        <v>100.61666666666667</v>
      </c>
      <c r="G112" s="36">
        <v>98.183333333333351</v>
      </c>
      <c r="H112" s="36">
        <v>105.88333333333337</v>
      </c>
      <c r="I112" s="36">
        <v>108.31666666666668</v>
      </c>
      <c r="J112" s="36">
        <v>109.73333333333338</v>
      </c>
      <c r="K112" s="31">
        <v>106.9</v>
      </c>
      <c r="L112" s="31">
        <v>103.05</v>
      </c>
      <c r="M112" s="31">
        <v>694.12828000000002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1053.95</v>
      </c>
      <c r="D113" s="36">
        <v>1042.4333333333332</v>
      </c>
      <c r="E113" s="36">
        <v>1022.3666666666663</v>
      </c>
      <c r="F113" s="36">
        <v>990.78333333333319</v>
      </c>
      <c r="G113" s="36">
        <v>970.71666666666636</v>
      </c>
      <c r="H113" s="36">
        <v>1074.0166666666664</v>
      </c>
      <c r="I113" s="36">
        <v>1094.0833333333335</v>
      </c>
      <c r="J113" s="36">
        <v>1125.6666666666663</v>
      </c>
      <c r="K113" s="31">
        <v>1062.5</v>
      </c>
      <c r="L113" s="31">
        <v>1010.85</v>
      </c>
      <c r="M113" s="31">
        <v>9.3152500000000007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676.9</v>
      </c>
      <c r="D114" s="36">
        <v>679.48333333333335</v>
      </c>
      <c r="E114" s="36">
        <v>668.9666666666667</v>
      </c>
      <c r="F114" s="36">
        <v>661.0333333333333</v>
      </c>
      <c r="G114" s="36">
        <v>650.51666666666665</v>
      </c>
      <c r="H114" s="36">
        <v>687.41666666666674</v>
      </c>
      <c r="I114" s="36">
        <v>697.93333333333339</v>
      </c>
      <c r="J114" s="36">
        <v>705.86666666666679</v>
      </c>
      <c r="K114" s="31">
        <v>690</v>
      </c>
      <c r="L114" s="31">
        <v>671.55</v>
      </c>
      <c r="M114" s="31">
        <v>22.945219999999999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75.599999999999994</v>
      </c>
      <c r="D115" s="36">
        <v>75.166666666666671</v>
      </c>
      <c r="E115" s="36">
        <v>73.833333333333343</v>
      </c>
      <c r="F115" s="36">
        <v>72.066666666666677</v>
      </c>
      <c r="G115" s="36">
        <v>70.733333333333348</v>
      </c>
      <c r="H115" s="36">
        <v>76.933333333333337</v>
      </c>
      <c r="I115" s="36">
        <v>78.26666666666668</v>
      </c>
      <c r="J115" s="36">
        <v>80.033333333333331</v>
      </c>
      <c r="K115" s="31">
        <v>76.5</v>
      </c>
      <c r="L115" s="31">
        <v>73.400000000000006</v>
      </c>
      <c r="M115" s="31">
        <v>616.39026000000001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436.95</v>
      </c>
      <c r="D116" s="36">
        <v>435.58333333333331</v>
      </c>
      <c r="E116" s="36">
        <v>433.66666666666663</v>
      </c>
      <c r="F116" s="36">
        <v>430.38333333333333</v>
      </c>
      <c r="G116" s="36">
        <v>428.46666666666664</v>
      </c>
      <c r="H116" s="36">
        <v>438.86666666666662</v>
      </c>
      <c r="I116" s="36">
        <v>440.78333333333325</v>
      </c>
      <c r="J116" s="36">
        <v>444.06666666666661</v>
      </c>
      <c r="K116" s="31">
        <v>437.5</v>
      </c>
      <c r="L116" s="31">
        <v>432.3</v>
      </c>
      <c r="M116" s="31">
        <v>69.798490000000001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628.79999999999995</v>
      </c>
      <c r="D117" s="36">
        <v>628.58333333333326</v>
      </c>
      <c r="E117" s="36">
        <v>624.01666666666654</v>
      </c>
      <c r="F117" s="36">
        <v>619.23333333333323</v>
      </c>
      <c r="G117" s="36">
        <v>614.66666666666652</v>
      </c>
      <c r="H117" s="36">
        <v>633.36666666666656</v>
      </c>
      <c r="I117" s="36">
        <v>637.93333333333317</v>
      </c>
      <c r="J117" s="36">
        <v>642.71666666666658</v>
      </c>
      <c r="K117" s="31">
        <v>633.15</v>
      </c>
      <c r="L117" s="31">
        <v>623.79999999999995</v>
      </c>
      <c r="M117" s="31">
        <v>16.946909999999999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384.7</v>
      </c>
      <c r="D118" s="36">
        <v>386.76666666666665</v>
      </c>
      <c r="E118" s="36">
        <v>381.13333333333333</v>
      </c>
      <c r="F118" s="36">
        <v>377.56666666666666</v>
      </c>
      <c r="G118" s="36">
        <v>371.93333333333334</v>
      </c>
      <c r="H118" s="36">
        <v>390.33333333333331</v>
      </c>
      <c r="I118" s="36">
        <v>395.96666666666664</v>
      </c>
      <c r="J118" s="36">
        <v>399.5333333333333</v>
      </c>
      <c r="K118" s="31">
        <v>392.4</v>
      </c>
      <c r="L118" s="31">
        <v>383.2</v>
      </c>
      <c r="M118" s="31">
        <v>18.788709999999998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756.7</v>
      </c>
      <c r="D119" s="36">
        <v>753.15</v>
      </c>
      <c r="E119" s="36">
        <v>748.55</v>
      </c>
      <c r="F119" s="36">
        <v>740.4</v>
      </c>
      <c r="G119" s="36">
        <v>735.8</v>
      </c>
      <c r="H119" s="36">
        <v>761.3</v>
      </c>
      <c r="I119" s="36">
        <v>765.90000000000009</v>
      </c>
      <c r="J119" s="36">
        <v>774.05</v>
      </c>
      <c r="K119" s="31">
        <v>757.75</v>
      </c>
      <c r="L119" s="31">
        <v>745</v>
      </c>
      <c r="M119" s="31">
        <v>26.642769999999999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507.9</v>
      </c>
      <c r="D120" s="36">
        <v>506.66666666666669</v>
      </c>
      <c r="E120" s="36">
        <v>504.33333333333337</v>
      </c>
      <c r="F120" s="36">
        <v>500.76666666666671</v>
      </c>
      <c r="G120" s="36">
        <v>498.43333333333339</v>
      </c>
      <c r="H120" s="36">
        <v>510.23333333333335</v>
      </c>
      <c r="I120" s="36">
        <v>512.56666666666672</v>
      </c>
      <c r="J120" s="36">
        <v>516.13333333333333</v>
      </c>
      <c r="K120" s="31">
        <v>509</v>
      </c>
      <c r="L120" s="31">
        <v>503.1</v>
      </c>
      <c r="M120" s="31">
        <v>5.37059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1746.25</v>
      </c>
      <c r="D121" s="36">
        <v>1749.0666666666666</v>
      </c>
      <c r="E121" s="36">
        <v>1737.1833333333332</v>
      </c>
      <c r="F121" s="36">
        <v>1728.1166666666666</v>
      </c>
      <c r="G121" s="36">
        <v>1716.2333333333331</v>
      </c>
      <c r="H121" s="36">
        <v>1758.1333333333332</v>
      </c>
      <c r="I121" s="36">
        <v>1770.0166666666664</v>
      </c>
      <c r="J121" s="36">
        <v>1779.0833333333333</v>
      </c>
      <c r="K121" s="31">
        <v>1760.95</v>
      </c>
      <c r="L121" s="31">
        <v>1740</v>
      </c>
      <c r="M121" s="31">
        <v>36.428370000000001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140.94999999999999</v>
      </c>
      <c r="D122" s="36">
        <v>141.75</v>
      </c>
      <c r="E122" s="36">
        <v>139.80000000000001</v>
      </c>
      <c r="F122" s="36">
        <v>138.65</v>
      </c>
      <c r="G122" s="36">
        <v>136.70000000000002</v>
      </c>
      <c r="H122" s="36">
        <v>142.9</v>
      </c>
      <c r="I122" s="36">
        <v>144.85</v>
      </c>
      <c r="J122" s="36">
        <v>146</v>
      </c>
      <c r="K122" s="31">
        <v>143.69999999999999</v>
      </c>
      <c r="L122" s="31">
        <v>140.6</v>
      </c>
      <c r="M122" s="31">
        <v>51.517389999999999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2674.45</v>
      </c>
      <c r="D123" s="36">
        <v>2685.7333333333331</v>
      </c>
      <c r="E123" s="36">
        <v>2648.6166666666663</v>
      </c>
      <c r="F123" s="36">
        <v>2622.7833333333333</v>
      </c>
      <c r="G123" s="36">
        <v>2585.6666666666665</v>
      </c>
      <c r="H123" s="36">
        <v>2711.5666666666662</v>
      </c>
      <c r="I123" s="36">
        <v>2748.6833333333329</v>
      </c>
      <c r="J123" s="36">
        <v>2774.516666666666</v>
      </c>
      <c r="K123" s="31">
        <v>2722.85</v>
      </c>
      <c r="L123" s="31">
        <v>2659.9</v>
      </c>
      <c r="M123" s="31">
        <v>3.4070200000000002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371.65</v>
      </c>
      <c r="D124" s="36">
        <v>373.18333333333334</v>
      </c>
      <c r="E124" s="36">
        <v>367.86666666666667</v>
      </c>
      <c r="F124" s="36">
        <v>364.08333333333331</v>
      </c>
      <c r="G124" s="36">
        <v>358.76666666666665</v>
      </c>
      <c r="H124" s="36">
        <v>376.9666666666667</v>
      </c>
      <c r="I124" s="36">
        <v>382.28333333333342</v>
      </c>
      <c r="J124" s="36">
        <v>386.06666666666672</v>
      </c>
      <c r="K124" s="31">
        <v>378.5</v>
      </c>
      <c r="L124" s="31">
        <v>369.4</v>
      </c>
      <c r="M124" s="31">
        <v>16.428159999999998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453.85</v>
      </c>
      <c r="D125" s="36">
        <v>456.5</v>
      </c>
      <c r="E125" s="36">
        <v>450</v>
      </c>
      <c r="F125" s="36">
        <v>446.15</v>
      </c>
      <c r="G125" s="36">
        <v>439.65</v>
      </c>
      <c r="H125" s="36">
        <v>460.35</v>
      </c>
      <c r="I125" s="36">
        <v>466.85</v>
      </c>
      <c r="J125" s="36">
        <v>470.70000000000005</v>
      </c>
      <c r="K125" s="31">
        <v>463</v>
      </c>
      <c r="L125" s="31">
        <v>452.65</v>
      </c>
      <c r="M125" s="31">
        <v>11.313090000000001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613.35</v>
      </c>
      <c r="D126" s="36">
        <v>613.30000000000007</v>
      </c>
      <c r="E126" s="36">
        <v>611.05000000000018</v>
      </c>
      <c r="F126" s="36">
        <v>608.75000000000011</v>
      </c>
      <c r="G126" s="36">
        <v>606.50000000000023</v>
      </c>
      <c r="H126" s="36">
        <v>615.60000000000014</v>
      </c>
      <c r="I126" s="36">
        <v>617.84999999999991</v>
      </c>
      <c r="J126" s="36">
        <v>620.15000000000009</v>
      </c>
      <c r="K126" s="31">
        <v>615.54999999999995</v>
      </c>
      <c r="L126" s="31">
        <v>611</v>
      </c>
      <c r="M126" s="31">
        <v>7.4427500000000002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2996.45</v>
      </c>
      <c r="D127" s="36">
        <v>2986.7333333333336</v>
      </c>
      <c r="E127" s="36">
        <v>2970.7166666666672</v>
      </c>
      <c r="F127" s="36">
        <v>2944.9833333333336</v>
      </c>
      <c r="G127" s="36">
        <v>2928.9666666666672</v>
      </c>
      <c r="H127" s="36">
        <v>3012.4666666666672</v>
      </c>
      <c r="I127" s="36">
        <v>3028.4833333333336</v>
      </c>
      <c r="J127" s="36">
        <v>3054.2166666666672</v>
      </c>
      <c r="K127" s="31">
        <v>3002.75</v>
      </c>
      <c r="L127" s="31">
        <v>2961</v>
      </c>
      <c r="M127" s="31">
        <v>10.13438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5233.3999999999996</v>
      </c>
      <c r="D128" s="36">
        <v>5216.1833333333334</v>
      </c>
      <c r="E128" s="36">
        <v>5192.2666666666664</v>
      </c>
      <c r="F128" s="36">
        <v>5151.1333333333332</v>
      </c>
      <c r="G128" s="36">
        <v>5127.2166666666662</v>
      </c>
      <c r="H128" s="36">
        <v>5257.3166666666666</v>
      </c>
      <c r="I128" s="36">
        <v>5281.2333333333327</v>
      </c>
      <c r="J128" s="36">
        <v>5322.3666666666668</v>
      </c>
      <c r="K128" s="31">
        <v>5240.1000000000004</v>
      </c>
      <c r="L128" s="31">
        <v>5175.05</v>
      </c>
      <c r="M128" s="31">
        <v>2.36117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4279.2</v>
      </c>
      <c r="D129" s="36">
        <v>4284.4000000000005</v>
      </c>
      <c r="E129" s="36">
        <v>4266.3500000000013</v>
      </c>
      <c r="F129" s="36">
        <v>4253.5000000000009</v>
      </c>
      <c r="G129" s="36">
        <v>4235.4500000000016</v>
      </c>
      <c r="H129" s="36">
        <v>4297.2500000000009</v>
      </c>
      <c r="I129" s="36">
        <v>4315.3</v>
      </c>
      <c r="J129" s="36">
        <v>4328.1500000000005</v>
      </c>
      <c r="K129" s="31">
        <v>4302.45</v>
      </c>
      <c r="L129" s="31">
        <v>4271.55</v>
      </c>
      <c r="M129" s="31">
        <v>0.61677000000000004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1211.0999999999999</v>
      </c>
      <c r="D130" s="36">
        <v>1210.5333333333333</v>
      </c>
      <c r="E130" s="36">
        <v>1196.1666666666665</v>
      </c>
      <c r="F130" s="36">
        <v>1181.2333333333331</v>
      </c>
      <c r="G130" s="36">
        <v>1166.8666666666663</v>
      </c>
      <c r="H130" s="36">
        <v>1225.4666666666667</v>
      </c>
      <c r="I130" s="36">
        <v>1239.8333333333335</v>
      </c>
      <c r="J130" s="36">
        <v>1254.7666666666669</v>
      </c>
      <c r="K130" s="31">
        <v>1224.9000000000001</v>
      </c>
      <c r="L130" s="31">
        <v>1195.5999999999999</v>
      </c>
      <c r="M130" s="31">
        <v>20.38402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1487.4</v>
      </c>
      <c r="D131" s="36">
        <v>1483.6000000000001</v>
      </c>
      <c r="E131" s="36">
        <v>1477.8000000000002</v>
      </c>
      <c r="F131" s="36">
        <v>1468.2</v>
      </c>
      <c r="G131" s="36">
        <v>1462.4</v>
      </c>
      <c r="H131" s="36">
        <v>1493.2000000000003</v>
      </c>
      <c r="I131" s="36">
        <v>1499</v>
      </c>
      <c r="J131" s="36">
        <v>1508.6000000000004</v>
      </c>
      <c r="K131" s="31">
        <v>1489.4</v>
      </c>
      <c r="L131" s="31">
        <v>1474</v>
      </c>
      <c r="M131" s="31">
        <v>13.42202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267.05</v>
      </c>
      <c r="D132" s="36">
        <v>266.05</v>
      </c>
      <c r="E132" s="36">
        <v>264.45000000000005</v>
      </c>
      <c r="F132" s="36">
        <v>261.85000000000002</v>
      </c>
      <c r="G132" s="36">
        <v>260.25000000000006</v>
      </c>
      <c r="H132" s="36">
        <v>268.65000000000003</v>
      </c>
      <c r="I132" s="36">
        <v>270.25000000000006</v>
      </c>
      <c r="J132" s="36">
        <v>272.85000000000002</v>
      </c>
      <c r="K132" s="31">
        <v>267.64999999999998</v>
      </c>
      <c r="L132" s="31">
        <v>263.45</v>
      </c>
      <c r="M132" s="31">
        <v>22.788209999999999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1843.6</v>
      </c>
      <c r="D133" s="36">
        <v>1839.5166666666667</v>
      </c>
      <c r="E133" s="36">
        <v>1801.2833333333333</v>
      </c>
      <c r="F133" s="36">
        <v>1758.9666666666667</v>
      </c>
      <c r="G133" s="36">
        <v>1720.7333333333333</v>
      </c>
      <c r="H133" s="36">
        <v>1881.8333333333333</v>
      </c>
      <c r="I133" s="36">
        <v>1920.0666666666664</v>
      </c>
      <c r="J133" s="36">
        <v>1962.3833333333332</v>
      </c>
      <c r="K133" s="31">
        <v>1877.75</v>
      </c>
      <c r="L133" s="31">
        <v>1797.2</v>
      </c>
      <c r="M133" s="31">
        <v>7.7750300000000001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520.35</v>
      </c>
      <c r="D134" s="36">
        <v>522.05000000000007</v>
      </c>
      <c r="E134" s="36">
        <v>517.30000000000018</v>
      </c>
      <c r="F134" s="36">
        <v>514.25000000000011</v>
      </c>
      <c r="G134" s="36">
        <v>509.50000000000023</v>
      </c>
      <c r="H134" s="36">
        <v>525.10000000000014</v>
      </c>
      <c r="I134" s="36">
        <v>529.84999999999991</v>
      </c>
      <c r="J134" s="36">
        <v>532.90000000000009</v>
      </c>
      <c r="K134" s="31">
        <v>526.79999999999995</v>
      </c>
      <c r="L134" s="31">
        <v>519</v>
      </c>
      <c r="M134" s="31">
        <v>16.48377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10322.299999999999</v>
      </c>
      <c r="D135" s="36">
        <v>10307.783333333333</v>
      </c>
      <c r="E135" s="36">
        <v>10275.116666666665</v>
      </c>
      <c r="F135" s="36">
        <v>10227.933333333332</v>
      </c>
      <c r="G135" s="36">
        <v>10195.266666666665</v>
      </c>
      <c r="H135" s="36">
        <v>10354.966666666665</v>
      </c>
      <c r="I135" s="36">
        <v>10387.633333333333</v>
      </c>
      <c r="J135" s="36">
        <v>10434.816666666666</v>
      </c>
      <c r="K135" s="31">
        <v>10340.450000000001</v>
      </c>
      <c r="L135" s="31">
        <v>10260.6</v>
      </c>
      <c r="M135" s="31">
        <v>2.8700600000000001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590.6</v>
      </c>
      <c r="D136" s="36">
        <v>591.35</v>
      </c>
      <c r="E136" s="36">
        <v>583.20000000000005</v>
      </c>
      <c r="F136" s="36">
        <v>575.80000000000007</v>
      </c>
      <c r="G136" s="36">
        <v>567.65000000000009</v>
      </c>
      <c r="H136" s="36">
        <v>598.75</v>
      </c>
      <c r="I136" s="36">
        <v>606.89999999999986</v>
      </c>
      <c r="J136" s="36">
        <v>614.29999999999995</v>
      </c>
      <c r="K136" s="31">
        <v>599.5</v>
      </c>
      <c r="L136" s="31">
        <v>583.95000000000005</v>
      </c>
      <c r="M136" s="31">
        <v>11.298109999999999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1099.55</v>
      </c>
      <c r="D137" s="36">
        <v>1092.3833333333332</v>
      </c>
      <c r="E137" s="36">
        <v>1077.1666666666665</v>
      </c>
      <c r="F137" s="36">
        <v>1054.7833333333333</v>
      </c>
      <c r="G137" s="36">
        <v>1039.5666666666666</v>
      </c>
      <c r="H137" s="36">
        <v>1114.7666666666664</v>
      </c>
      <c r="I137" s="36">
        <v>1129.9833333333331</v>
      </c>
      <c r="J137" s="36">
        <v>1152.3666666666663</v>
      </c>
      <c r="K137" s="31">
        <v>1107.5999999999999</v>
      </c>
      <c r="L137" s="31">
        <v>1070</v>
      </c>
      <c r="M137" s="31">
        <v>7.6581799999999998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935.85</v>
      </c>
      <c r="D138" s="36">
        <v>929.85</v>
      </c>
      <c r="E138" s="36">
        <v>919.05000000000007</v>
      </c>
      <c r="F138" s="36">
        <v>902.25</v>
      </c>
      <c r="G138" s="36">
        <v>891.45</v>
      </c>
      <c r="H138" s="36">
        <v>946.65000000000009</v>
      </c>
      <c r="I138" s="36">
        <v>957.45</v>
      </c>
      <c r="J138" s="36">
        <v>974.25000000000011</v>
      </c>
      <c r="K138" s="31">
        <v>940.65</v>
      </c>
      <c r="L138" s="31">
        <v>913.05</v>
      </c>
      <c r="M138" s="31">
        <v>10.78022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92.85</v>
      </c>
      <c r="D139" s="36">
        <v>92.566666666666663</v>
      </c>
      <c r="E139" s="36">
        <v>91.533333333333331</v>
      </c>
      <c r="F139" s="36">
        <v>90.216666666666669</v>
      </c>
      <c r="G139" s="36">
        <v>89.183333333333337</v>
      </c>
      <c r="H139" s="36">
        <v>93.883333333333326</v>
      </c>
      <c r="I139" s="36">
        <v>94.916666666666657</v>
      </c>
      <c r="J139" s="36">
        <v>96.23333333333332</v>
      </c>
      <c r="K139" s="31">
        <v>93.6</v>
      </c>
      <c r="L139" s="31">
        <v>91.25</v>
      </c>
      <c r="M139" s="31">
        <v>66.581289999999996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2182.1999999999998</v>
      </c>
      <c r="D140" s="36">
        <v>2192.2333333333336</v>
      </c>
      <c r="E140" s="36">
        <v>2166.0666666666671</v>
      </c>
      <c r="F140" s="36">
        <v>2149.9333333333334</v>
      </c>
      <c r="G140" s="36">
        <v>2123.7666666666669</v>
      </c>
      <c r="H140" s="36">
        <v>2208.3666666666672</v>
      </c>
      <c r="I140" s="36">
        <v>2234.5333333333333</v>
      </c>
      <c r="J140" s="36">
        <v>2250.6666666666674</v>
      </c>
      <c r="K140" s="31">
        <v>2218.4</v>
      </c>
      <c r="L140" s="31">
        <v>2176.1</v>
      </c>
      <c r="M140" s="31">
        <v>6.5152400000000004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108348.1</v>
      </c>
      <c r="D141" s="36">
        <v>108126.06666666667</v>
      </c>
      <c r="E141" s="36">
        <v>107552.13333333333</v>
      </c>
      <c r="F141" s="36">
        <v>106756.16666666667</v>
      </c>
      <c r="G141" s="36">
        <v>106182.23333333334</v>
      </c>
      <c r="H141" s="36">
        <v>108922.03333333333</v>
      </c>
      <c r="I141" s="36">
        <v>109495.96666666665</v>
      </c>
      <c r="J141" s="36">
        <v>110291.93333333332</v>
      </c>
      <c r="K141" s="31">
        <v>108700</v>
      </c>
      <c r="L141" s="31">
        <v>107330.1</v>
      </c>
      <c r="M141" s="31">
        <v>5.7869999999999998E-2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59.55</v>
      </c>
      <c r="D142" s="36">
        <v>59.666666666666664</v>
      </c>
      <c r="E142" s="36">
        <v>58.883333333333326</v>
      </c>
      <c r="F142" s="36">
        <v>58.216666666666661</v>
      </c>
      <c r="G142" s="36">
        <v>57.433333333333323</v>
      </c>
      <c r="H142" s="36">
        <v>60.333333333333329</v>
      </c>
      <c r="I142" s="36">
        <v>61.116666666666674</v>
      </c>
      <c r="J142" s="36">
        <v>61.783333333333331</v>
      </c>
      <c r="K142" s="31">
        <v>60.45</v>
      </c>
      <c r="L142" s="31">
        <v>59</v>
      </c>
      <c r="M142" s="31">
        <v>30.66826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1323.05</v>
      </c>
      <c r="D143" s="36">
        <v>1327.1666666666667</v>
      </c>
      <c r="E143" s="36">
        <v>1312.1333333333334</v>
      </c>
      <c r="F143" s="36">
        <v>1301.2166666666667</v>
      </c>
      <c r="G143" s="36">
        <v>1286.1833333333334</v>
      </c>
      <c r="H143" s="36">
        <v>1338.0833333333335</v>
      </c>
      <c r="I143" s="36">
        <v>1353.1166666666668</v>
      </c>
      <c r="J143" s="36">
        <v>1364.0333333333335</v>
      </c>
      <c r="K143" s="31">
        <v>1342.2</v>
      </c>
      <c r="L143" s="31">
        <v>1316.25</v>
      </c>
      <c r="M143" s="31">
        <v>1.7505900000000001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4505.8</v>
      </c>
      <c r="D144" s="36">
        <v>4468.5999999999995</v>
      </c>
      <c r="E144" s="36">
        <v>4397.1999999999989</v>
      </c>
      <c r="F144" s="36">
        <v>4288.5999999999995</v>
      </c>
      <c r="G144" s="36">
        <v>4217.1999999999989</v>
      </c>
      <c r="H144" s="36">
        <v>4577.1999999999989</v>
      </c>
      <c r="I144" s="36">
        <v>4648.5999999999985</v>
      </c>
      <c r="J144" s="36">
        <v>4757.1999999999989</v>
      </c>
      <c r="K144" s="31">
        <v>4540</v>
      </c>
      <c r="L144" s="31">
        <v>4360</v>
      </c>
      <c r="M144" s="31">
        <v>5.0687100000000003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3603.15</v>
      </c>
      <c r="D145" s="36">
        <v>3616.5166666666669</v>
      </c>
      <c r="E145" s="36">
        <v>3583.7333333333336</v>
      </c>
      <c r="F145" s="36">
        <v>3564.3166666666666</v>
      </c>
      <c r="G145" s="36">
        <v>3531.5333333333333</v>
      </c>
      <c r="H145" s="36">
        <v>3635.9333333333338</v>
      </c>
      <c r="I145" s="36">
        <v>3668.7166666666676</v>
      </c>
      <c r="J145" s="36">
        <v>3688.1333333333341</v>
      </c>
      <c r="K145" s="31">
        <v>3649.3</v>
      </c>
      <c r="L145" s="31">
        <v>3597.1</v>
      </c>
      <c r="M145" s="31">
        <v>0.93642999999999998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24281.55</v>
      </c>
      <c r="D146" s="36">
        <v>24304.766666666666</v>
      </c>
      <c r="E146" s="36">
        <v>24196.833333333332</v>
      </c>
      <c r="F146" s="36">
        <v>24112.116666666665</v>
      </c>
      <c r="G146" s="36">
        <v>24004.183333333331</v>
      </c>
      <c r="H146" s="36">
        <v>24389.483333333334</v>
      </c>
      <c r="I146" s="36">
        <v>24497.416666666668</v>
      </c>
      <c r="J146" s="36">
        <v>24582.133333333335</v>
      </c>
      <c r="K146" s="31">
        <v>24412.7</v>
      </c>
      <c r="L146" s="31">
        <v>24220.05</v>
      </c>
      <c r="M146" s="31">
        <v>0.36304999999999998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51.3</v>
      </c>
      <c r="D147" s="36">
        <v>51.366666666666674</v>
      </c>
      <c r="E147" s="36">
        <v>50.383333333333347</v>
      </c>
      <c r="F147" s="36">
        <v>49.466666666666676</v>
      </c>
      <c r="G147" s="36">
        <v>48.483333333333348</v>
      </c>
      <c r="H147" s="36">
        <v>52.283333333333346</v>
      </c>
      <c r="I147" s="36">
        <v>53.266666666666666</v>
      </c>
      <c r="J147" s="36">
        <v>54.183333333333344</v>
      </c>
      <c r="K147" s="31">
        <v>52.35</v>
      </c>
      <c r="L147" s="31">
        <v>50.45</v>
      </c>
      <c r="M147" s="31">
        <v>198.02896999999999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162.4</v>
      </c>
      <c r="D148" s="36">
        <v>163.08333333333334</v>
      </c>
      <c r="E148" s="36">
        <v>161.16666666666669</v>
      </c>
      <c r="F148" s="36">
        <v>159.93333333333334</v>
      </c>
      <c r="G148" s="36">
        <v>158.01666666666668</v>
      </c>
      <c r="H148" s="36">
        <v>164.31666666666669</v>
      </c>
      <c r="I148" s="36">
        <v>166.23333333333338</v>
      </c>
      <c r="J148" s="36">
        <v>167.4666666666667</v>
      </c>
      <c r="K148" s="31">
        <v>165</v>
      </c>
      <c r="L148" s="31">
        <v>161.85</v>
      </c>
      <c r="M148" s="31">
        <v>63.445869999999999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236.7</v>
      </c>
      <c r="D149" s="36">
        <v>237.85</v>
      </c>
      <c r="E149" s="36">
        <v>234.79999999999998</v>
      </c>
      <c r="F149" s="36">
        <v>232.89999999999998</v>
      </c>
      <c r="G149" s="36">
        <v>229.84999999999997</v>
      </c>
      <c r="H149" s="36">
        <v>239.75</v>
      </c>
      <c r="I149" s="36">
        <v>242.8</v>
      </c>
      <c r="J149" s="36">
        <v>244.70000000000002</v>
      </c>
      <c r="K149" s="31">
        <v>240.9</v>
      </c>
      <c r="L149" s="31">
        <v>235.95</v>
      </c>
      <c r="M149" s="31">
        <v>97.779910000000001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149.35</v>
      </c>
      <c r="D150" s="36">
        <v>149.68333333333331</v>
      </c>
      <c r="E150" s="36">
        <v>148.06666666666661</v>
      </c>
      <c r="F150" s="36">
        <v>146.7833333333333</v>
      </c>
      <c r="G150" s="36">
        <v>145.1666666666666</v>
      </c>
      <c r="H150" s="36">
        <v>150.96666666666661</v>
      </c>
      <c r="I150" s="36">
        <v>152.58333333333334</v>
      </c>
      <c r="J150" s="36">
        <v>153.86666666666662</v>
      </c>
      <c r="K150" s="31">
        <v>151.30000000000001</v>
      </c>
      <c r="L150" s="31">
        <v>148.4</v>
      </c>
      <c r="M150" s="31">
        <v>29.405650000000001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1221.7</v>
      </c>
      <c r="D151" s="36">
        <v>1216.3</v>
      </c>
      <c r="E151" s="36">
        <v>1206.3999999999999</v>
      </c>
      <c r="F151" s="36">
        <v>1191.0999999999999</v>
      </c>
      <c r="G151" s="36">
        <v>1181.1999999999998</v>
      </c>
      <c r="H151" s="36">
        <v>1231.5999999999999</v>
      </c>
      <c r="I151" s="36">
        <v>1241.5</v>
      </c>
      <c r="J151" s="36">
        <v>1256.8</v>
      </c>
      <c r="K151" s="31">
        <v>1226.2</v>
      </c>
      <c r="L151" s="31">
        <v>1201</v>
      </c>
      <c r="M151" s="31">
        <v>3.0426899999999999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4080.25</v>
      </c>
      <c r="D152" s="36">
        <v>4033.2166666666667</v>
      </c>
      <c r="E152" s="36">
        <v>3977.0333333333333</v>
      </c>
      <c r="F152" s="36">
        <v>3873.8166666666666</v>
      </c>
      <c r="G152" s="36">
        <v>3817.6333333333332</v>
      </c>
      <c r="H152" s="36">
        <v>4136.4333333333334</v>
      </c>
      <c r="I152" s="36">
        <v>4192.6166666666668</v>
      </c>
      <c r="J152" s="36">
        <v>4295.8333333333339</v>
      </c>
      <c r="K152" s="31">
        <v>4089.4</v>
      </c>
      <c r="L152" s="31">
        <v>3930</v>
      </c>
      <c r="M152" s="31">
        <v>0.50868999999999998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310.60000000000002</v>
      </c>
      <c r="D153" s="36">
        <v>312.36666666666667</v>
      </c>
      <c r="E153" s="36">
        <v>307.23333333333335</v>
      </c>
      <c r="F153" s="36">
        <v>303.86666666666667</v>
      </c>
      <c r="G153" s="36">
        <v>298.73333333333335</v>
      </c>
      <c r="H153" s="36">
        <v>315.73333333333335</v>
      </c>
      <c r="I153" s="36">
        <v>320.86666666666667</v>
      </c>
      <c r="J153" s="36">
        <v>324.23333333333335</v>
      </c>
      <c r="K153" s="31">
        <v>317.5</v>
      </c>
      <c r="L153" s="31">
        <v>309</v>
      </c>
      <c r="M153" s="31">
        <v>20.480309999999999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195.35</v>
      </c>
      <c r="D154" s="36">
        <v>194.73333333333335</v>
      </c>
      <c r="E154" s="36">
        <v>192.91666666666669</v>
      </c>
      <c r="F154" s="36">
        <v>190.48333333333335</v>
      </c>
      <c r="G154" s="36">
        <v>188.66666666666669</v>
      </c>
      <c r="H154" s="36">
        <v>197.16666666666669</v>
      </c>
      <c r="I154" s="36">
        <v>198.98333333333335</v>
      </c>
      <c r="J154" s="36">
        <v>201.41666666666669</v>
      </c>
      <c r="K154" s="31">
        <v>196.55</v>
      </c>
      <c r="L154" s="31">
        <v>192.3</v>
      </c>
      <c r="M154" s="31">
        <v>101.86886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37881.15</v>
      </c>
      <c r="D155" s="36">
        <v>37688.98333333333</v>
      </c>
      <c r="E155" s="36">
        <v>37437.96666666666</v>
      </c>
      <c r="F155" s="36">
        <v>36994.783333333333</v>
      </c>
      <c r="G155" s="36">
        <v>36743.766666666663</v>
      </c>
      <c r="H155" s="36">
        <v>38132.166666666657</v>
      </c>
      <c r="I155" s="36">
        <v>38383.183333333334</v>
      </c>
      <c r="J155" s="36">
        <v>38826.366666666654</v>
      </c>
      <c r="K155" s="31">
        <v>37940</v>
      </c>
      <c r="L155" s="31">
        <v>37245.800000000003</v>
      </c>
      <c r="M155" s="31">
        <v>0.15345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1452.7</v>
      </c>
      <c r="D156" s="36">
        <v>1446.3</v>
      </c>
      <c r="E156" s="36">
        <v>1432.8999999999999</v>
      </c>
      <c r="F156" s="36">
        <v>1413.1</v>
      </c>
      <c r="G156" s="36">
        <v>1399.6999999999998</v>
      </c>
      <c r="H156" s="36">
        <v>1466.1</v>
      </c>
      <c r="I156" s="36">
        <v>1479.5</v>
      </c>
      <c r="J156" s="36">
        <v>1499.3</v>
      </c>
      <c r="K156" s="31">
        <v>1459.7</v>
      </c>
      <c r="L156" s="31">
        <v>1426.5</v>
      </c>
      <c r="M156" s="31">
        <v>7.9388800000000002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896.15</v>
      </c>
      <c r="D157" s="36">
        <v>895.73333333333323</v>
      </c>
      <c r="E157" s="36">
        <v>885.01666666666642</v>
      </c>
      <c r="F157" s="36">
        <v>873.88333333333321</v>
      </c>
      <c r="G157" s="36">
        <v>863.1666666666664</v>
      </c>
      <c r="H157" s="36">
        <v>906.86666666666645</v>
      </c>
      <c r="I157" s="36">
        <v>917.58333333333337</v>
      </c>
      <c r="J157" s="36">
        <v>928.71666666666647</v>
      </c>
      <c r="K157" s="31">
        <v>906.45</v>
      </c>
      <c r="L157" s="31">
        <v>884.6</v>
      </c>
      <c r="M157" s="31">
        <v>23.949020000000001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988.35</v>
      </c>
      <c r="D158" s="36">
        <v>995.55000000000007</v>
      </c>
      <c r="E158" s="36">
        <v>978.25000000000011</v>
      </c>
      <c r="F158" s="36">
        <v>968.15000000000009</v>
      </c>
      <c r="G158" s="36">
        <v>950.85000000000014</v>
      </c>
      <c r="H158" s="36">
        <v>1005.6500000000001</v>
      </c>
      <c r="I158" s="36">
        <v>1022.95</v>
      </c>
      <c r="J158" s="36">
        <v>1033.0500000000002</v>
      </c>
      <c r="K158" s="31">
        <v>1012.85</v>
      </c>
      <c r="L158" s="31">
        <v>985.45</v>
      </c>
      <c r="M158" s="31">
        <v>5.3149199999999999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6288.4</v>
      </c>
      <c r="D159" s="36">
        <v>6269.5666666666666</v>
      </c>
      <c r="E159" s="36">
        <v>6239.333333333333</v>
      </c>
      <c r="F159" s="36">
        <v>6190.2666666666664</v>
      </c>
      <c r="G159" s="36">
        <v>6160.0333333333328</v>
      </c>
      <c r="H159" s="36">
        <v>6318.6333333333332</v>
      </c>
      <c r="I159" s="36">
        <v>6348.8666666666668</v>
      </c>
      <c r="J159" s="36">
        <v>6397.9333333333334</v>
      </c>
      <c r="K159" s="31">
        <v>6299.8</v>
      </c>
      <c r="L159" s="31">
        <v>6220.5</v>
      </c>
      <c r="M159" s="31">
        <v>1.78373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199.7</v>
      </c>
      <c r="D160" s="36">
        <v>200</v>
      </c>
      <c r="E160" s="36">
        <v>198</v>
      </c>
      <c r="F160" s="36">
        <v>196.3</v>
      </c>
      <c r="G160" s="36">
        <v>194.3</v>
      </c>
      <c r="H160" s="36">
        <v>201.7</v>
      </c>
      <c r="I160" s="36">
        <v>203.7</v>
      </c>
      <c r="J160" s="36">
        <v>205.39999999999998</v>
      </c>
      <c r="K160" s="31">
        <v>202</v>
      </c>
      <c r="L160" s="31">
        <v>198.3</v>
      </c>
      <c r="M160" s="31">
        <v>66.211780000000005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263.55</v>
      </c>
      <c r="D161" s="36">
        <v>263.15000000000003</v>
      </c>
      <c r="E161" s="36">
        <v>260.40000000000009</v>
      </c>
      <c r="F161" s="36">
        <v>257.25000000000006</v>
      </c>
      <c r="G161" s="36">
        <v>254.50000000000011</v>
      </c>
      <c r="H161" s="36">
        <v>266.30000000000007</v>
      </c>
      <c r="I161" s="36">
        <v>269.04999999999995</v>
      </c>
      <c r="J161" s="36">
        <v>272.20000000000005</v>
      </c>
      <c r="K161" s="31">
        <v>265.89999999999998</v>
      </c>
      <c r="L161" s="31">
        <v>260</v>
      </c>
      <c r="M161" s="31">
        <v>70.089560000000006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17570.05</v>
      </c>
      <c r="D162" s="36">
        <v>17609.366666666669</v>
      </c>
      <c r="E162" s="36">
        <v>17470.733333333337</v>
      </c>
      <c r="F162" s="36">
        <v>17371.416666666668</v>
      </c>
      <c r="G162" s="36">
        <v>17232.783333333336</v>
      </c>
      <c r="H162" s="36">
        <v>17708.683333333338</v>
      </c>
      <c r="I162" s="36">
        <v>17847.316666666669</v>
      </c>
      <c r="J162" s="36">
        <v>17946.633333333339</v>
      </c>
      <c r="K162" s="31">
        <v>17748</v>
      </c>
      <c r="L162" s="31">
        <v>17510.05</v>
      </c>
      <c r="M162" s="31">
        <v>6.4449999999999993E-2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2473.15</v>
      </c>
      <c r="D163" s="36">
        <v>2466.3833333333332</v>
      </c>
      <c r="E163" s="36">
        <v>2444.0166666666664</v>
      </c>
      <c r="F163" s="36">
        <v>2414.8833333333332</v>
      </c>
      <c r="G163" s="36">
        <v>2392.5166666666664</v>
      </c>
      <c r="H163" s="36">
        <v>2495.5166666666664</v>
      </c>
      <c r="I163" s="36">
        <v>2517.8833333333332</v>
      </c>
      <c r="J163" s="36">
        <v>2547.0166666666664</v>
      </c>
      <c r="K163" s="31">
        <v>2488.75</v>
      </c>
      <c r="L163" s="31">
        <v>2437.25</v>
      </c>
      <c r="M163" s="31">
        <v>3.5068000000000001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3579.1</v>
      </c>
      <c r="D164" s="36">
        <v>3567.5166666666664</v>
      </c>
      <c r="E164" s="36">
        <v>3530.0333333333328</v>
      </c>
      <c r="F164" s="36">
        <v>3480.9666666666662</v>
      </c>
      <c r="G164" s="36">
        <v>3443.4833333333327</v>
      </c>
      <c r="H164" s="36">
        <v>3616.583333333333</v>
      </c>
      <c r="I164" s="36">
        <v>3654.0666666666666</v>
      </c>
      <c r="J164" s="36">
        <v>3703.1333333333332</v>
      </c>
      <c r="K164" s="31">
        <v>3605</v>
      </c>
      <c r="L164" s="31">
        <v>3518.45</v>
      </c>
      <c r="M164" s="31">
        <v>3.1618499999999998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75.8</v>
      </c>
      <c r="D165" s="36">
        <v>76.05</v>
      </c>
      <c r="E165" s="36">
        <v>75.25</v>
      </c>
      <c r="F165" s="36">
        <v>74.7</v>
      </c>
      <c r="G165" s="36">
        <v>73.900000000000006</v>
      </c>
      <c r="H165" s="36">
        <v>76.599999999999994</v>
      </c>
      <c r="I165" s="36">
        <v>77.399999999999977</v>
      </c>
      <c r="J165" s="36">
        <v>77.949999999999989</v>
      </c>
      <c r="K165" s="31">
        <v>76.849999999999994</v>
      </c>
      <c r="L165" s="31">
        <v>75.5</v>
      </c>
      <c r="M165" s="31">
        <v>280.74630999999999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726.2</v>
      </c>
      <c r="D166" s="36">
        <v>718.85</v>
      </c>
      <c r="E166" s="36">
        <v>706.80000000000007</v>
      </c>
      <c r="F166" s="36">
        <v>687.40000000000009</v>
      </c>
      <c r="G166" s="36">
        <v>675.35000000000014</v>
      </c>
      <c r="H166" s="36">
        <v>738.25</v>
      </c>
      <c r="I166" s="36">
        <v>750.3</v>
      </c>
      <c r="J166" s="36">
        <v>769.69999999999993</v>
      </c>
      <c r="K166" s="31">
        <v>730.9</v>
      </c>
      <c r="L166" s="31">
        <v>699.45</v>
      </c>
      <c r="M166" s="31">
        <v>13.49197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5128.3999999999996</v>
      </c>
      <c r="D167" s="36">
        <v>5133.3499999999995</v>
      </c>
      <c r="E167" s="36">
        <v>5101.9499999999989</v>
      </c>
      <c r="F167" s="36">
        <v>5075.4999999999991</v>
      </c>
      <c r="G167" s="36">
        <v>5044.0999999999985</v>
      </c>
      <c r="H167" s="36">
        <v>5159.7999999999993</v>
      </c>
      <c r="I167" s="36">
        <v>5191.1999999999989</v>
      </c>
      <c r="J167" s="36">
        <v>5217.6499999999996</v>
      </c>
      <c r="K167" s="31">
        <v>5164.75</v>
      </c>
      <c r="L167" s="31">
        <v>5106.8999999999996</v>
      </c>
      <c r="M167" s="31">
        <v>1.8379000000000001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388.95</v>
      </c>
      <c r="D168" s="36">
        <v>381.7166666666667</v>
      </c>
      <c r="E168" s="36">
        <v>372.23333333333341</v>
      </c>
      <c r="F168" s="36">
        <v>355.51666666666671</v>
      </c>
      <c r="G168" s="36">
        <v>346.03333333333342</v>
      </c>
      <c r="H168" s="36">
        <v>398.43333333333339</v>
      </c>
      <c r="I168" s="36">
        <v>407.91666666666674</v>
      </c>
      <c r="J168" s="36">
        <v>424.63333333333338</v>
      </c>
      <c r="K168" s="31">
        <v>391.2</v>
      </c>
      <c r="L168" s="31">
        <v>365</v>
      </c>
      <c r="M168" s="31">
        <v>86.716650000000001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207</v>
      </c>
      <c r="D169" s="36">
        <v>207.75</v>
      </c>
      <c r="E169" s="36">
        <v>205.9</v>
      </c>
      <c r="F169" s="36">
        <v>204.8</v>
      </c>
      <c r="G169" s="36">
        <v>202.95000000000002</v>
      </c>
      <c r="H169" s="36">
        <v>208.85</v>
      </c>
      <c r="I169" s="36">
        <v>210.70000000000002</v>
      </c>
      <c r="J169" s="36">
        <v>211.79999999999998</v>
      </c>
      <c r="K169" s="31">
        <v>209.6</v>
      </c>
      <c r="L169" s="31">
        <v>206.65</v>
      </c>
      <c r="M169" s="31">
        <v>74.355429999999998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832.75</v>
      </c>
      <c r="D170" s="36">
        <v>833.0333333333333</v>
      </c>
      <c r="E170" s="36">
        <v>818.06666666666661</v>
      </c>
      <c r="F170" s="36">
        <v>803.38333333333333</v>
      </c>
      <c r="G170" s="36">
        <v>788.41666666666663</v>
      </c>
      <c r="H170" s="36">
        <v>847.71666666666658</v>
      </c>
      <c r="I170" s="36">
        <v>862.68333333333328</v>
      </c>
      <c r="J170" s="36">
        <v>877.36666666666656</v>
      </c>
      <c r="K170" s="31">
        <v>848</v>
      </c>
      <c r="L170" s="31">
        <v>818.35</v>
      </c>
      <c r="M170" s="31">
        <v>25.0045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1009.95</v>
      </c>
      <c r="D171" s="36">
        <v>1006.9000000000001</v>
      </c>
      <c r="E171" s="36">
        <v>1002.2000000000002</v>
      </c>
      <c r="F171" s="36">
        <v>994.45</v>
      </c>
      <c r="G171" s="36">
        <v>989.75000000000011</v>
      </c>
      <c r="H171" s="36">
        <v>1014.6500000000002</v>
      </c>
      <c r="I171" s="36">
        <v>1019.35</v>
      </c>
      <c r="J171" s="36">
        <v>1027.1000000000004</v>
      </c>
      <c r="K171" s="31">
        <v>1011.6</v>
      </c>
      <c r="L171" s="31">
        <v>999.15</v>
      </c>
      <c r="M171" s="31">
        <v>3.3142800000000001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310.2</v>
      </c>
      <c r="D172" s="36">
        <v>310.01666666666665</v>
      </c>
      <c r="E172" s="36">
        <v>308.08333333333331</v>
      </c>
      <c r="F172" s="36">
        <v>305.96666666666664</v>
      </c>
      <c r="G172" s="36">
        <v>304.0333333333333</v>
      </c>
      <c r="H172" s="36">
        <v>312.13333333333333</v>
      </c>
      <c r="I172" s="36">
        <v>314.06666666666672</v>
      </c>
      <c r="J172" s="36">
        <v>316.18333333333334</v>
      </c>
      <c r="K172" s="31">
        <v>311.95</v>
      </c>
      <c r="L172" s="31">
        <v>307.89999999999998</v>
      </c>
      <c r="M172" s="31">
        <v>86.583460000000002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2335.9</v>
      </c>
      <c r="D173" s="36">
        <v>2332.8833333333332</v>
      </c>
      <c r="E173" s="36">
        <v>2324.7666666666664</v>
      </c>
      <c r="F173" s="36">
        <v>2313.6333333333332</v>
      </c>
      <c r="G173" s="36">
        <v>2305.5166666666664</v>
      </c>
      <c r="H173" s="36">
        <v>2344.0166666666664</v>
      </c>
      <c r="I173" s="36">
        <v>2352.1333333333332</v>
      </c>
      <c r="J173" s="36">
        <v>2363.2666666666664</v>
      </c>
      <c r="K173" s="31">
        <v>2341</v>
      </c>
      <c r="L173" s="31">
        <v>2321.75</v>
      </c>
      <c r="M173" s="31">
        <v>39.422469999999997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85.95</v>
      </c>
      <c r="D174" s="36">
        <v>85.816666666666663</v>
      </c>
      <c r="E174" s="36">
        <v>85.083333333333329</v>
      </c>
      <c r="F174" s="36">
        <v>84.216666666666669</v>
      </c>
      <c r="G174" s="36">
        <v>83.483333333333334</v>
      </c>
      <c r="H174" s="36">
        <v>86.683333333333323</v>
      </c>
      <c r="I174" s="36">
        <v>87.416666666666671</v>
      </c>
      <c r="J174" s="36">
        <v>88.283333333333317</v>
      </c>
      <c r="K174" s="31">
        <v>86.55</v>
      </c>
      <c r="L174" s="31">
        <v>84.95</v>
      </c>
      <c r="M174" s="31">
        <v>183.34392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748.45</v>
      </c>
      <c r="D175" s="36">
        <v>750.01666666666677</v>
      </c>
      <c r="E175" s="36">
        <v>745.13333333333355</v>
      </c>
      <c r="F175" s="36">
        <v>741.81666666666683</v>
      </c>
      <c r="G175" s="36">
        <v>736.93333333333362</v>
      </c>
      <c r="H175" s="36">
        <v>753.33333333333348</v>
      </c>
      <c r="I175" s="36">
        <v>758.2166666666667</v>
      </c>
      <c r="J175" s="36">
        <v>761.53333333333342</v>
      </c>
      <c r="K175" s="31">
        <v>754.9</v>
      </c>
      <c r="L175" s="31">
        <v>746.7</v>
      </c>
      <c r="M175" s="31">
        <v>8.9984900000000003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1345.5</v>
      </c>
      <c r="D176" s="36">
        <v>1343.1833333333334</v>
      </c>
      <c r="E176" s="36">
        <v>1337.0166666666669</v>
      </c>
      <c r="F176" s="36">
        <v>1328.5333333333335</v>
      </c>
      <c r="G176" s="36">
        <v>1322.366666666667</v>
      </c>
      <c r="H176" s="36">
        <v>1351.6666666666667</v>
      </c>
      <c r="I176" s="36">
        <v>1357.8333333333333</v>
      </c>
      <c r="J176" s="36">
        <v>1366.3166666666666</v>
      </c>
      <c r="K176" s="31">
        <v>1349.35</v>
      </c>
      <c r="L176" s="31">
        <v>1334.7</v>
      </c>
      <c r="M176" s="31">
        <v>4.9828299999999999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580.29999999999995</v>
      </c>
      <c r="D177" s="36">
        <v>580.63333333333333</v>
      </c>
      <c r="E177" s="36">
        <v>578.66666666666663</v>
      </c>
      <c r="F177" s="36">
        <v>577.0333333333333</v>
      </c>
      <c r="G177" s="36">
        <v>575.06666666666661</v>
      </c>
      <c r="H177" s="36">
        <v>582.26666666666665</v>
      </c>
      <c r="I177" s="36">
        <v>584.23333333333335</v>
      </c>
      <c r="J177" s="36">
        <v>585.86666666666667</v>
      </c>
      <c r="K177" s="31">
        <v>582.6</v>
      </c>
      <c r="L177" s="31">
        <v>579</v>
      </c>
      <c r="M177" s="31">
        <v>154.34808000000001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26270.5</v>
      </c>
      <c r="D178" s="36">
        <v>26390.799999999999</v>
      </c>
      <c r="E178" s="36">
        <v>26079.75</v>
      </c>
      <c r="F178" s="36">
        <v>25889</v>
      </c>
      <c r="G178" s="36">
        <v>25577.95</v>
      </c>
      <c r="H178" s="36">
        <v>26581.55</v>
      </c>
      <c r="I178" s="36">
        <v>26892.599999999995</v>
      </c>
      <c r="J178" s="36">
        <v>27083.35</v>
      </c>
      <c r="K178" s="31">
        <v>26701.85</v>
      </c>
      <c r="L178" s="31">
        <v>26200.05</v>
      </c>
      <c r="M178" s="31">
        <v>0.28452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1979.65</v>
      </c>
      <c r="D179" s="36">
        <v>1981.1833333333334</v>
      </c>
      <c r="E179" s="36">
        <v>1969.7166666666667</v>
      </c>
      <c r="F179" s="36">
        <v>1959.7833333333333</v>
      </c>
      <c r="G179" s="36">
        <v>1948.3166666666666</v>
      </c>
      <c r="H179" s="36">
        <v>1991.1166666666668</v>
      </c>
      <c r="I179" s="36">
        <v>2002.5833333333335</v>
      </c>
      <c r="J179" s="36">
        <v>2012.5166666666669</v>
      </c>
      <c r="K179" s="31">
        <v>1992.65</v>
      </c>
      <c r="L179" s="31">
        <v>1971.25</v>
      </c>
      <c r="M179" s="31">
        <v>7.0507499999999999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3423.9</v>
      </c>
      <c r="D180" s="36">
        <v>3399.6833333333329</v>
      </c>
      <c r="E180" s="36">
        <v>3369.2166666666658</v>
      </c>
      <c r="F180" s="36">
        <v>3314.5333333333328</v>
      </c>
      <c r="G180" s="36">
        <v>3284.0666666666657</v>
      </c>
      <c r="H180" s="36">
        <v>3454.3666666666659</v>
      </c>
      <c r="I180" s="36">
        <v>3484.833333333333</v>
      </c>
      <c r="J180" s="36">
        <v>3539.516666666666</v>
      </c>
      <c r="K180" s="31">
        <v>3430.15</v>
      </c>
      <c r="L180" s="31">
        <v>3345</v>
      </c>
      <c r="M180" s="31">
        <v>1.93004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562.6</v>
      </c>
      <c r="D181" s="36">
        <v>562.9</v>
      </c>
      <c r="E181" s="36">
        <v>558.04999999999995</v>
      </c>
      <c r="F181" s="36">
        <v>553.5</v>
      </c>
      <c r="G181" s="36">
        <v>548.65</v>
      </c>
      <c r="H181" s="36">
        <v>567.44999999999993</v>
      </c>
      <c r="I181" s="36">
        <v>572.30000000000007</v>
      </c>
      <c r="J181" s="36">
        <v>576.84999999999991</v>
      </c>
      <c r="K181" s="31">
        <v>567.75</v>
      </c>
      <c r="L181" s="31">
        <v>558.35</v>
      </c>
      <c r="M181" s="31">
        <v>4.98569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2352.6</v>
      </c>
      <c r="D182" s="36">
        <v>2349.7166666666667</v>
      </c>
      <c r="E182" s="36">
        <v>2338.2333333333336</v>
      </c>
      <c r="F182" s="36">
        <v>2323.8666666666668</v>
      </c>
      <c r="G182" s="36">
        <v>2312.3833333333337</v>
      </c>
      <c r="H182" s="36">
        <v>2364.0833333333335</v>
      </c>
      <c r="I182" s="36">
        <v>2375.5666666666662</v>
      </c>
      <c r="J182" s="36">
        <v>2389.9333333333334</v>
      </c>
      <c r="K182" s="31">
        <v>2361.1999999999998</v>
      </c>
      <c r="L182" s="31">
        <v>2335.35</v>
      </c>
      <c r="M182" s="31">
        <v>2.9382299999999999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1176.7</v>
      </c>
      <c r="D183" s="36">
        <v>1176.8666666666668</v>
      </c>
      <c r="E183" s="36">
        <v>1170.8333333333335</v>
      </c>
      <c r="F183" s="36">
        <v>1164.9666666666667</v>
      </c>
      <c r="G183" s="36">
        <v>1158.9333333333334</v>
      </c>
      <c r="H183" s="36">
        <v>1182.7333333333336</v>
      </c>
      <c r="I183" s="36">
        <v>1188.7666666666669</v>
      </c>
      <c r="J183" s="36">
        <v>1194.6333333333337</v>
      </c>
      <c r="K183" s="31">
        <v>1182.9000000000001</v>
      </c>
      <c r="L183" s="31">
        <v>1171</v>
      </c>
      <c r="M183" s="31">
        <v>17.023009999999999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657.65</v>
      </c>
      <c r="D184" s="36">
        <v>656.08333333333326</v>
      </c>
      <c r="E184" s="36">
        <v>651.36666666666656</v>
      </c>
      <c r="F184" s="36">
        <v>645.08333333333326</v>
      </c>
      <c r="G184" s="36">
        <v>640.36666666666656</v>
      </c>
      <c r="H184" s="36">
        <v>662.36666666666656</v>
      </c>
      <c r="I184" s="36">
        <v>667.08333333333326</v>
      </c>
      <c r="J184" s="36">
        <v>673.36666666666656</v>
      </c>
      <c r="K184" s="31">
        <v>660.8</v>
      </c>
      <c r="L184" s="31">
        <v>649.79999999999995</v>
      </c>
      <c r="M184" s="31">
        <v>6.1139200000000002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723.7</v>
      </c>
      <c r="D185" s="36">
        <v>720.83333333333337</v>
      </c>
      <c r="E185" s="36">
        <v>716.41666666666674</v>
      </c>
      <c r="F185" s="36">
        <v>709.13333333333333</v>
      </c>
      <c r="G185" s="36">
        <v>704.7166666666667</v>
      </c>
      <c r="H185" s="36">
        <v>728.11666666666679</v>
      </c>
      <c r="I185" s="36">
        <v>732.53333333333353</v>
      </c>
      <c r="J185" s="36">
        <v>739.81666666666683</v>
      </c>
      <c r="K185" s="31">
        <v>725.25</v>
      </c>
      <c r="L185" s="31">
        <v>713.55</v>
      </c>
      <c r="M185" s="31">
        <v>3.4760399999999998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958.45</v>
      </c>
      <c r="D186" s="36">
        <v>960.40000000000009</v>
      </c>
      <c r="E186" s="36">
        <v>952.20000000000016</v>
      </c>
      <c r="F186" s="36">
        <v>945.95</v>
      </c>
      <c r="G186" s="36">
        <v>937.75000000000011</v>
      </c>
      <c r="H186" s="36">
        <v>966.6500000000002</v>
      </c>
      <c r="I186" s="36">
        <v>974.85</v>
      </c>
      <c r="J186" s="36">
        <v>981.10000000000025</v>
      </c>
      <c r="K186" s="31">
        <v>968.6</v>
      </c>
      <c r="L186" s="31">
        <v>954.15</v>
      </c>
      <c r="M186" s="31">
        <v>9.1069099999999992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1716.45</v>
      </c>
      <c r="D187" s="36">
        <v>1720.0333333333335</v>
      </c>
      <c r="E187" s="36">
        <v>1704.416666666667</v>
      </c>
      <c r="F187" s="36">
        <v>1692.3833333333334</v>
      </c>
      <c r="G187" s="36">
        <v>1676.7666666666669</v>
      </c>
      <c r="H187" s="36">
        <v>1732.0666666666671</v>
      </c>
      <c r="I187" s="36">
        <v>1747.6833333333334</v>
      </c>
      <c r="J187" s="36">
        <v>1759.7166666666672</v>
      </c>
      <c r="K187" s="31">
        <v>1735.65</v>
      </c>
      <c r="L187" s="31">
        <v>1708</v>
      </c>
      <c r="M187" s="31">
        <v>2.6405099999999999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916.3</v>
      </c>
      <c r="D188" s="36">
        <v>919.9666666666667</v>
      </c>
      <c r="E188" s="36">
        <v>910.48333333333335</v>
      </c>
      <c r="F188" s="36">
        <v>904.66666666666663</v>
      </c>
      <c r="G188" s="36">
        <v>895.18333333333328</v>
      </c>
      <c r="H188" s="36">
        <v>925.78333333333342</v>
      </c>
      <c r="I188" s="36">
        <v>935.26666666666677</v>
      </c>
      <c r="J188" s="36">
        <v>941.08333333333348</v>
      </c>
      <c r="K188" s="31">
        <v>929.45</v>
      </c>
      <c r="L188" s="31">
        <v>914.15</v>
      </c>
      <c r="M188" s="31">
        <v>10.904249999999999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8242.9</v>
      </c>
      <c r="D189" s="36">
        <v>8250.9499999999989</v>
      </c>
      <c r="E189" s="36">
        <v>8151.9499999999971</v>
      </c>
      <c r="F189" s="36">
        <v>8060.9999999999982</v>
      </c>
      <c r="G189" s="36">
        <v>7961.9999999999964</v>
      </c>
      <c r="H189" s="36">
        <v>8341.8999999999978</v>
      </c>
      <c r="I189" s="36">
        <v>8440.9000000000015</v>
      </c>
      <c r="J189" s="36">
        <v>8531.8499999999985</v>
      </c>
      <c r="K189" s="31">
        <v>8349.9500000000007</v>
      </c>
      <c r="L189" s="31">
        <v>8160</v>
      </c>
      <c r="M189" s="31">
        <v>2.3980000000000001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642.54999999999995</v>
      </c>
      <c r="D190" s="36">
        <v>644.5</v>
      </c>
      <c r="E190" s="36">
        <v>639.95000000000005</v>
      </c>
      <c r="F190" s="36">
        <v>637.35</v>
      </c>
      <c r="G190" s="36">
        <v>632.80000000000007</v>
      </c>
      <c r="H190" s="36">
        <v>647.1</v>
      </c>
      <c r="I190" s="36">
        <v>651.65</v>
      </c>
      <c r="J190" s="36">
        <v>654.25</v>
      </c>
      <c r="K190" s="31">
        <v>649.04999999999995</v>
      </c>
      <c r="L190" s="31">
        <v>641.9</v>
      </c>
      <c r="M190" s="31">
        <v>65.518640000000005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254.95</v>
      </c>
      <c r="D191" s="36">
        <v>254.26666666666665</v>
      </c>
      <c r="E191" s="36">
        <v>252.18333333333328</v>
      </c>
      <c r="F191" s="36">
        <v>249.41666666666663</v>
      </c>
      <c r="G191" s="36">
        <v>247.33333333333326</v>
      </c>
      <c r="H191" s="36">
        <v>257.0333333333333</v>
      </c>
      <c r="I191" s="36">
        <v>259.11666666666667</v>
      </c>
      <c r="J191" s="36">
        <v>261.88333333333333</v>
      </c>
      <c r="K191" s="31">
        <v>256.35000000000002</v>
      </c>
      <c r="L191" s="31">
        <v>251.5</v>
      </c>
      <c r="M191" s="31">
        <v>131.31393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119.05</v>
      </c>
      <c r="D192" s="36">
        <v>119.36666666666667</v>
      </c>
      <c r="E192" s="36">
        <v>118.23333333333335</v>
      </c>
      <c r="F192" s="36">
        <v>117.41666666666667</v>
      </c>
      <c r="G192" s="36">
        <v>116.28333333333335</v>
      </c>
      <c r="H192" s="36">
        <v>120.18333333333335</v>
      </c>
      <c r="I192" s="36">
        <v>121.31666666666668</v>
      </c>
      <c r="J192" s="36">
        <v>122.13333333333335</v>
      </c>
      <c r="K192" s="31">
        <v>120.5</v>
      </c>
      <c r="L192" s="31">
        <v>118.55</v>
      </c>
      <c r="M192" s="31">
        <v>225.52386000000001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3381.55</v>
      </c>
      <c r="D193" s="36">
        <v>3384.35</v>
      </c>
      <c r="E193" s="36">
        <v>3366.75</v>
      </c>
      <c r="F193" s="36">
        <v>3351.9500000000003</v>
      </c>
      <c r="G193" s="36">
        <v>3334.3500000000004</v>
      </c>
      <c r="H193" s="36">
        <v>3399.1499999999996</v>
      </c>
      <c r="I193" s="36">
        <v>3416.7499999999991</v>
      </c>
      <c r="J193" s="36">
        <v>3431.5499999999993</v>
      </c>
      <c r="K193" s="31">
        <v>3401.95</v>
      </c>
      <c r="L193" s="31">
        <v>3369.55</v>
      </c>
      <c r="M193" s="31">
        <v>9.9289900000000006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1139.1500000000001</v>
      </c>
      <c r="D194" s="36">
        <v>1143.0166666666667</v>
      </c>
      <c r="E194" s="36">
        <v>1133.1833333333334</v>
      </c>
      <c r="F194" s="36">
        <v>1127.2166666666667</v>
      </c>
      <c r="G194" s="36">
        <v>1117.3833333333334</v>
      </c>
      <c r="H194" s="36">
        <v>1148.9833333333333</v>
      </c>
      <c r="I194" s="36">
        <v>1158.8166666666668</v>
      </c>
      <c r="J194" s="36">
        <v>1164.7833333333333</v>
      </c>
      <c r="K194" s="31">
        <v>1152.8499999999999</v>
      </c>
      <c r="L194" s="31">
        <v>1137.05</v>
      </c>
      <c r="M194" s="31">
        <v>8.0616199999999996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3252.3</v>
      </c>
      <c r="D195" s="36">
        <v>3237.7166666666672</v>
      </c>
      <c r="E195" s="36">
        <v>3215.6333333333341</v>
      </c>
      <c r="F195" s="36">
        <v>3178.9666666666672</v>
      </c>
      <c r="G195" s="36">
        <v>3156.8833333333341</v>
      </c>
      <c r="H195" s="36">
        <v>3274.3833333333341</v>
      </c>
      <c r="I195" s="36">
        <v>3296.4666666666672</v>
      </c>
      <c r="J195" s="36">
        <v>3333.1333333333341</v>
      </c>
      <c r="K195" s="31">
        <v>3259.8</v>
      </c>
      <c r="L195" s="31">
        <v>3201.05</v>
      </c>
      <c r="M195" s="31">
        <v>0.63905999999999996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3311.85</v>
      </c>
      <c r="D196" s="36">
        <v>3302.6166666666663</v>
      </c>
      <c r="E196" s="36">
        <v>3281.4333333333325</v>
      </c>
      <c r="F196" s="36">
        <v>3251.016666666666</v>
      </c>
      <c r="G196" s="36">
        <v>3229.8333333333321</v>
      </c>
      <c r="H196" s="36">
        <v>3333.0333333333328</v>
      </c>
      <c r="I196" s="36">
        <v>3354.2166666666662</v>
      </c>
      <c r="J196" s="36">
        <v>3384.6333333333332</v>
      </c>
      <c r="K196" s="31">
        <v>3323.8</v>
      </c>
      <c r="L196" s="31">
        <v>3272.2</v>
      </c>
      <c r="M196" s="31">
        <v>6.3230500000000003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2028.1</v>
      </c>
      <c r="D197" s="36">
        <v>2027.9333333333332</v>
      </c>
      <c r="E197" s="36">
        <v>2002.2666666666664</v>
      </c>
      <c r="F197" s="36">
        <v>1976.4333333333332</v>
      </c>
      <c r="G197" s="36">
        <v>1950.7666666666664</v>
      </c>
      <c r="H197" s="36">
        <v>2053.7666666666664</v>
      </c>
      <c r="I197" s="36">
        <v>2079.4333333333329</v>
      </c>
      <c r="J197" s="36">
        <v>2105.2666666666664</v>
      </c>
      <c r="K197" s="31">
        <v>2053.6</v>
      </c>
      <c r="L197" s="31">
        <v>2002.1</v>
      </c>
      <c r="M197" s="31">
        <v>4.39459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752.65</v>
      </c>
      <c r="D198" s="36">
        <v>755.68333333333339</v>
      </c>
      <c r="E198" s="36">
        <v>745.61666666666679</v>
      </c>
      <c r="F198" s="36">
        <v>738.58333333333337</v>
      </c>
      <c r="G198" s="36">
        <v>728.51666666666677</v>
      </c>
      <c r="H198" s="36">
        <v>762.71666666666681</v>
      </c>
      <c r="I198" s="36">
        <v>772.78333333333342</v>
      </c>
      <c r="J198" s="36">
        <v>779.81666666666683</v>
      </c>
      <c r="K198" s="31">
        <v>765.75</v>
      </c>
      <c r="L198" s="31">
        <v>748.65</v>
      </c>
      <c r="M198" s="31">
        <v>2.3938999999999999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2452.85</v>
      </c>
      <c r="D199" s="36">
        <v>2449.25</v>
      </c>
      <c r="E199" s="36">
        <v>2394.65</v>
      </c>
      <c r="F199" s="36">
        <v>2336.4500000000003</v>
      </c>
      <c r="G199" s="36">
        <v>2281.8500000000004</v>
      </c>
      <c r="H199" s="36">
        <v>2507.4499999999998</v>
      </c>
      <c r="I199" s="36">
        <v>2562.0500000000002</v>
      </c>
      <c r="J199" s="36">
        <v>2620.2499999999995</v>
      </c>
      <c r="K199" s="31">
        <v>2503.85</v>
      </c>
      <c r="L199" s="31">
        <v>2391.0500000000002</v>
      </c>
      <c r="M199" s="31">
        <v>26.528220000000001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36.700000000000003</v>
      </c>
      <c r="D200" s="36">
        <v>36.866666666666667</v>
      </c>
      <c r="E200" s="36">
        <v>36.333333333333336</v>
      </c>
      <c r="F200" s="36">
        <v>35.966666666666669</v>
      </c>
      <c r="G200" s="36">
        <v>35.433333333333337</v>
      </c>
      <c r="H200" s="36">
        <v>37.233333333333334</v>
      </c>
      <c r="I200" s="36">
        <v>37.766666666666666</v>
      </c>
      <c r="J200" s="36">
        <v>38.133333333333333</v>
      </c>
      <c r="K200" s="31">
        <v>37.4</v>
      </c>
      <c r="L200" s="31">
        <v>36.5</v>
      </c>
      <c r="M200" s="31">
        <v>105.62858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89.1</v>
      </c>
      <c r="D201" s="36">
        <v>89.766666666666652</v>
      </c>
      <c r="E201" s="36">
        <v>87.933333333333309</v>
      </c>
      <c r="F201" s="36">
        <v>86.766666666666652</v>
      </c>
      <c r="G201" s="36">
        <v>84.933333333333309</v>
      </c>
      <c r="H201" s="36">
        <v>90.933333333333309</v>
      </c>
      <c r="I201" s="36">
        <v>92.766666666666652</v>
      </c>
      <c r="J201" s="36">
        <v>93.933333333333309</v>
      </c>
      <c r="K201" s="31">
        <v>91.6</v>
      </c>
      <c r="L201" s="31">
        <v>88.6</v>
      </c>
      <c r="M201" s="31">
        <v>26.46809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1646.95</v>
      </c>
      <c r="D202" s="36">
        <v>1635.9666666666665</v>
      </c>
      <c r="E202" s="36">
        <v>1622.9833333333329</v>
      </c>
      <c r="F202" s="36">
        <v>1599.0166666666664</v>
      </c>
      <c r="G202" s="36">
        <v>1586.0333333333328</v>
      </c>
      <c r="H202" s="36">
        <v>1659.9333333333329</v>
      </c>
      <c r="I202" s="36">
        <v>1672.9166666666665</v>
      </c>
      <c r="J202" s="36">
        <v>1696.883333333333</v>
      </c>
      <c r="K202" s="31">
        <v>1648.95</v>
      </c>
      <c r="L202" s="31">
        <v>1612</v>
      </c>
      <c r="M202" s="31">
        <v>5.89975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1593.85</v>
      </c>
      <c r="D203" s="36">
        <v>1590.4666666666665</v>
      </c>
      <c r="E203" s="36">
        <v>1580.9333333333329</v>
      </c>
      <c r="F203" s="36">
        <v>1568.0166666666664</v>
      </c>
      <c r="G203" s="36">
        <v>1558.4833333333329</v>
      </c>
      <c r="H203" s="36">
        <v>1603.383333333333</v>
      </c>
      <c r="I203" s="36">
        <v>1612.9166666666663</v>
      </c>
      <c r="J203" s="36">
        <v>1625.833333333333</v>
      </c>
      <c r="K203" s="31">
        <v>1600</v>
      </c>
      <c r="L203" s="31">
        <v>1577.55</v>
      </c>
      <c r="M203" s="31">
        <v>1.0725499999999999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8698.85</v>
      </c>
      <c r="D204" s="36">
        <v>8690.2833333333328</v>
      </c>
      <c r="E204" s="36">
        <v>8661.4166666666661</v>
      </c>
      <c r="F204" s="36">
        <v>8623.9833333333336</v>
      </c>
      <c r="G204" s="36">
        <v>8595.1166666666668</v>
      </c>
      <c r="H204" s="36">
        <v>8727.7166666666653</v>
      </c>
      <c r="I204" s="36">
        <v>8756.5833333333339</v>
      </c>
      <c r="J204" s="36">
        <v>8794.0166666666646</v>
      </c>
      <c r="K204" s="31">
        <v>8719.15</v>
      </c>
      <c r="L204" s="31">
        <v>8652.85</v>
      </c>
      <c r="M204" s="31">
        <v>1.3237000000000001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103.95</v>
      </c>
      <c r="D205" s="36">
        <v>104.33333333333333</v>
      </c>
      <c r="E205" s="36">
        <v>103.26666666666665</v>
      </c>
      <c r="F205" s="36">
        <v>102.58333333333333</v>
      </c>
      <c r="G205" s="36">
        <v>101.51666666666665</v>
      </c>
      <c r="H205" s="36">
        <v>105.01666666666665</v>
      </c>
      <c r="I205" s="36">
        <v>106.08333333333334</v>
      </c>
      <c r="J205" s="36">
        <v>106.76666666666665</v>
      </c>
      <c r="K205" s="31">
        <v>105.4</v>
      </c>
      <c r="L205" s="31">
        <v>103.65</v>
      </c>
      <c r="M205" s="31">
        <v>133.63461000000001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555.70000000000005</v>
      </c>
      <c r="D206" s="36">
        <v>555.5333333333333</v>
      </c>
      <c r="E206" s="36">
        <v>553.26666666666665</v>
      </c>
      <c r="F206" s="36">
        <v>550.83333333333337</v>
      </c>
      <c r="G206" s="36">
        <v>548.56666666666672</v>
      </c>
      <c r="H206" s="36">
        <v>557.96666666666658</v>
      </c>
      <c r="I206" s="36">
        <v>560.23333333333323</v>
      </c>
      <c r="J206" s="36">
        <v>562.66666666666652</v>
      </c>
      <c r="K206" s="31">
        <v>557.79999999999995</v>
      </c>
      <c r="L206" s="31">
        <v>553.1</v>
      </c>
      <c r="M206" s="31">
        <v>11.90583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1008.85</v>
      </c>
      <c r="D207" s="36">
        <v>1009.9833333333332</v>
      </c>
      <c r="E207" s="36">
        <v>995.96666666666647</v>
      </c>
      <c r="F207" s="36">
        <v>983.08333333333326</v>
      </c>
      <c r="G207" s="36">
        <v>969.06666666666649</v>
      </c>
      <c r="H207" s="36">
        <v>1022.8666666666664</v>
      </c>
      <c r="I207" s="36">
        <v>1036.8833333333332</v>
      </c>
      <c r="J207" s="36">
        <v>1049.7666666666664</v>
      </c>
      <c r="K207" s="31">
        <v>1024</v>
      </c>
      <c r="L207" s="31">
        <v>997.1</v>
      </c>
      <c r="M207" s="31">
        <v>26.31091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237.15</v>
      </c>
      <c r="D208" s="36">
        <v>237.68333333333337</v>
      </c>
      <c r="E208" s="36">
        <v>235.56666666666672</v>
      </c>
      <c r="F208" s="36">
        <v>233.98333333333335</v>
      </c>
      <c r="G208" s="36">
        <v>231.8666666666667</v>
      </c>
      <c r="H208" s="36">
        <v>239.26666666666674</v>
      </c>
      <c r="I208" s="36">
        <v>241.38333333333335</v>
      </c>
      <c r="J208" s="36">
        <v>242.96666666666675</v>
      </c>
      <c r="K208" s="31">
        <v>239.8</v>
      </c>
      <c r="L208" s="31">
        <v>236.1</v>
      </c>
      <c r="M208" s="31">
        <v>53.224269999999997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820.2</v>
      </c>
      <c r="D209" s="36">
        <v>820.41666666666663</v>
      </c>
      <c r="E209" s="36">
        <v>815.88333333333321</v>
      </c>
      <c r="F209" s="36">
        <v>811.56666666666661</v>
      </c>
      <c r="G209" s="36">
        <v>807.03333333333319</v>
      </c>
      <c r="H209" s="36">
        <v>824.73333333333323</v>
      </c>
      <c r="I209" s="36">
        <v>829.26666666666677</v>
      </c>
      <c r="J209" s="36">
        <v>833.58333333333326</v>
      </c>
      <c r="K209" s="31">
        <v>824.95</v>
      </c>
      <c r="L209" s="31">
        <v>816.1</v>
      </c>
      <c r="M209" s="31">
        <v>7.2483899999999997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1592.85</v>
      </c>
      <c r="D210" s="36">
        <v>1579.2333333333336</v>
      </c>
      <c r="E210" s="36">
        <v>1560.5166666666671</v>
      </c>
      <c r="F210" s="36">
        <v>1528.1833333333336</v>
      </c>
      <c r="G210" s="36">
        <v>1509.4666666666672</v>
      </c>
      <c r="H210" s="36">
        <v>1611.5666666666671</v>
      </c>
      <c r="I210" s="36">
        <v>1630.2833333333333</v>
      </c>
      <c r="J210" s="36">
        <v>1662.616666666667</v>
      </c>
      <c r="K210" s="31">
        <v>1597.95</v>
      </c>
      <c r="L210" s="31">
        <v>1546.9</v>
      </c>
      <c r="M210" s="31">
        <v>0.53259999999999996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382.2</v>
      </c>
      <c r="D211" s="36">
        <v>383.18333333333334</v>
      </c>
      <c r="E211" s="36">
        <v>380.51666666666665</v>
      </c>
      <c r="F211" s="36">
        <v>378.83333333333331</v>
      </c>
      <c r="G211" s="36">
        <v>376.16666666666663</v>
      </c>
      <c r="H211" s="36">
        <v>384.86666666666667</v>
      </c>
      <c r="I211" s="36">
        <v>387.5333333333333</v>
      </c>
      <c r="J211" s="36">
        <v>389.2166666666667</v>
      </c>
      <c r="K211" s="31">
        <v>385.85</v>
      </c>
      <c r="L211" s="31">
        <v>381.5</v>
      </c>
      <c r="M211" s="31">
        <v>35.510260000000002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17.95</v>
      </c>
      <c r="D212" s="36">
        <v>17.7</v>
      </c>
      <c r="E212" s="36">
        <v>17.099999999999998</v>
      </c>
      <c r="F212" s="36">
        <v>16.25</v>
      </c>
      <c r="G212" s="36">
        <v>15.649999999999999</v>
      </c>
      <c r="H212" s="36">
        <v>18.549999999999997</v>
      </c>
      <c r="I212" s="36">
        <v>19.149999999999999</v>
      </c>
      <c r="J212" s="36">
        <v>19.999999999999996</v>
      </c>
      <c r="K212" s="31">
        <v>18.3</v>
      </c>
      <c r="L212" s="31">
        <v>16.850000000000001</v>
      </c>
      <c r="M212" s="31">
        <v>4605.83338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259.7</v>
      </c>
      <c r="D213" s="36">
        <v>261.56666666666666</v>
      </c>
      <c r="E213" s="36">
        <v>256.63333333333333</v>
      </c>
      <c r="F213" s="36">
        <v>253.56666666666666</v>
      </c>
      <c r="G213" s="36">
        <v>248.63333333333333</v>
      </c>
      <c r="H213" s="36">
        <v>264.63333333333333</v>
      </c>
      <c r="I213" s="36">
        <v>269.56666666666661</v>
      </c>
      <c r="J213" s="36">
        <v>272.63333333333333</v>
      </c>
      <c r="K213" s="31">
        <v>266.5</v>
      </c>
      <c r="L213" s="31">
        <v>258.5</v>
      </c>
      <c r="M213" s="31">
        <v>58.820010000000003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125.15</v>
      </c>
      <c r="D214" s="36">
        <v>124.05000000000001</v>
      </c>
      <c r="E214" s="36">
        <v>122.40000000000002</v>
      </c>
      <c r="F214" s="36">
        <v>119.65</v>
      </c>
      <c r="G214" s="36">
        <v>118.00000000000001</v>
      </c>
      <c r="H214" s="36">
        <v>126.80000000000003</v>
      </c>
      <c r="I214" s="36">
        <v>128.44999999999999</v>
      </c>
      <c r="J214" s="36">
        <v>131.20000000000005</v>
      </c>
      <c r="K214" s="31">
        <v>125.7</v>
      </c>
      <c r="L214" s="31">
        <v>121.3</v>
      </c>
      <c r="M214" s="31">
        <v>750.41687999999999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625.20000000000005</v>
      </c>
      <c r="D215" s="36">
        <v>619.08333333333337</v>
      </c>
      <c r="E215" s="36">
        <v>604.16666666666674</v>
      </c>
      <c r="F215" s="36">
        <v>583.13333333333333</v>
      </c>
      <c r="G215" s="36">
        <v>568.2166666666667</v>
      </c>
      <c r="H215" s="36">
        <v>640.11666666666679</v>
      </c>
      <c r="I215" s="36">
        <v>655.03333333333353</v>
      </c>
      <c r="J215" s="36">
        <v>676.06666666666683</v>
      </c>
      <c r="K215" s="31">
        <v>634</v>
      </c>
      <c r="L215" s="31">
        <v>598.04999999999995</v>
      </c>
      <c r="M215" s="31">
        <v>42.623890000000003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64"/>
      <c r="B1" s="365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45239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8" t="s">
        <v>16</v>
      </c>
      <c r="B9" s="360" t="s">
        <v>18</v>
      </c>
      <c r="C9" s="363" t="s">
        <v>20</v>
      </c>
      <c r="D9" s="363" t="s">
        <v>21</v>
      </c>
      <c r="E9" s="355" t="s">
        <v>22</v>
      </c>
      <c r="F9" s="356"/>
      <c r="G9" s="357"/>
      <c r="H9" s="355" t="s">
        <v>23</v>
      </c>
      <c r="I9" s="356"/>
      <c r="J9" s="357"/>
      <c r="K9" s="26"/>
      <c r="L9" s="27"/>
      <c r="M9" s="48"/>
      <c r="N9" s="1"/>
      <c r="O9" s="1"/>
    </row>
    <row r="10" spans="1:15" ht="42.75" customHeight="1">
      <c r="A10" s="359"/>
      <c r="B10" s="362"/>
      <c r="C10" s="362"/>
      <c r="D10" s="36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535.95000000000005</v>
      </c>
      <c r="D11" s="36">
        <v>534.5</v>
      </c>
      <c r="E11" s="36">
        <v>529.79999999999995</v>
      </c>
      <c r="F11" s="36">
        <v>523.65</v>
      </c>
      <c r="G11" s="36">
        <v>518.94999999999993</v>
      </c>
      <c r="H11" s="36">
        <v>540.65</v>
      </c>
      <c r="I11" s="36">
        <v>545.35</v>
      </c>
      <c r="J11" s="36">
        <v>551.5</v>
      </c>
      <c r="K11" s="31">
        <v>539.20000000000005</v>
      </c>
      <c r="L11" s="31">
        <v>528.35</v>
      </c>
      <c r="M11" s="31">
        <v>1.23651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31479.85</v>
      </c>
      <c r="D12" s="36">
        <v>31464.833333333332</v>
      </c>
      <c r="E12" s="36">
        <v>31254.166666666664</v>
      </c>
      <c r="F12" s="36">
        <v>31028.483333333334</v>
      </c>
      <c r="G12" s="36">
        <v>30817.816666666666</v>
      </c>
      <c r="H12" s="36">
        <v>31690.516666666663</v>
      </c>
      <c r="I12" s="36">
        <v>31901.183333333327</v>
      </c>
      <c r="J12" s="36">
        <v>32126.866666666661</v>
      </c>
      <c r="K12" s="31">
        <v>31675.5</v>
      </c>
      <c r="L12" s="31">
        <v>31239.15</v>
      </c>
      <c r="M12" s="31">
        <v>1.295E-2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477.8</v>
      </c>
      <c r="D13" s="36">
        <v>478.58333333333331</v>
      </c>
      <c r="E13" s="36">
        <v>469.26666666666665</v>
      </c>
      <c r="F13" s="36">
        <v>460.73333333333335</v>
      </c>
      <c r="G13" s="36">
        <v>451.41666666666669</v>
      </c>
      <c r="H13" s="36">
        <v>487.11666666666662</v>
      </c>
      <c r="I13" s="36">
        <v>496.43333333333334</v>
      </c>
      <c r="J13" s="36">
        <v>504.96666666666658</v>
      </c>
      <c r="K13" s="31">
        <v>487.9</v>
      </c>
      <c r="L13" s="31">
        <v>470.05</v>
      </c>
      <c r="M13" s="31">
        <v>4.8790100000000001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515</v>
      </c>
      <c r="D14" s="36">
        <v>512.6</v>
      </c>
      <c r="E14" s="36">
        <v>507.30000000000007</v>
      </c>
      <c r="F14" s="36">
        <v>499.6</v>
      </c>
      <c r="G14" s="36">
        <v>494.30000000000007</v>
      </c>
      <c r="H14" s="36">
        <v>520.30000000000007</v>
      </c>
      <c r="I14" s="36">
        <v>525.6</v>
      </c>
      <c r="J14" s="36">
        <v>533.30000000000007</v>
      </c>
      <c r="K14" s="31">
        <v>517.9</v>
      </c>
      <c r="L14" s="31">
        <v>504.9</v>
      </c>
      <c r="M14" s="31">
        <v>21.978339999999999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1442.95</v>
      </c>
      <c r="D15" s="36">
        <v>1452.5666666666666</v>
      </c>
      <c r="E15" s="36">
        <v>1428.5833333333333</v>
      </c>
      <c r="F15" s="36">
        <v>1414.2166666666667</v>
      </c>
      <c r="G15" s="36">
        <v>1390.2333333333333</v>
      </c>
      <c r="H15" s="36">
        <v>1466.9333333333332</v>
      </c>
      <c r="I15" s="36">
        <v>1490.9166666666667</v>
      </c>
      <c r="J15" s="36">
        <v>1505.2833333333331</v>
      </c>
      <c r="K15" s="31">
        <v>1476.55</v>
      </c>
      <c r="L15" s="31">
        <v>1438.2</v>
      </c>
      <c r="M15" s="31">
        <v>1.1909700000000001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4275.55</v>
      </c>
      <c r="D16" s="36">
        <v>4260.5333333333328</v>
      </c>
      <c r="E16" s="36">
        <v>4233.0666666666657</v>
      </c>
      <c r="F16" s="36">
        <v>4190.583333333333</v>
      </c>
      <c r="G16" s="36">
        <v>4163.1166666666659</v>
      </c>
      <c r="H16" s="36">
        <v>4303.0166666666655</v>
      </c>
      <c r="I16" s="36">
        <v>4330.4833333333327</v>
      </c>
      <c r="J16" s="36">
        <v>4372.9666666666653</v>
      </c>
      <c r="K16" s="31">
        <v>4288</v>
      </c>
      <c r="L16" s="31">
        <v>4218.05</v>
      </c>
      <c r="M16" s="31">
        <v>2.16669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24265.7</v>
      </c>
      <c r="D17" s="36">
        <v>24071.050000000003</v>
      </c>
      <c r="E17" s="36">
        <v>23844.950000000004</v>
      </c>
      <c r="F17" s="36">
        <v>23424.2</v>
      </c>
      <c r="G17" s="36">
        <v>23198.100000000002</v>
      </c>
      <c r="H17" s="36">
        <v>24491.800000000007</v>
      </c>
      <c r="I17" s="36">
        <v>24717.900000000005</v>
      </c>
      <c r="J17" s="36">
        <v>25138.650000000009</v>
      </c>
      <c r="K17" s="31">
        <v>24297.15</v>
      </c>
      <c r="L17" s="31">
        <v>23650.3</v>
      </c>
      <c r="M17" s="31">
        <v>0.18187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1854.15</v>
      </c>
      <c r="D18" s="36">
        <v>1862.2666666666667</v>
      </c>
      <c r="E18" s="36">
        <v>1843.8833333333332</v>
      </c>
      <c r="F18" s="36">
        <v>1833.6166666666666</v>
      </c>
      <c r="G18" s="36">
        <v>1815.2333333333331</v>
      </c>
      <c r="H18" s="36">
        <v>1872.5333333333333</v>
      </c>
      <c r="I18" s="36">
        <v>1890.916666666667</v>
      </c>
      <c r="J18" s="36">
        <v>1901.1833333333334</v>
      </c>
      <c r="K18" s="31">
        <v>1880.65</v>
      </c>
      <c r="L18" s="31">
        <v>1852</v>
      </c>
      <c r="M18" s="31">
        <v>1.8955900000000001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2259.9499999999998</v>
      </c>
      <c r="D19" s="36">
        <v>2264.3166666666666</v>
      </c>
      <c r="E19" s="36">
        <v>2230.6333333333332</v>
      </c>
      <c r="F19" s="36">
        <v>2201.3166666666666</v>
      </c>
      <c r="G19" s="36">
        <v>2167.6333333333332</v>
      </c>
      <c r="H19" s="36">
        <v>2293.6333333333332</v>
      </c>
      <c r="I19" s="36">
        <v>2327.3166666666666</v>
      </c>
      <c r="J19" s="36">
        <v>2356.6333333333332</v>
      </c>
      <c r="K19" s="31">
        <v>2298</v>
      </c>
      <c r="L19" s="31">
        <v>2235</v>
      </c>
      <c r="M19" s="31">
        <v>11.691800000000001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946.65</v>
      </c>
      <c r="D20" s="36">
        <v>943.08333333333337</v>
      </c>
      <c r="E20" s="36">
        <v>935.56666666666672</v>
      </c>
      <c r="F20" s="36">
        <v>924.48333333333335</v>
      </c>
      <c r="G20" s="36">
        <v>916.9666666666667</v>
      </c>
      <c r="H20" s="36">
        <v>954.16666666666674</v>
      </c>
      <c r="I20" s="36">
        <v>961.68333333333339</v>
      </c>
      <c r="J20" s="36">
        <v>972.76666666666677</v>
      </c>
      <c r="K20" s="31">
        <v>950.6</v>
      </c>
      <c r="L20" s="31">
        <v>932</v>
      </c>
      <c r="M20" s="31">
        <v>4.9281499999999996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818.7</v>
      </c>
      <c r="D21" s="36">
        <v>814.18333333333339</v>
      </c>
      <c r="E21" s="36">
        <v>804.56666666666683</v>
      </c>
      <c r="F21" s="36">
        <v>790.43333333333339</v>
      </c>
      <c r="G21" s="36">
        <v>780.81666666666683</v>
      </c>
      <c r="H21" s="36">
        <v>828.31666666666683</v>
      </c>
      <c r="I21" s="36">
        <v>837.93333333333339</v>
      </c>
      <c r="J21" s="36">
        <v>852.06666666666683</v>
      </c>
      <c r="K21" s="31">
        <v>823.8</v>
      </c>
      <c r="L21" s="31">
        <v>800.05</v>
      </c>
      <c r="M21" s="31">
        <v>51.232080000000003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393.4</v>
      </c>
      <c r="D22" s="36">
        <v>389.86666666666662</v>
      </c>
      <c r="E22" s="36">
        <v>384.73333333333323</v>
      </c>
      <c r="F22" s="36">
        <v>376.06666666666661</v>
      </c>
      <c r="G22" s="36">
        <v>370.93333333333322</v>
      </c>
      <c r="H22" s="36">
        <v>398.53333333333325</v>
      </c>
      <c r="I22" s="36">
        <v>403.66666666666657</v>
      </c>
      <c r="J22" s="36">
        <v>412.33333333333326</v>
      </c>
      <c r="K22" s="31">
        <v>395</v>
      </c>
      <c r="L22" s="31">
        <v>381.2</v>
      </c>
      <c r="M22" s="31">
        <v>200.42520999999999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542.75</v>
      </c>
      <c r="D23" s="36">
        <v>543.56666666666672</v>
      </c>
      <c r="E23" s="36">
        <v>540.18333333333339</v>
      </c>
      <c r="F23" s="36">
        <v>537.61666666666667</v>
      </c>
      <c r="G23" s="36">
        <v>534.23333333333335</v>
      </c>
      <c r="H23" s="36">
        <v>546.13333333333344</v>
      </c>
      <c r="I23" s="36">
        <v>549.51666666666688</v>
      </c>
      <c r="J23" s="36">
        <v>552.08333333333348</v>
      </c>
      <c r="K23" s="31">
        <v>546.95000000000005</v>
      </c>
      <c r="L23" s="31">
        <v>541</v>
      </c>
      <c r="M23" s="31">
        <v>3.70025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306.14999999999998</v>
      </c>
      <c r="D24" s="36">
        <v>307.66666666666669</v>
      </c>
      <c r="E24" s="36">
        <v>302.98333333333335</v>
      </c>
      <c r="F24" s="36">
        <v>299.81666666666666</v>
      </c>
      <c r="G24" s="36">
        <v>295.13333333333333</v>
      </c>
      <c r="H24" s="36">
        <v>310.83333333333337</v>
      </c>
      <c r="I24" s="36">
        <v>315.51666666666665</v>
      </c>
      <c r="J24" s="36">
        <v>318.68333333333339</v>
      </c>
      <c r="K24" s="31">
        <v>312.35000000000002</v>
      </c>
      <c r="L24" s="31">
        <v>304.5</v>
      </c>
      <c r="M24" s="31">
        <v>14.68075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174.65</v>
      </c>
      <c r="D25" s="36">
        <v>175.46666666666667</v>
      </c>
      <c r="E25" s="36">
        <v>173.53333333333333</v>
      </c>
      <c r="F25" s="36">
        <v>172.41666666666666</v>
      </c>
      <c r="G25" s="36">
        <v>170.48333333333332</v>
      </c>
      <c r="H25" s="36">
        <v>176.58333333333334</v>
      </c>
      <c r="I25" s="36">
        <v>178.51666666666668</v>
      </c>
      <c r="J25" s="36">
        <v>179.63333333333335</v>
      </c>
      <c r="K25" s="31">
        <v>177.4</v>
      </c>
      <c r="L25" s="31">
        <v>174.35</v>
      </c>
      <c r="M25" s="31">
        <v>31.574829999999999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218.15</v>
      </c>
      <c r="D26" s="36">
        <v>219.45000000000002</v>
      </c>
      <c r="E26" s="36">
        <v>215.75000000000003</v>
      </c>
      <c r="F26" s="36">
        <v>213.35000000000002</v>
      </c>
      <c r="G26" s="36">
        <v>209.65000000000003</v>
      </c>
      <c r="H26" s="36">
        <v>221.85000000000002</v>
      </c>
      <c r="I26" s="36">
        <v>225.55</v>
      </c>
      <c r="J26" s="36">
        <v>227.95000000000002</v>
      </c>
      <c r="K26" s="31">
        <v>223.15</v>
      </c>
      <c r="L26" s="31">
        <v>217.05</v>
      </c>
      <c r="M26" s="31">
        <v>16.586469999999998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294.05</v>
      </c>
      <c r="D27" s="36">
        <v>294.76666666666671</v>
      </c>
      <c r="E27" s="36">
        <v>292.68333333333339</v>
      </c>
      <c r="F27" s="36">
        <v>291.31666666666666</v>
      </c>
      <c r="G27" s="36">
        <v>289.23333333333335</v>
      </c>
      <c r="H27" s="36">
        <v>296.13333333333344</v>
      </c>
      <c r="I27" s="36">
        <v>298.21666666666681</v>
      </c>
      <c r="J27" s="36">
        <v>299.58333333333348</v>
      </c>
      <c r="K27" s="31">
        <v>296.85000000000002</v>
      </c>
      <c r="L27" s="31">
        <v>293.39999999999998</v>
      </c>
      <c r="M27" s="31">
        <v>4.9703400000000002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883.5</v>
      </c>
      <c r="D28" s="36">
        <v>886.7833333333333</v>
      </c>
      <c r="E28" s="36">
        <v>873.11666666666656</v>
      </c>
      <c r="F28" s="36">
        <v>862.73333333333323</v>
      </c>
      <c r="G28" s="36">
        <v>849.06666666666649</v>
      </c>
      <c r="H28" s="36">
        <v>897.16666666666663</v>
      </c>
      <c r="I28" s="36">
        <v>910.83333333333337</v>
      </c>
      <c r="J28" s="36">
        <v>921.2166666666667</v>
      </c>
      <c r="K28" s="31">
        <v>900.45</v>
      </c>
      <c r="L28" s="31">
        <v>876.4</v>
      </c>
      <c r="M28" s="31">
        <v>0.26343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1045.25</v>
      </c>
      <c r="D29" s="36">
        <v>1053.0833333333333</v>
      </c>
      <c r="E29" s="36">
        <v>1033.1666666666665</v>
      </c>
      <c r="F29" s="36">
        <v>1021.0833333333333</v>
      </c>
      <c r="G29" s="36">
        <v>1001.1666666666665</v>
      </c>
      <c r="H29" s="36">
        <v>1065.1666666666665</v>
      </c>
      <c r="I29" s="36">
        <v>1085.083333333333</v>
      </c>
      <c r="J29" s="36">
        <v>1097.1666666666665</v>
      </c>
      <c r="K29" s="31">
        <v>1073</v>
      </c>
      <c r="L29" s="31">
        <v>1041</v>
      </c>
      <c r="M29" s="31">
        <v>2.4128599999999998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3608</v>
      </c>
      <c r="D30" s="36">
        <v>3563.2166666666672</v>
      </c>
      <c r="E30" s="36">
        <v>3499.8333333333344</v>
      </c>
      <c r="F30" s="36">
        <v>3391.6666666666674</v>
      </c>
      <c r="G30" s="36">
        <v>3328.2833333333347</v>
      </c>
      <c r="H30" s="36">
        <v>3671.3833333333341</v>
      </c>
      <c r="I30" s="36">
        <v>3734.7666666666673</v>
      </c>
      <c r="J30" s="36">
        <v>3842.9333333333338</v>
      </c>
      <c r="K30" s="31">
        <v>3626.6</v>
      </c>
      <c r="L30" s="31">
        <v>3455.05</v>
      </c>
      <c r="M30" s="31">
        <v>0.97323999999999999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1801.25</v>
      </c>
      <c r="D31" s="36">
        <v>1806.3833333333332</v>
      </c>
      <c r="E31" s="36">
        <v>1778.3666666666663</v>
      </c>
      <c r="F31" s="36">
        <v>1755.4833333333331</v>
      </c>
      <c r="G31" s="36">
        <v>1727.4666666666662</v>
      </c>
      <c r="H31" s="36">
        <v>1829.2666666666664</v>
      </c>
      <c r="I31" s="36">
        <v>1857.2833333333333</v>
      </c>
      <c r="J31" s="36">
        <v>1880.1666666666665</v>
      </c>
      <c r="K31" s="31">
        <v>1834.4</v>
      </c>
      <c r="L31" s="31">
        <v>1783.5</v>
      </c>
      <c r="M31" s="31">
        <v>2.0255899999999998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732.8</v>
      </c>
      <c r="D32" s="36">
        <v>733.63333333333333</v>
      </c>
      <c r="E32" s="36">
        <v>724.16666666666663</v>
      </c>
      <c r="F32" s="36">
        <v>715.5333333333333</v>
      </c>
      <c r="G32" s="36">
        <v>706.06666666666661</v>
      </c>
      <c r="H32" s="36">
        <v>742.26666666666665</v>
      </c>
      <c r="I32" s="36">
        <v>751.73333333333335</v>
      </c>
      <c r="J32" s="36">
        <v>760.36666666666667</v>
      </c>
      <c r="K32" s="31">
        <v>743.1</v>
      </c>
      <c r="L32" s="31">
        <v>725</v>
      </c>
      <c r="M32" s="31">
        <v>3.9168500000000002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4232.7</v>
      </c>
      <c r="D33" s="36">
        <v>4181.25</v>
      </c>
      <c r="E33" s="36">
        <v>4062.5</v>
      </c>
      <c r="F33" s="36">
        <v>3892.3</v>
      </c>
      <c r="G33" s="36">
        <v>3773.55</v>
      </c>
      <c r="H33" s="36">
        <v>4351.45</v>
      </c>
      <c r="I33" s="36">
        <v>4470.2</v>
      </c>
      <c r="J33" s="36">
        <v>4640.3999999999996</v>
      </c>
      <c r="K33" s="31">
        <v>4300</v>
      </c>
      <c r="L33" s="31">
        <v>4011.05</v>
      </c>
      <c r="M33" s="31">
        <v>12.226419999999999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2146.9</v>
      </c>
      <c r="D34" s="36">
        <v>2154.6333333333332</v>
      </c>
      <c r="E34" s="36">
        <v>2134.2666666666664</v>
      </c>
      <c r="F34" s="36">
        <v>2121.6333333333332</v>
      </c>
      <c r="G34" s="36">
        <v>2101.2666666666664</v>
      </c>
      <c r="H34" s="36">
        <v>2167.2666666666664</v>
      </c>
      <c r="I34" s="36">
        <v>2187.6333333333332</v>
      </c>
      <c r="J34" s="36">
        <v>2200.2666666666664</v>
      </c>
      <c r="K34" s="31">
        <v>2175</v>
      </c>
      <c r="L34" s="31">
        <v>2142</v>
      </c>
      <c r="M34" s="31">
        <v>0.49796000000000001</v>
      </c>
      <c r="N34" s="1"/>
      <c r="O34" s="1"/>
    </row>
    <row r="35" spans="1:15" ht="12.75" customHeight="1">
      <c r="A35" s="33">
        <v>25</v>
      </c>
      <c r="B35" s="53" t="s">
        <v>908</v>
      </c>
      <c r="C35" s="31">
        <v>635.35</v>
      </c>
      <c r="D35" s="36">
        <v>635.71666666666658</v>
      </c>
      <c r="E35" s="36">
        <v>630.43333333333317</v>
      </c>
      <c r="F35" s="36">
        <v>625.51666666666654</v>
      </c>
      <c r="G35" s="36">
        <v>620.23333333333312</v>
      </c>
      <c r="H35" s="36">
        <v>640.63333333333321</v>
      </c>
      <c r="I35" s="36">
        <v>645.91666666666674</v>
      </c>
      <c r="J35" s="36">
        <v>650.83333333333326</v>
      </c>
      <c r="K35" s="31">
        <v>641</v>
      </c>
      <c r="L35" s="31">
        <v>630.79999999999995</v>
      </c>
      <c r="M35" s="31">
        <v>3.0057200000000002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3335.05</v>
      </c>
      <c r="D36" s="36">
        <v>3372.4833333333336</v>
      </c>
      <c r="E36" s="36">
        <v>3264.9666666666672</v>
      </c>
      <c r="F36" s="36">
        <v>3194.8833333333337</v>
      </c>
      <c r="G36" s="36">
        <v>3087.3666666666672</v>
      </c>
      <c r="H36" s="36">
        <v>3442.5666666666671</v>
      </c>
      <c r="I36" s="36">
        <v>3550.0833333333335</v>
      </c>
      <c r="J36" s="36">
        <v>3620.166666666667</v>
      </c>
      <c r="K36" s="31">
        <v>3480</v>
      </c>
      <c r="L36" s="31">
        <v>3302.4</v>
      </c>
      <c r="M36" s="31">
        <v>2.6074199999999998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421</v>
      </c>
      <c r="D37" s="36">
        <v>422.06666666666666</v>
      </c>
      <c r="E37" s="36">
        <v>418.13333333333333</v>
      </c>
      <c r="F37" s="36">
        <v>415.26666666666665</v>
      </c>
      <c r="G37" s="36">
        <v>411.33333333333331</v>
      </c>
      <c r="H37" s="36">
        <v>424.93333333333334</v>
      </c>
      <c r="I37" s="36">
        <v>428.86666666666662</v>
      </c>
      <c r="J37" s="36">
        <v>431.73333333333335</v>
      </c>
      <c r="K37" s="31">
        <v>426</v>
      </c>
      <c r="L37" s="31">
        <v>419.2</v>
      </c>
      <c r="M37" s="31">
        <v>10.5549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2676.05</v>
      </c>
      <c r="D38" s="36">
        <v>2640.8833333333332</v>
      </c>
      <c r="E38" s="36">
        <v>2582.7666666666664</v>
      </c>
      <c r="F38" s="36">
        <v>2489.4833333333331</v>
      </c>
      <c r="G38" s="36">
        <v>2431.3666666666663</v>
      </c>
      <c r="H38" s="36">
        <v>2734.1666666666665</v>
      </c>
      <c r="I38" s="36">
        <v>2792.2833333333333</v>
      </c>
      <c r="J38" s="36">
        <v>2885.5666666666666</v>
      </c>
      <c r="K38" s="31">
        <v>2699</v>
      </c>
      <c r="L38" s="31">
        <v>2547.6</v>
      </c>
      <c r="M38" s="31">
        <v>13.415850000000001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916.55</v>
      </c>
      <c r="D39" s="36">
        <v>920.7833333333333</v>
      </c>
      <c r="E39" s="36">
        <v>909.76666666666665</v>
      </c>
      <c r="F39" s="36">
        <v>902.98333333333335</v>
      </c>
      <c r="G39" s="36">
        <v>891.9666666666667</v>
      </c>
      <c r="H39" s="36">
        <v>927.56666666666661</v>
      </c>
      <c r="I39" s="36">
        <v>938.58333333333326</v>
      </c>
      <c r="J39" s="36">
        <v>945.36666666666656</v>
      </c>
      <c r="K39" s="31">
        <v>931.8</v>
      </c>
      <c r="L39" s="31">
        <v>914</v>
      </c>
      <c r="M39" s="31">
        <v>3.3263799999999999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5126.6000000000004</v>
      </c>
      <c r="D40" s="36">
        <v>5109.3</v>
      </c>
      <c r="E40" s="36">
        <v>5068.7000000000007</v>
      </c>
      <c r="F40" s="36">
        <v>5010.8</v>
      </c>
      <c r="G40" s="36">
        <v>4970.2000000000007</v>
      </c>
      <c r="H40" s="36">
        <v>5167.2000000000007</v>
      </c>
      <c r="I40" s="36">
        <v>5207.8000000000011</v>
      </c>
      <c r="J40" s="36">
        <v>5265.7000000000007</v>
      </c>
      <c r="K40" s="31">
        <v>5149.8999999999996</v>
      </c>
      <c r="L40" s="31">
        <v>5051.3999999999996</v>
      </c>
      <c r="M40" s="31">
        <v>0.49098999999999998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1608.45</v>
      </c>
      <c r="D41" s="36">
        <v>1597.8333333333333</v>
      </c>
      <c r="E41" s="36">
        <v>1576.6666666666665</v>
      </c>
      <c r="F41" s="36">
        <v>1544.8833333333332</v>
      </c>
      <c r="G41" s="36">
        <v>1523.7166666666665</v>
      </c>
      <c r="H41" s="36">
        <v>1629.6166666666666</v>
      </c>
      <c r="I41" s="36">
        <v>1650.7833333333331</v>
      </c>
      <c r="J41" s="36">
        <v>1682.5666666666666</v>
      </c>
      <c r="K41" s="31">
        <v>1619</v>
      </c>
      <c r="L41" s="31">
        <v>1566.05</v>
      </c>
      <c r="M41" s="31">
        <v>8.1415199999999999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5110.95</v>
      </c>
      <c r="D42" s="36">
        <v>5117.3499999999995</v>
      </c>
      <c r="E42" s="36">
        <v>5081.0499999999993</v>
      </c>
      <c r="F42" s="36">
        <v>5051.1499999999996</v>
      </c>
      <c r="G42" s="36">
        <v>5014.8499999999995</v>
      </c>
      <c r="H42" s="36">
        <v>5147.2499999999991</v>
      </c>
      <c r="I42" s="36">
        <v>5183.55</v>
      </c>
      <c r="J42" s="36">
        <v>5213.4499999999989</v>
      </c>
      <c r="K42" s="31">
        <v>5153.6499999999996</v>
      </c>
      <c r="L42" s="31">
        <v>5087.45</v>
      </c>
      <c r="M42" s="31">
        <v>4.0049799999999998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410.3</v>
      </c>
      <c r="D43" s="36">
        <v>404.59999999999997</v>
      </c>
      <c r="E43" s="36">
        <v>396.69999999999993</v>
      </c>
      <c r="F43" s="36">
        <v>383.09999999999997</v>
      </c>
      <c r="G43" s="36">
        <v>375.19999999999993</v>
      </c>
      <c r="H43" s="36">
        <v>418.19999999999993</v>
      </c>
      <c r="I43" s="36">
        <v>426.09999999999991</v>
      </c>
      <c r="J43" s="36">
        <v>439.69999999999993</v>
      </c>
      <c r="K43" s="31">
        <v>412.5</v>
      </c>
      <c r="L43" s="31">
        <v>391</v>
      </c>
      <c r="M43" s="31">
        <v>170.51533000000001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288.64999999999998</v>
      </c>
      <c r="D44" s="36">
        <v>289.68333333333334</v>
      </c>
      <c r="E44" s="36">
        <v>284.86666666666667</v>
      </c>
      <c r="F44" s="36">
        <v>281.08333333333331</v>
      </c>
      <c r="G44" s="36">
        <v>276.26666666666665</v>
      </c>
      <c r="H44" s="36">
        <v>293.4666666666667</v>
      </c>
      <c r="I44" s="36">
        <v>298.28333333333342</v>
      </c>
      <c r="J44" s="36">
        <v>302.06666666666672</v>
      </c>
      <c r="K44" s="31">
        <v>294.5</v>
      </c>
      <c r="L44" s="31">
        <v>285.89999999999998</v>
      </c>
      <c r="M44" s="31">
        <v>13.591049999999999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523.75</v>
      </c>
      <c r="D45" s="36">
        <v>525.48333333333335</v>
      </c>
      <c r="E45" s="36">
        <v>518.4666666666667</v>
      </c>
      <c r="F45" s="36">
        <v>513.18333333333339</v>
      </c>
      <c r="G45" s="36">
        <v>506.16666666666674</v>
      </c>
      <c r="H45" s="36">
        <v>530.76666666666665</v>
      </c>
      <c r="I45" s="36">
        <v>537.7833333333333</v>
      </c>
      <c r="J45" s="36">
        <v>543.06666666666661</v>
      </c>
      <c r="K45" s="31">
        <v>532.5</v>
      </c>
      <c r="L45" s="31">
        <v>520.20000000000005</v>
      </c>
      <c r="M45" s="31">
        <v>2.52461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560.5</v>
      </c>
      <c r="D46" s="36">
        <v>559.2833333333333</v>
      </c>
      <c r="E46" s="36">
        <v>550.56666666666661</v>
      </c>
      <c r="F46" s="36">
        <v>540.63333333333333</v>
      </c>
      <c r="G46" s="36">
        <v>531.91666666666663</v>
      </c>
      <c r="H46" s="36">
        <v>569.21666666666658</v>
      </c>
      <c r="I46" s="36">
        <v>577.93333333333328</v>
      </c>
      <c r="J46" s="36">
        <v>587.86666666666656</v>
      </c>
      <c r="K46" s="31">
        <v>568</v>
      </c>
      <c r="L46" s="31">
        <v>549.35</v>
      </c>
      <c r="M46" s="31">
        <v>0.97802999999999995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173.55</v>
      </c>
      <c r="D47" s="36">
        <v>172.31666666666669</v>
      </c>
      <c r="E47" s="36">
        <v>170.73333333333338</v>
      </c>
      <c r="F47" s="36">
        <v>167.91666666666669</v>
      </c>
      <c r="G47" s="36">
        <v>166.33333333333337</v>
      </c>
      <c r="H47" s="36">
        <v>175.13333333333338</v>
      </c>
      <c r="I47" s="36">
        <v>176.7166666666667</v>
      </c>
      <c r="J47" s="36">
        <v>179.53333333333339</v>
      </c>
      <c r="K47" s="31">
        <v>173.9</v>
      </c>
      <c r="L47" s="31">
        <v>169.5</v>
      </c>
      <c r="M47" s="31">
        <v>65.993189999999998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3095.25</v>
      </c>
      <c r="D48" s="36">
        <v>3080.1333333333332</v>
      </c>
      <c r="E48" s="36">
        <v>3061.3166666666666</v>
      </c>
      <c r="F48" s="36">
        <v>3027.3833333333332</v>
      </c>
      <c r="G48" s="36">
        <v>3008.5666666666666</v>
      </c>
      <c r="H48" s="36">
        <v>3114.0666666666666</v>
      </c>
      <c r="I48" s="36">
        <v>3132.8833333333332</v>
      </c>
      <c r="J48" s="36">
        <v>3166.8166666666666</v>
      </c>
      <c r="K48" s="31">
        <v>3098.95</v>
      </c>
      <c r="L48" s="31">
        <v>3046.2</v>
      </c>
      <c r="M48" s="31">
        <v>7.8339999999999996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335.15</v>
      </c>
      <c r="D49" s="36">
        <v>336.45</v>
      </c>
      <c r="E49" s="36">
        <v>332.4</v>
      </c>
      <c r="F49" s="36">
        <v>329.65</v>
      </c>
      <c r="G49" s="36">
        <v>325.59999999999997</v>
      </c>
      <c r="H49" s="36">
        <v>339.2</v>
      </c>
      <c r="I49" s="36">
        <v>343.25000000000006</v>
      </c>
      <c r="J49" s="36">
        <v>346</v>
      </c>
      <c r="K49" s="31">
        <v>340.5</v>
      </c>
      <c r="L49" s="31">
        <v>333.7</v>
      </c>
      <c r="M49" s="31">
        <v>1.1989700000000001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1890</v>
      </c>
      <c r="D50" s="36">
        <v>1885.2333333333333</v>
      </c>
      <c r="E50" s="36">
        <v>1875.4666666666667</v>
      </c>
      <c r="F50" s="36">
        <v>1860.9333333333334</v>
      </c>
      <c r="G50" s="36">
        <v>1851.1666666666667</v>
      </c>
      <c r="H50" s="36">
        <v>1899.7666666666667</v>
      </c>
      <c r="I50" s="36">
        <v>1909.5333333333335</v>
      </c>
      <c r="J50" s="36">
        <v>1924.0666666666666</v>
      </c>
      <c r="K50" s="31">
        <v>1895</v>
      </c>
      <c r="L50" s="31">
        <v>1870.7</v>
      </c>
      <c r="M50" s="31">
        <v>2.1257799999999998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6598.85</v>
      </c>
      <c r="D51" s="36">
        <v>6575.3</v>
      </c>
      <c r="E51" s="36">
        <v>6530.6</v>
      </c>
      <c r="F51" s="36">
        <v>6462.35</v>
      </c>
      <c r="G51" s="36">
        <v>6417.6500000000005</v>
      </c>
      <c r="H51" s="36">
        <v>6643.55</v>
      </c>
      <c r="I51" s="36">
        <v>6688.2499999999991</v>
      </c>
      <c r="J51" s="36">
        <v>6756.5</v>
      </c>
      <c r="K51" s="31">
        <v>6620</v>
      </c>
      <c r="L51" s="31">
        <v>6507.05</v>
      </c>
      <c r="M51" s="31">
        <v>0.42115999999999998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675.35</v>
      </c>
      <c r="D52" s="36">
        <v>672.68333333333328</v>
      </c>
      <c r="E52" s="36">
        <v>668.96666666666658</v>
      </c>
      <c r="F52" s="36">
        <v>662.58333333333326</v>
      </c>
      <c r="G52" s="36">
        <v>658.86666666666656</v>
      </c>
      <c r="H52" s="36">
        <v>679.06666666666661</v>
      </c>
      <c r="I52" s="36">
        <v>682.7833333333333</v>
      </c>
      <c r="J52" s="36">
        <v>689.16666666666663</v>
      </c>
      <c r="K52" s="31">
        <v>676.4</v>
      </c>
      <c r="L52" s="31">
        <v>666.3</v>
      </c>
      <c r="M52" s="31">
        <v>22.742730000000002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936.55</v>
      </c>
      <c r="D53" s="36">
        <v>929.25</v>
      </c>
      <c r="E53" s="36">
        <v>910.8</v>
      </c>
      <c r="F53" s="36">
        <v>885.05</v>
      </c>
      <c r="G53" s="36">
        <v>866.59999999999991</v>
      </c>
      <c r="H53" s="36">
        <v>955</v>
      </c>
      <c r="I53" s="36">
        <v>973.45</v>
      </c>
      <c r="J53" s="36">
        <v>999.2</v>
      </c>
      <c r="K53" s="31">
        <v>947.7</v>
      </c>
      <c r="L53" s="31">
        <v>903.5</v>
      </c>
      <c r="M53" s="31">
        <v>44.140349999999998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400.35</v>
      </c>
      <c r="D54" s="36">
        <v>399.86666666666662</v>
      </c>
      <c r="E54" s="36">
        <v>395.73333333333323</v>
      </c>
      <c r="F54" s="36">
        <v>391.11666666666662</v>
      </c>
      <c r="G54" s="36">
        <v>386.98333333333323</v>
      </c>
      <c r="H54" s="36">
        <v>404.48333333333323</v>
      </c>
      <c r="I54" s="36">
        <v>408.61666666666656</v>
      </c>
      <c r="J54" s="36">
        <v>413.23333333333323</v>
      </c>
      <c r="K54" s="31">
        <v>404</v>
      </c>
      <c r="L54" s="31">
        <v>395.25</v>
      </c>
      <c r="M54" s="31">
        <v>1.79335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3712.4</v>
      </c>
      <c r="D55" s="36">
        <v>3699.4500000000003</v>
      </c>
      <c r="E55" s="36">
        <v>3670.9500000000007</v>
      </c>
      <c r="F55" s="36">
        <v>3629.5000000000005</v>
      </c>
      <c r="G55" s="36">
        <v>3601.0000000000009</v>
      </c>
      <c r="H55" s="36">
        <v>3740.9000000000005</v>
      </c>
      <c r="I55" s="36">
        <v>3769.3999999999996</v>
      </c>
      <c r="J55" s="36">
        <v>3810.8500000000004</v>
      </c>
      <c r="K55" s="31">
        <v>3727.95</v>
      </c>
      <c r="L55" s="31">
        <v>3658</v>
      </c>
      <c r="M55" s="31">
        <v>2.46719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1021.7</v>
      </c>
      <c r="D56" s="36">
        <v>1021.4166666666666</v>
      </c>
      <c r="E56" s="36">
        <v>1015.8833333333332</v>
      </c>
      <c r="F56" s="36">
        <v>1010.0666666666666</v>
      </c>
      <c r="G56" s="36">
        <v>1004.5333333333332</v>
      </c>
      <c r="H56" s="36">
        <v>1027.2333333333331</v>
      </c>
      <c r="I56" s="36">
        <v>1032.7666666666669</v>
      </c>
      <c r="J56" s="36">
        <v>1038.5833333333333</v>
      </c>
      <c r="K56" s="31">
        <v>1026.95</v>
      </c>
      <c r="L56" s="31">
        <v>1015.6</v>
      </c>
      <c r="M56" s="31">
        <v>76.433139999999995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5397.6</v>
      </c>
      <c r="D57" s="36">
        <v>5404.7</v>
      </c>
      <c r="E57" s="36">
        <v>5374.15</v>
      </c>
      <c r="F57" s="36">
        <v>5350.7</v>
      </c>
      <c r="G57" s="36">
        <v>5320.15</v>
      </c>
      <c r="H57" s="36">
        <v>5428.15</v>
      </c>
      <c r="I57" s="36">
        <v>5458.7000000000007</v>
      </c>
      <c r="J57" s="36">
        <v>5482.15</v>
      </c>
      <c r="K57" s="31">
        <v>5435.25</v>
      </c>
      <c r="L57" s="31">
        <v>5381.25</v>
      </c>
      <c r="M57" s="31">
        <v>2.0214500000000002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7459.95</v>
      </c>
      <c r="D58" s="36">
        <v>7467.5333333333328</v>
      </c>
      <c r="E58" s="36">
        <v>7399.0666666666657</v>
      </c>
      <c r="F58" s="36">
        <v>7338.1833333333325</v>
      </c>
      <c r="G58" s="36">
        <v>7269.7166666666653</v>
      </c>
      <c r="H58" s="36">
        <v>7528.4166666666661</v>
      </c>
      <c r="I58" s="36">
        <v>7596.8833333333332</v>
      </c>
      <c r="J58" s="36">
        <v>7657.7666666666664</v>
      </c>
      <c r="K58" s="31">
        <v>7536</v>
      </c>
      <c r="L58" s="31">
        <v>7406.65</v>
      </c>
      <c r="M58" s="31">
        <v>9.1671700000000005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1575.5</v>
      </c>
      <c r="D59" s="36">
        <v>1571.55</v>
      </c>
      <c r="E59" s="36">
        <v>1563.1499999999999</v>
      </c>
      <c r="F59" s="36">
        <v>1550.8</v>
      </c>
      <c r="G59" s="36">
        <v>1542.3999999999999</v>
      </c>
      <c r="H59" s="36">
        <v>1583.8999999999999</v>
      </c>
      <c r="I59" s="36">
        <v>1592.3</v>
      </c>
      <c r="J59" s="36">
        <v>1604.6499999999999</v>
      </c>
      <c r="K59" s="31">
        <v>1579.95</v>
      </c>
      <c r="L59" s="31">
        <v>1559.2</v>
      </c>
      <c r="M59" s="31">
        <v>8.3131000000000004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7130.55</v>
      </c>
      <c r="D60" s="36">
        <v>7113.9333333333334</v>
      </c>
      <c r="E60" s="36">
        <v>7092.6166666666668</v>
      </c>
      <c r="F60" s="36">
        <v>7054.6833333333334</v>
      </c>
      <c r="G60" s="36">
        <v>7033.3666666666668</v>
      </c>
      <c r="H60" s="36">
        <v>7151.8666666666668</v>
      </c>
      <c r="I60" s="36">
        <v>7173.1833333333343</v>
      </c>
      <c r="J60" s="36">
        <v>7211.1166666666668</v>
      </c>
      <c r="K60" s="31">
        <v>7135.25</v>
      </c>
      <c r="L60" s="31">
        <v>7076</v>
      </c>
      <c r="M60" s="31">
        <v>0.14574999999999999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2064.4499999999998</v>
      </c>
      <c r="D61" s="36">
        <v>2077.7000000000003</v>
      </c>
      <c r="E61" s="36">
        <v>2046.4000000000005</v>
      </c>
      <c r="F61" s="36">
        <v>2028.3500000000004</v>
      </c>
      <c r="G61" s="36">
        <v>1997.0500000000006</v>
      </c>
      <c r="H61" s="36">
        <v>2095.7500000000005</v>
      </c>
      <c r="I61" s="36">
        <v>2127.0500000000006</v>
      </c>
      <c r="J61" s="36">
        <v>2145.1000000000004</v>
      </c>
      <c r="K61" s="31">
        <v>2109</v>
      </c>
      <c r="L61" s="31">
        <v>2059.65</v>
      </c>
      <c r="M61" s="31">
        <v>0.41528999999999999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2600.5</v>
      </c>
      <c r="D62" s="36">
        <v>2595.9666666666667</v>
      </c>
      <c r="E62" s="36">
        <v>2563.4333333333334</v>
      </c>
      <c r="F62" s="36">
        <v>2526.3666666666668</v>
      </c>
      <c r="G62" s="36">
        <v>2493.8333333333335</v>
      </c>
      <c r="H62" s="36">
        <v>2633.0333333333333</v>
      </c>
      <c r="I62" s="36">
        <v>2665.5666666666671</v>
      </c>
      <c r="J62" s="36">
        <v>2702.6333333333332</v>
      </c>
      <c r="K62" s="31">
        <v>2628.5</v>
      </c>
      <c r="L62" s="31">
        <v>2558.9</v>
      </c>
      <c r="M62" s="31">
        <v>5.0767100000000003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430.05</v>
      </c>
      <c r="D63" s="36">
        <v>432.2833333333333</v>
      </c>
      <c r="E63" s="36">
        <v>424.66666666666663</v>
      </c>
      <c r="F63" s="36">
        <v>419.2833333333333</v>
      </c>
      <c r="G63" s="36">
        <v>411.66666666666663</v>
      </c>
      <c r="H63" s="36">
        <v>437.66666666666663</v>
      </c>
      <c r="I63" s="36">
        <v>445.2833333333333</v>
      </c>
      <c r="J63" s="36">
        <v>450.66666666666663</v>
      </c>
      <c r="K63" s="31">
        <v>439.9</v>
      </c>
      <c r="L63" s="31">
        <v>426.9</v>
      </c>
      <c r="M63" s="31">
        <v>20.190190000000001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217.45</v>
      </c>
      <c r="D64" s="36">
        <v>217.6</v>
      </c>
      <c r="E64" s="36">
        <v>216.39999999999998</v>
      </c>
      <c r="F64" s="36">
        <v>215.35</v>
      </c>
      <c r="G64" s="36">
        <v>214.14999999999998</v>
      </c>
      <c r="H64" s="36">
        <v>218.64999999999998</v>
      </c>
      <c r="I64" s="36">
        <v>219.84999999999997</v>
      </c>
      <c r="J64" s="36">
        <v>220.89999999999998</v>
      </c>
      <c r="K64" s="31">
        <v>218.8</v>
      </c>
      <c r="L64" s="31">
        <v>216.55</v>
      </c>
      <c r="M64" s="31">
        <v>56.245310000000003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192.5</v>
      </c>
      <c r="D65" s="36">
        <v>192.70000000000002</v>
      </c>
      <c r="E65" s="36">
        <v>191.35000000000002</v>
      </c>
      <c r="F65" s="36">
        <v>190.20000000000002</v>
      </c>
      <c r="G65" s="36">
        <v>188.85000000000002</v>
      </c>
      <c r="H65" s="36">
        <v>193.85000000000002</v>
      </c>
      <c r="I65" s="36">
        <v>195.2</v>
      </c>
      <c r="J65" s="36">
        <v>196.35000000000002</v>
      </c>
      <c r="K65" s="31">
        <v>194.05</v>
      </c>
      <c r="L65" s="31">
        <v>191.55</v>
      </c>
      <c r="M65" s="31">
        <v>223.72623999999999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103.9</v>
      </c>
      <c r="D66" s="36">
        <v>104.25</v>
      </c>
      <c r="E66" s="36">
        <v>103.1</v>
      </c>
      <c r="F66" s="36">
        <v>102.3</v>
      </c>
      <c r="G66" s="36">
        <v>101.14999999999999</v>
      </c>
      <c r="H66" s="36">
        <v>105.05</v>
      </c>
      <c r="I66" s="36">
        <v>106.2</v>
      </c>
      <c r="J66" s="36">
        <v>107</v>
      </c>
      <c r="K66" s="31">
        <v>105.4</v>
      </c>
      <c r="L66" s="31">
        <v>103.45</v>
      </c>
      <c r="M66" s="31">
        <v>78.330950000000001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43.9</v>
      </c>
      <c r="D67" s="36">
        <v>43.966666666666669</v>
      </c>
      <c r="E67" s="36">
        <v>43.533333333333339</v>
      </c>
      <c r="F67" s="36">
        <v>43.166666666666671</v>
      </c>
      <c r="G67" s="36">
        <v>42.733333333333341</v>
      </c>
      <c r="H67" s="36">
        <v>44.333333333333336</v>
      </c>
      <c r="I67" s="36">
        <v>44.766666666666673</v>
      </c>
      <c r="J67" s="36">
        <v>45.133333333333333</v>
      </c>
      <c r="K67" s="31">
        <v>44.4</v>
      </c>
      <c r="L67" s="31">
        <v>43.6</v>
      </c>
      <c r="M67" s="31">
        <v>164.37253999999999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2663.4</v>
      </c>
      <c r="D68" s="36">
        <v>2655.1333333333332</v>
      </c>
      <c r="E68" s="36">
        <v>2635.2666666666664</v>
      </c>
      <c r="F68" s="36">
        <v>2607.1333333333332</v>
      </c>
      <c r="G68" s="36">
        <v>2587.2666666666664</v>
      </c>
      <c r="H68" s="36">
        <v>2683.2666666666664</v>
      </c>
      <c r="I68" s="36">
        <v>2703.1333333333332</v>
      </c>
      <c r="J68" s="36">
        <v>2731.2666666666664</v>
      </c>
      <c r="K68" s="31">
        <v>2675</v>
      </c>
      <c r="L68" s="31">
        <v>2627</v>
      </c>
      <c r="M68" s="31">
        <v>0.12842000000000001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1556.95</v>
      </c>
      <c r="D69" s="36">
        <v>1550.6499999999999</v>
      </c>
      <c r="E69" s="36">
        <v>1542.2999999999997</v>
      </c>
      <c r="F69" s="36">
        <v>1527.6499999999999</v>
      </c>
      <c r="G69" s="36">
        <v>1519.2999999999997</v>
      </c>
      <c r="H69" s="36">
        <v>1565.2999999999997</v>
      </c>
      <c r="I69" s="36">
        <v>1573.6499999999996</v>
      </c>
      <c r="J69" s="36">
        <v>1588.2999999999997</v>
      </c>
      <c r="K69" s="31">
        <v>1559</v>
      </c>
      <c r="L69" s="31">
        <v>1536</v>
      </c>
      <c r="M69" s="31">
        <v>4.4257099999999996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5408.85</v>
      </c>
      <c r="D70" s="36">
        <v>5433.95</v>
      </c>
      <c r="E70" s="36">
        <v>5329.9</v>
      </c>
      <c r="F70" s="36">
        <v>5250.95</v>
      </c>
      <c r="G70" s="36">
        <v>5146.8999999999996</v>
      </c>
      <c r="H70" s="36">
        <v>5512.9</v>
      </c>
      <c r="I70" s="36">
        <v>5616.9500000000007</v>
      </c>
      <c r="J70" s="36">
        <v>5695.9</v>
      </c>
      <c r="K70" s="31">
        <v>5538</v>
      </c>
      <c r="L70" s="31">
        <v>5355</v>
      </c>
      <c r="M70" s="31">
        <v>0.53598000000000001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2137.4</v>
      </c>
      <c r="D71" s="36">
        <v>2148.7999999999997</v>
      </c>
      <c r="E71" s="36">
        <v>2099.5999999999995</v>
      </c>
      <c r="F71" s="36">
        <v>2061.7999999999997</v>
      </c>
      <c r="G71" s="36">
        <v>2012.5999999999995</v>
      </c>
      <c r="H71" s="36">
        <v>2186.5999999999995</v>
      </c>
      <c r="I71" s="36">
        <v>2235.7999999999993</v>
      </c>
      <c r="J71" s="36">
        <v>2273.5999999999995</v>
      </c>
      <c r="K71" s="31">
        <v>2198</v>
      </c>
      <c r="L71" s="31">
        <v>2111</v>
      </c>
      <c r="M71" s="31">
        <v>2.4864899999999999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586.25</v>
      </c>
      <c r="D72" s="36">
        <v>582.30000000000007</v>
      </c>
      <c r="E72" s="36">
        <v>576.60000000000014</v>
      </c>
      <c r="F72" s="36">
        <v>566.95000000000005</v>
      </c>
      <c r="G72" s="36">
        <v>561.25000000000011</v>
      </c>
      <c r="H72" s="36">
        <v>591.95000000000016</v>
      </c>
      <c r="I72" s="36">
        <v>597.6500000000002</v>
      </c>
      <c r="J72" s="36">
        <v>607.30000000000018</v>
      </c>
      <c r="K72" s="31">
        <v>588</v>
      </c>
      <c r="L72" s="31">
        <v>572.65</v>
      </c>
      <c r="M72" s="31">
        <v>9.3201199999999993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1056.75</v>
      </c>
      <c r="D73" s="36">
        <v>1053.5333333333335</v>
      </c>
      <c r="E73" s="36">
        <v>1046.166666666667</v>
      </c>
      <c r="F73" s="36">
        <v>1035.5833333333335</v>
      </c>
      <c r="G73" s="36">
        <v>1028.2166666666669</v>
      </c>
      <c r="H73" s="36">
        <v>1064.116666666667</v>
      </c>
      <c r="I73" s="36">
        <v>1071.4833333333333</v>
      </c>
      <c r="J73" s="36">
        <v>1082.0666666666671</v>
      </c>
      <c r="K73" s="31">
        <v>1060.9000000000001</v>
      </c>
      <c r="L73" s="31">
        <v>1042.95</v>
      </c>
      <c r="M73" s="31">
        <v>4.1367700000000003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140.4</v>
      </c>
      <c r="D74" s="36">
        <v>139.75</v>
      </c>
      <c r="E74" s="36">
        <v>138.35</v>
      </c>
      <c r="F74" s="36">
        <v>136.29999999999998</v>
      </c>
      <c r="G74" s="36">
        <v>134.89999999999998</v>
      </c>
      <c r="H74" s="36">
        <v>141.80000000000001</v>
      </c>
      <c r="I74" s="36">
        <v>143.19999999999999</v>
      </c>
      <c r="J74" s="36">
        <v>145.25000000000003</v>
      </c>
      <c r="K74" s="31">
        <v>141.15</v>
      </c>
      <c r="L74" s="31">
        <v>137.69999999999999</v>
      </c>
      <c r="M74" s="31">
        <v>97.554829999999995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1034</v>
      </c>
      <c r="D75" s="36">
        <v>1041.7666666666667</v>
      </c>
      <c r="E75" s="36">
        <v>1019.5333333333333</v>
      </c>
      <c r="F75" s="36">
        <v>1005.0666666666666</v>
      </c>
      <c r="G75" s="36">
        <v>982.83333333333326</v>
      </c>
      <c r="H75" s="36">
        <v>1056.2333333333333</v>
      </c>
      <c r="I75" s="36">
        <v>1078.4666666666665</v>
      </c>
      <c r="J75" s="36">
        <v>1092.9333333333334</v>
      </c>
      <c r="K75" s="31">
        <v>1064</v>
      </c>
      <c r="L75" s="31">
        <v>1027.3</v>
      </c>
      <c r="M75" s="31">
        <v>18.480969999999999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125.3</v>
      </c>
      <c r="D76" s="36">
        <v>126.7</v>
      </c>
      <c r="E76" s="36">
        <v>123.15</v>
      </c>
      <c r="F76" s="36">
        <v>121</v>
      </c>
      <c r="G76" s="36">
        <v>117.45</v>
      </c>
      <c r="H76" s="36">
        <v>128.85000000000002</v>
      </c>
      <c r="I76" s="36">
        <v>132.39999999999998</v>
      </c>
      <c r="J76" s="36">
        <v>134.55000000000001</v>
      </c>
      <c r="K76" s="31">
        <v>130.25</v>
      </c>
      <c r="L76" s="31">
        <v>124.55</v>
      </c>
      <c r="M76" s="31">
        <v>151.89519000000001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384.2</v>
      </c>
      <c r="D77" s="36">
        <v>382.04999999999995</v>
      </c>
      <c r="E77" s="36">
        <v>376.19999999999993</v>
      </c>
      <c r="F77" s="36">
        <v>368.2</v>
      </c>
      <c r="G77" s="36">
        <v>362.34999999999997</v>
      </c>
      <c r="H77" s="36">
        <v>390.0499999999999</v>
      </c>
      <c r="I77" s="36">
        <v>395.89999999999992</v>
      </c>
      <c r="J77" s="36">
        <v>403.89999999999986</v>
      </c>
      <c r="K77" s="31">
        <v>387.9</v>
      </c>
      <c r="L77" s="31">
        <v>374.05</v>
      </c>
      <c r="M77" s="31">
        <v>120.10456000000001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936.75</v>
      </c>
      <c r="D78" s="36">
        <v>937.65</v>
      </c>
      <c r="E78" s="36">
        <v>933.5</v>
      </c>
      <c r="F78" s="36">
        <v>930.25</v>
      </c>
      <c r="G78" s="36">
        <v>926.1</v>
      </c>
      <c r="H78" s="36">
        <v>940.9</v>
      </c>
      <c r="I78" s="36">
        <v>945.04999999999984</v>
      </c>
      <c r="J78" s="36">
        <v>948.3</v>
      </c>
      <c r="K78" s="31">
        <v>941.8</v>
      </c>
      <c r="L78" s="31">
        <v>934.4</v>
      </c>
      <c r="M78" s="31">
        <v>18.085529999999999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520.25</v>
      </c>
      <c r="D79" s="36">
        <v>518.94999999999993</v>
      </c>
      <c r="E79" s="36">
        <v>512.89999999999986</v>
      </c>
      <c r="F79" s="36">
        <v>505.54999999999995</v>
      </c>
      <c r="G79" s="36">
        <v>499.49999999999989</v>
      </c>
      <c r="H79" s="36">
        <v>526.29999999999984</v>
      </c>
      <c r="I79" s="36">
        <v>532.3499999999998</v>
      </c>
      <c r="J79" s="36">
        <v>539.69999999999982</v>
      </c>
      <c r="K79" s="31">
        <v>525</v>
      </c>
      <c r="L79" s="31">
        <v>511.6</v>
      </c>
      <c r="M79" s="31">
        <v>5.1165599999999998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226.85</v>
      </c>
      <c r="D80" s="36">
        <v>227.21666666666667</v>
      </c>
      <c r="E80" s="36">
        <v>225.08333333333334</v>
      </c>
      <c r="F80" s="36">
        <v>223.31666666666666</v>
      </c>
      <c r="G80" s="36">
        <v>221.18333333333334</v>
      </c>
      <c r="H80" s="36">
        <v>228.98333333333335</v>
      </c>
      <c r="I80" s="36">
        <v>231.11666666666667</v>
      </c>
      <c r="J80" s="36">
        <v>232.88333333333335</v>
      </c>
      <c r="K80" s="31">
        <v>229.35</v>
      </c>
      <c r="L80" s="31">
        <v>225.45</v>
      </c>
      <c r="M80" s="31">
        <v>31.100529999999999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1286.0999999999999</v>
      </c>
      <c r="D81" s="36">
        <v>1291.8333333333333</v>
      </c>
      <c r="E81" s="36">
        <v>1273.9166666666665</v>
      </c>
      <c r="F81" s="36">
        <v>1261.7333333333333</v>
      </c>
      <c r="G81" s="36">
        <v>1243.8166666666666</v>
      </c>
      <c r="H81" s="36">
        <v>1304.0166666666664</v>
      </c>
      <c r="I81" s="36">
        <v>1321.9333333333329</v>
      </c>
      <c r="J81" s="36">
        <v>1334.1166666666663</v>
      </c>
      <c r="K81" s="31">
        <v>1309.75</v>
      </c>
      <c r="L81" s="31">
        <v>1279.6500000000001</v>
      </c>
      <c r="M81" s="31">
        <v>0.36507000000000001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581.54999999999995</v>
      </c>
      <c r="D82" s="36">
        <v>584.04999999999995</v>
      </c>
      <c r="E82" s="36">
        <v>577.04999999999995</v>
      </c>
      <c r="F82" s="36">
        <v>572.54999999999995</v>
      </c>
      <c r="G82" s="36">
        <v>565.54999999999995</v>
      </c>
      <c r="H82" s="36">
        <v>588.54999999999995</v>
      </c>
      <c r="I82" s="36">
        <v>595.54999999999995</v>
      </c>
      <c r="J82" s="36">
        <v>600.04999999999995</v>
      </c>
      <c r="K82" s="31">
        <v>591.04999999999995</v>
      </c>
      <c r="L82" s="31">
        <v>579.54999999999995</v>
      </c>
      <c r="M82" s="31">
        <v>12.68454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273.25</v>
      </c>
      <c r="D83" s="36">
        <v>274.68333333333334</v>
      </c>
      <c r="E83" s="36">
        <v>270.56666666666666</v>
      </c>
      <c r="F83" s="36">
        <v>267.88333333333333</v>
      </c>
      <c r="G83" s="36">
        <v>263.76666666666665</v>
      </c>
      <c r="H83" s="36">
        <v>277.36666666666667</v>
      </c>
      <c r="I83" s="36">
        <v>281.48333333333335</v>
      </c>
      <c r="J83" s="36">
        <v>284.16666666666669</v>
      </c>
      <c r="K83" s="31">
        <v>278.8</v>
      </c>
      <c r="L83" s="31">
        <v>272</v>
      </c>
      <c r="M83" s="31">
        <v>16.201170000000001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6741.1</v>
      </c>
      <c r="D84" s="36">
        <v>6723.4000000000005</v>
      </c>
      <c r="E84" s="36">
        <v>6657.8000000000011</v>
      </c>
      <c r="F84" s="36">
        <v>6574.5000000000009</v>
      </c>
      <c r="G84" s="36">
        <v>6508.9000000000015</v>
      </c>
      <c r="H84" s="36">
        <v>6806.7000000000007</v>
      </c>
      <c r="I84" s="36">
        <v>6872.3000000000011</v>
      </c>
      <c r="J84" s="36">
        <v>6955.6</v>
      </c>
      <c r="K84" s="31">
        <v>6789</v>
      </c>
      <c r="L84" s="31">
        <v>6640.1</v>
      </c>
      <c r="M84" s="31">
        <v>0.1138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943.9</v>
      </c>
      <c r="D85" s="36">
        <v>950.58333333333337</v>
      </c>
      <c r="E85" s="36">
        <v>928.36666666666679</v>
      </c>
      <c r="F85" s="36">
        <v>912.83333333333337</v>
      </c>
      <c r="G85" s="36">
        <v>890.61666666666679</v>
      </c>
      <c r="H85" s="36">
        <v>966.11666666666679</v>
      </c>
      <c r="I85" s="36">
        <v>988.33333333333326</v>
      </c>
      <c r="J85" s="36">
        <v>1003.8666666666668</v>
      </c>
      <c r="K85" s="31">
        <v>972.8</v>
      </c>
      <c r="L85" s="31">
        <v>935.05</v>
      </c>
      <c r="M85" s="31">
        <v>2.72349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1447.6</v>
      </c>
      <c r="D86" s="36">
        <v>1450.7833333333335</v>
      </c>
      <c r="E86" s="36">
        <v>1437.916666666667</v>
      </c>
      <c r="F86" s="36">
        <v>1428.2333333333333</v>
      </c>
      <c r="G86" s="36">
        <v>1415.3666666666668</v>
      </c>
      <c r="H86" s="36">
        <v>1460.4666666666672</v>
      </c>
      <c r="I86" s="36">
        <v>1473.3333333333335</v>
      </c>
      <c r="J86" s="36">
        <v>1483.0166666666673</v>
      </c>
      <c r="K86" s="31">
        <v>1463.65</v>
      </c>
      <c r="L86" s="31">
        <v>1441.1</v>
      </c>
      <c r="M86" s="31">
        <v>1.4688699999999999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433.9</v>
      </c>
      <c r="D87" s="36">
        <v>436.36666666666662</v>
      </c>
      <c r="E87" s="36">
        <v>428.73333333333323</v>
      </c>
      <c r="F87" s="36">
        <v>423.56666666666661</v>
      </c>
      <c r="G87" s="36">
        <v>415.93333333333322</v>
      </c>
      <c r="H87" s="36">
        <v>441.53333333333325</v>
      </c>
      <c r="I87" s="36">
        <v>449.16666666666657</v>
      </c>
      <c r="J87" s="36">
        <v>454.33333333333326</v>
      </c>
      <c r="K87" s="31">
        <v>444</v>
      </c>
      <c r="L87" s="31">
        <v>431.2</v>
      </c>
      <c r="M87" s="31">
        <v>3.3040799999999999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19646.95</v>
      </c>
      <c r="D88" s="36">
        <v>19620.533333333333</v>
      </c>
      <c r="E88" s="36">
        <v>19345.516666666666</v>
      </c>
      <c r="F88" s="36">
        <v>19044.083333333332</v>
      </c>
      <c r="G88" s="36">
        <v>18769.066666666666</v>
      </c>
      <c r="H88" s="36">
        <v>19921.966666666667</v>
      </c>
      <c r="I88" s="36">
        <v>20196.98333333333</v>
      </c>
      <c r="J88" s="36">
        <v>20498.416666666668</v>
      </c>
      <c r="K88" s="31">
        <v>19895.55</v>
      </c>
      <c r="L88" s="31">
        <v>19319.099999999999</v>
      </c>
      <c r="M88" s="31">
        <v>0.31879000000000002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694.7</v>
      </c>
      <c r="D89" s="36">
        <v>689.58333333333337</v>
      </c>
      <c r="E89" s="36">
        <v>670.16666666666674</v>
      </c>
      <c r="F89" s="36">
        <v>645.63333333333333</v>
      </c>
      <c r="G89" s="36">
        <v>626.2166666666667</v>
      </c>
      <c r="H89" s="36">
        <v>714.11666666666679</v>
      </c>
      <c r="I89" s="36">
        <v>733.53333333333353</v>
      </c>
      <c r="J89" s="36">
        <v>758.06666666666683</v>
      </c>
      <c r="K89" s="31">
        <v>709</v>
      </c>
      <c r="L89" s="31">
        <v>665.05</v>
      </c>
      <c r="M89" s="31">
        <v>5.8437299999999999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16.899999999999999</v>
      </c>
      <c r="D90" s="36">
        <v>17.033333333333335</v>
      </c>
      <c r="E90" s="36">
        <v>16.716666666666669</v>
      </c>
      <c r="F90" s="36">
        <v>16.533333333333335</v>
      </c>
      <c r="G90" s="36">
        <v>16.216666666666669</v>
      </c>
      <c r="H90" s="36">
        <v>17.216666666666669</v>
      </c>
      <c r="I90" s="36">
        <v>17.533333333333339</v>
      </c>
      <c r="J90" s="36">
        <v>17.716666666666669</v>
      </c>
      <c r="K90" s="31">
        <v>17.350000000000001</v>
      </c>
      <c r="L90" s="31">
        <v>16.850000000000001</v>
      </c>
      <c r="M90" s="31">
        <v>71.606909999999999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4670.6000000000004</v>
      </c>
      <c r="D91" s="36">
        <v>4669.2</v>
      </c>
      <c r="E91" s="36">
        <v>4651.8999999999996</v>
      </c>
      <c r="F91" s="36">
        <v>4633.2</v>
      </c>
      <c r="G91" s="36">
        <v>4615.8999999999996</v>
      </c>
      <c r="H91" s="36">
        <v>4687.8999999999996</v>
      </c>
      <c r="I91" s="36">
        <v>4705.2000000000007</v>
      </c>
      <c r="J91" s="36">
        <v>4723.8999999999996</v>
      </c>
      <c r="K91" s="31">
        <v>4686.5</v>
      </c>
      <c r="L91" s="31">
        <v>4650.5</v>
      </c>
      <c r="M91" s="31">
        <v>3.8572700000000002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2070.6999999999998</v>
      </c>
      <c r="D92" s="36">
        <v>2056.7000000000003</v>
      </c>
      <c r="E92" s="36">
        <v>2029.0000000000005</v>
      </c>
      <c r="F92" s="36">
        <v>1987.3000000000002</v>
      </c>
      <c r="G92" s="36">
        <v>1959.6000000000004</v>
      </c>
      <c r="H92" s="36">
        <v>2098.4000000000005</v>
      </c>
      <c r="I92" s="36">
        <v>2126.1000000000004</v>
      </c>
      <c r="J92" s="36">
        <v>2167.8000000000006</v>
      </c>
      <c r="K92" s="31">
        <v>2084.4</v>
      </c>
      <c r="L92" s="31">
        <v>2015</v>
      </c>
      <c r="M92" s="31">
        <v>23.106190000000002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2085.35</v>
      </c>
      <c r="D93" s="36">
        <v>2083.6166666666668</v>
      </c>
      <c r="E93" s="36">
        <v>2050.2333333333336</v>
      </c>
      <c r="F93" s="36">
        <v>2015.1166666666668</v>
      </c>
      <c r="G93" s="36">
        <v>1981.7333333333336</v>
      </c>
      <c r="H93" s="36">
        <v>2118.7333333333336</v>
      </c>
      <c r="I93" s="36">
        <v>2152.1166666666668</v>
      </c>
      <c r="J93" s="36">
        <v>2187.2333333333336</v>
      </c>
      <c r="K93" s="31">
        <v>2117</v>
      </c>
      <c r="L93" s="31">
        <v>2048.5</v>
      </c>
      <c r="M93" s="31">
        <v>1.0910200000000001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266.64999999999998</v>
      </c>
      <c r="D94" s="36">
        <v>267.8</v>
      </c>
      <c r="E94" s="36">
        <v>264.95000000000005</v>
      </c>
      <c r="F94" s="36">
        <v>263.25000000000006</v>
      </c>
      <c r="G94" s="36">
        <v>260.40000000000009</v>
      </c>
      <c r="H94" s="36">
        <v>269.5</v>
      </c>
      <c r="I94" s="36">
        <v>272.35000000000002</v>
      </c>
      <c r="J94" s="36">
        <v>274.04999999999995</v>
      </c>
      <c r="K94" s="31">
        <v>270.64999999999998</v>
      </c>
      <c r="L94" s="31">
        <v>266.10000000000002</v>
      </c>
      <c r="M94" s="31">
        <v>5.7846500000000001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761.4</v>
      </c>
      <c r="D95" s="36">
        <v>761.11666666666667</v>
      </c>
      <c r="E95" s="36">
        <v>757.2833333333333</v>
      </c>
      <c r="F95" s="36">
        <v>753.16666666666663</v>
      </c>
      <c r="G95" s="36">
        <v>749.33333333333326</v>
      </c>
      <c r="H95" s="36">
        <v>765.23333333333335</v>
      </c>
      <c r="I95" s="36">
        <v>769.06666666666661</v>
      </c>
      <c r="J95" s="36">
        <v>773.18333333333339</v>
      </c>
      <c r="K95" s="31">
        <v>764.95</v>
      </c>
      <c r="L95" s="31">
        <v>757</v>
      </c>
      <c r="M95" s="31">
        <v>1.72512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385</v>
      </c>
      <c r="D96" s="36">
        <v>386.73333333333329</v>
      </c>
      <c r="E96" s="36">
        <v>382.66666666666657</v>
      </c>
      <c r="F96" s="36">
        <v>380.33333333333326</v>
      </c>
      <c r="G96" s="36">
        <v>376.26666666666654</v>
      </c>
      <c r="H96" s="36">
        <v>389.06666666666661</v>
      </c>
      <c r="I96" s="36">
        <v>393.13333333333333</v>
      </c>
      <c r="J96" s="36">
        <v>395.46666666666664</v>
      </c>
      <c r="K96" s="31">
        <v>390.8</v>
      </c>
      <c r="L96" s="31">
        <v>384.4</v>
      </c>
      <c r="M96" s="31">
        <v>44.645020000000002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762.95</v>
      </c>
      <c r="D97" s="36">
        <v>767.2833333333333</v>
      </c>
      <c r="E97" s="36">
        <v>751.06666666666661</v>
      </c>
      <c r="F97" s="36">
        <v>739.18333333333328</v>
      </c>
      <c r="G97" s="36">
        <v>722.96666666666658</v>
      </c>
      <c r="H97" s="36">
        <v>779.16666666666663</v>
      </c>
      <c r="I97" s="36">
        <v>795.38333333333333</v>
      </c>
      <c r="J97" s="36">
        <v>807.26666666666665</v>
      </c>
      <c r="K97" s="31">
        <v>783.5</v>
      </c>
      <c r="L97" s="31">
        <v>755.4</v>
      </c>
      <c r="M97" s="31">
        <v>2.3656700000000002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1069.8499999999999</v>
      </c>
      <c r="D98" s="36">
        <v>1075.3833333333334</v>
      </c>
      <c r="E98" s="36">
        <v>1061.3166666666668</v>
      </c>
      <c r="F98" s="36">
        <v>1052.7833333333333</v>
      </c>
      <c r="G98" s="36">
        <v>1038.7166666666667</v>
      </c>
      <c r="H98" s="36">
        <v>1083.916666666667</v>
      </c>
      <c r="I98" s="36">
        <v>1097.9833333333336</v>
      </c>
      <c r="J98" s="36">
        <v>1106.5166666666671</v>
      </c>
      <c r="K98" s="31">
        <v>1089.45</v>
      </c>
      <c r="L98" s="31">
        <v>1066.8499999999999</v>
      </c>
      <c r="M98" s="31">
        <v>0.61297999999999997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135.85</v>
      </c>
      <c r="D99" s="36">
        <v>135.54999999999998</v>
      </c>
      <c r="E99" s="36">
        <v>133.89999999999998</v>
      </c>
      <c r="F99" s="36">
        <v>131.94999999999999</v>
      </c>
      <c r="G99" s="36">
        <v>130.29999999999998</v>
      </c>
      <c r="H99" s="36">
        <v>137.49999999999997</v>
      </c>
      <c r="I99" s="36">
        <v>139.15</v>
      </c>
      <c r="J99" s="36">
        <v>141.09999999999997</v>
      </c>
      <c r="K99" s="31">
        <v>137.19999999999999</v>
      </c>
      <c r="L99" s="31">
        <v>133.6</v>
      </c>
      <c r="M99" s="31">
        <v>12.573689999999999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635.85</v>
      </c>
      <c r="D100" s="36">
        <v>629.66666666666663</v>
      </c>
      <c r="E100" s="36">
        <v>621.58333333333326</v>
      </c>
      <c r="F100" s="36">
        <v>607.31666666666661</v>
      </c>
      <c r="G100" s="36">
        <v>599.23333333333323</v>
      </c>
      <c r="H100" s="36">
        <v>643.93333333333328</v>
      </c>
      <c r="I100" s="36">
        <v>652.01666666666654</v>
      </c>
      <c r="J100" s="36">
        <v>666.2833333333333</v>
      </c>
      <c r="K100" s="31">
        <v>637.75</v>
      </c>
      <c r="L100" s="31">
        <v>615.4</v>
      </c>
      <c r="M100" s="31">
        <v>1.5845499999999999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2123.1999999999998</v>
      </c>
      <c r="D101" s="36">
        <v>2154.5166666666664</v>
      </c>
      <c r="E101" s="36">
        <v>2079.0333333333328</v>
      </c>
      <c r="F101" s="36">
        <v>2034.8666666666663</v>
      </c>
      <c r="G101" s="36">
        <v>1959.3833333333328</v>
      </c>
      <c r="H101" s="36">
        <v>2198.6833333333329</v>
      </c>
      <c r="I101" s="36">
        <v>2274.1666666666665</v>
      </c>
      <c r="J101" s="36">
        <v>2318.333333333333</v>
      </c>
      <c r="K101" s="31">
        <v>2230</v>
      </c>
      <c r="L101" s="31">
        <v>2110.35</v>
      </c>
      <c r="M101" s="31">
        <v>7.4824799999999998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44.85</v>
      </c>
      <c r="D102" s="36">
        <v>44.916666666666664</v>
      </c>
      <c r="E102" s="36">
        <v>44.383333333333326</v>
      </c>
      <c r="F102" s="36">
        <v>43.916666666666664</v>
      </c>
      <c r="G102" s="36">
        <v>43.383333333333326</v>
      </c>
      <c r="H102" s="36">
        <v>45.383333333333326</v>
      </c>
      <c r="I102" s="36">
        <v>45.916666666666671</v>
      </c>
      <c r="J102" s="36">
        <v>46.383333333333326</v>
      </c>
      <c r="K102" s="31">
        <v>45.45</v>
      </c>
      <c r="L102" s="31">
        <v>44.45</v>
      </c>
      <c r="M102" s="31">
        <v>131.30743000000001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1608.6</v>
      </c>
      <c r="D103" s="36">
        <v>1610.8666666666668</v>
      </c>
      <c r="E103" s="36">
        <v>1591.7333333333336</v>
      </c>
      <c r="F103" s="36">
        <v>1574.8666666666668</v>
      </c>
      <c r="G103" s="36">
        <v>1555.7333333333336</v>
      </c>
      <c r="H103" s="36">
        <v>1627.7333333333336</v>
      </c>
      <c r="I103" s="36">
        <v>1646.8666666666668</v>
      </c>
      <c r="J103" s="36">
        <v>1663.7333333333336</v>
      </c>
      <c r="K103" s="31">
        <v>1630</v>
      </c>
      <c r="L103" s="31">
        <v>1594</v>
      </c>
      <c r="M103" s="31">
        <v>22.603580000000001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655.35</v>
      </c>
      <c r="D104" s="36">
        <v>647.48333333333323</v>
      </c>
      <c r="E104" s="36">
        <v>634.96666666666647</v>
      </c>
      <c r="F104" s="36">
        <v>614.58333333333326</v>
      </c>
      <c r="G104" s="36">
        <v>602.06666666666649</v>
      </c>
      <c r="H104" s="36">
        <v>667.86666666666645</v>
      </c>
      <c r="I104" s="36">
        <v>680.3833333333331</v>
      </c>
      <c r="J104" s="36">
        <v>700.76666666666642</v>
      </c>
      <c r="K104" s="31">
        <v>660</v>
      </c>
      <c r="L104" s="31">
        <v>627.1</v>
      </c>
      <c r="M104" s="31">
        <v>5.5596899999999998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1162.0999999999999</v>
      </c>
      <c r="D105" s="36">
        <v>1158.0333333333333</v>
      </c>
      <c r="E105" s="36">
        <v>1142.0666666666666</v>
      </c>
      <c r="F105" s="36">
        <v>1122.0333333333333</v>
      </c>
      <c r="G105" s="36">
        <v>1106.0666666666666</v>
      </c>
      <c r="H105" s="36">
        <v>1178.0666666666666</v>
      </c>
      <c r="I105" s="36">
        <v>1194.0333333333333</v>
      </c>
      <c r="J105" s="36">
        <v>1214.0666666666666</v>
      </c>
      <c r="K105" s="31">
        <v>1174</v>
      </c>
      <c r="L105" s="31">
        <v>1138</v>
      </c>
      <c r="M105" s="31">
        <v>1.8462000000000001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8505.75</v>
      </c>
      <c r="D106" s="36">
        <v>8493.5833333333339</v>
      </c>
      <c r="E106" s="36">
        <v>8412.1666666666679</v>
      </c>
      <c r="F106" s="36">
        <v>8318.5833333333339</v>
      </c>
      <c r="G106" s="36">
        <v>8237.1666666666679</v>
      </c>
      <c r="H106" s="36">
        <v>8587.1666666666679</v>
      </c>
      <c r="I106" s="36">
        <v>8668.5833333333358</v>
      </c>
      <c r="J106" s="36">
        <v>8762.1666666666679</v>
      </c>
      <c r="K106" s="31">
        <v>8575</v>
      </c>
      <c r="L106" s="31">
        <v>8400</v>
      </c>
      <c r="M106" s="31">
        <v>0.13628999999999999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90.5</v>
      </c>
      <c r="D107" s="36">
        <v>89.833333333333329</v>
      </c>
      <c r="E107" s="36">
        <v>87.86666666666666</v>
      </c>
      <c r="F107" s="36">
        <v>85.233333333333334</v>
      </c>
      <c r="G107" s="36">
        <v>83.266666666666666</v>
      </c>
      <c r="H107" s="36">
        <v>92.466666666666654</v>
      </c>
      <c r="I107" s="36">
        <v>94.433333333333323</v>
      </c>
      <c r="J107" s="36">
        <v>97.066666666666649</v>
      </c>
      <c r="K107" s="31">
        <v>91.8</v>
      </c>
      <c r="L107" s="31">
        <v>87.2</v>
      </c>
      <c r="M107" s="31">
        <v>78.762379999999993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382.65</v>
      </c>
      <c r="D108" s="36">
        <v>387.58333333333331</v>
      </c>
      <c r="E108" s="36">
        <v>376.36666666666662</v>
      </c>
      <c r="F108" s="36">
        <v>370.08333333333331</v>
      </c>
      <c r="G108" s="36">
        <v>358.86666666666662</v>
      </c>
      <c r="H108" s="36">
        <v>393.86666666666662</v>
      </c>
      <c r="I108" s="36">
        <v>405.08333333333331</v>
      </c>
      <c r="J108" s="36">
        <v>411.36666666666662</v>
      </c>
      <c r="K108" s="31">
        <v>398.8</v>
      </c>
      <c r="L108" s="31">
        <v>381.3</v>
      </c>
      <c r="M108" s="31">
        <v>12.39559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580.04999999999995</v>
      </c>
      <c r="D109" s="36">
        <v>581.33333333333337</v>
      </c>
      <c r="E109" s="36">
        <v>575.16666666666674</v>
      </c>
      <c r="F109" s="36">
        <v>570.28333333333342</v>
      </c>
      <c r="G109" s="36">
        <v>564.11666666666679</v>
      </c>
      <c r="H109" s="36">
        <v>586.2166666666667</v>
      </c>
      <c r="I109" s="36">
        <v>592.38333333333344</v>
      </c>
      <c r="J109" s="36">
        <v>597.26666666666665</v>
      </c>
      <c r="K109" s="31">
        <v>587.5</v>
      </c>
      <c r="L109" s="31">
        <v>576.45000000000005</v>
      </c>
      <c r="M109" s="31">
        <v>1.24769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300.2</v>
      </c>
      <c r="D110" s="36">
        <v>297.90000000000003</v>
      </c>
      <c r="E110" s="36">
        <v>294.30000000000007</v>
      </c>
      <c r="F110" s="36">
        <v>288.40000000000003</v>
      </c>
      <c r="G110" s="36">
        <v>284.80000000000007</v>
      </c>
      <c r="H110" s="36">
        <v>303.80000000000007</v>
      </c>
      <c r="I110" s="36">
        <v>307.40000000000009</v>
      </c>
      <c r="J110" s="36">
        <v>313.30000000000007</v>
      </c>
      <c r="K110" s="31">
        <v>301.5</v>
      </c>
      <c r="L110" s="31">
        <v>292</v>
      </c>
      <c r="M110" s="31">
        <v>51.926560000000002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445.65</v>
      </c>
      <c r="D111" s="36">
        <v>446.58333333333331</v>
      </c>
      <c r="E111" s="36">
        <v>443.16666666666663</v>
      </c>
      <c r="F111" s="36">
        <v>440.68333333333334</v>
      </c>
      <c r="G111" s="36">
        <v>437.26666666666665</v>
      </c>
      <c r="H111" s="36">
        <v>449.06666666666661</v>
      </c>
      <c r="I111" s="36">
        <v>452.48333333333323</v>
      </c>
      <c r="J111" s="36">
        <v>454.96666666666658</v>
      </c>
      <c r="K111" s="31">
        <v>450</v>
      </c>
      <c r="L111" s="31">
        <v>444.1</v>
      </c>
      <c r="M111" s="31">
        <v>0.32446999999999998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1115.75</v>
      </c>
      <c r="D112" s="36">
        <v>1123.9833333333333</v>
      </c>
      <c r="E112" s="36">
        <v>1102.9666666666667</v>
      </c>
      <c r="F112" s="36">
        <v>1090.1833333333334</v>
      </c>
      <c r="G112" s="36">
        <v>1069.1666666666667</v>
      </c>
      <c r="H112" s="36">
        <v>1136.7666666666667</v>
      </c>
      <c r="I112" s="36">
        <v>1157.7833333333335</v>
      </c>
      <c r="J112" s="36">
        <v>1170.5666666666666</v>
      </c>
      <c r="K112" s="31">
        <v>1145</v>
      </c>
      <c r="L112" s="31">
        <v>1111.2</v>
      </c>
      <c r="M112" s="31">
        <v>0.83435999999999999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1143.1500000000001</v>
      </c>
      <c r="D113" s="36">
        <v>1141.1166666666668</v>
      </c>
      <c r="E113" s="36">
        <v>1132.7333333333336</v>
      </c>
      <c r="F113" s="36">
        <v>1122.3166666666668</v>
      </c>
      <c r="G113" s="36">
        <v>1113.9333333333336</v>
      </c>
      <c r="H113" s="36">
        <v>1151.5333333333335</v>
      </c>
      <c r="I113" s="36">
        <v>1159.9166666666667</v>
      </c>
      <c r="J113" s="36">
        <v>1170.3333333333335</v>
      </c>
      <c r="K113" s="31">
        <v>1149.5</v>
      </c>
      <c r="L113" s="31">
        <v>1130.7</v>
      </c>
      <c r="M113" s="31">
        <v>7.8474899999999996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476.85</v>
      </c>
      <c r="D114" s="36">
        <v>478.7166666666667</v>
      </c>
      <c r="E114" s="36">
        <v>471.23333333333341</v>
      </c>
      <c r="F114" s="36">
        <v>465.61666666666673</v>
      </c>
      <c r="G114" s="36">
        <v>458.13333333333344</v>
      </c>
      <c r="H114" s="36">
        <v>484.33333333333337</v>
      </c>
      <c r="I114" s="36">
        <v>491.81666666666672</v>
      </c>
      <c r="J114" s="36">
        <v>497.43333333333334</v>
      </c>
      <c r="K114" s="31">
        <v>486.2</v>
      </c>
      <c r="L114" s="31">
        <v>473.1</v>
      </c>
      <c r="M114" s="31">
        <v>2.8132100000000002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1241</v>
      </c>
      <c r="D115" s="36">
        <v>1234.4666666666667</v>
      </c>
      <c r="E115" s="36">
        <v>1226.5333333333333</v>
      </c>
      <c r="F115" s="36">
        <v>1212.0666666666666</v>
      </c>
      <c r="G115" s="36">
        <v>1204.1333333333332</v>
      </c>
      <c r="H115" s="36">
        <v>1248.9333333333334</v>
      </c>
      <c r="I115" s="36">
        <v>1256.8666666666668</v>
      </c>
      <c r="J115" s="36">
        <v>1271.3333333333335</v>
      </c>
      <c r="K115" s="31">
        <v>1242.4000000000001</v>
      </c>
      <c r="L115" s="31">
        <v>1220</v>
      </c>
      <c r="M115" s="31">
        <v>11.07006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139.15</v>
      </c>
      <c r="D116" s="36">
        <v>138.98333333333335</v>
      </c>
      <c r="E116" s="36">
        <v>138.06666666666669</v>
      </c>
      <c r="F116" s="36">
        <v>136.98333333333335</v>
      </c>
      <c r="G116" s="36">
        <v>136.06666666666669</v>
      </c>
      <c r="H116" s="36">
        <v>140.06666666666669</v>
      </c>
      <c r="I116" s="36">
        <v>140.98333333333332</v>
      </c>
      <c r="J116" s="36">
        <v>142.06666666666669</v>
      </c>
      <c r="K116" s="31">
        <v>139.9</v>
      </c>
      <c r="L116" s="31">
        <v>137.9</v>
      </c>
      <c r="M116" s="31">
        <v>30.648029999999999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1372.65</v>
      </c>
      <c r="D117" s="36">
        <v>1367.2166666666665</v>
      </c>
      <c r="E117" s="36">
        <v>1355.4333333333329</v>
      </c>
      <c r="F117" s="36">
        <v>1338.2166666666665</v>
      </c>
      <c r="G117" s="36">
        <v>1326.4333333333329</v>
      </c>
      <c r="H117" s="36">
        <v>1384.4333333333329</v>
      </c>
      <c r="I117" s="36">
        <v>1396.2166666666662</v>
      </c>
      <c r="J117" s="36">
        <v>1413.4333333333329</v>
      </c>
      <c r="K117" s="31">
        <v>1379</v>
      </c>
      <c r="L117" s="31">
        <v>1350</v>
      </c>
      <c r="M117" s="31">
        <v>0.75719999999999998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317.39999999999998</v>
      </c>
      <c r="D118" s="36">
        <v>316.7</v>
      </c>
      <c r="E118" s="36">
        <v>315.25</v>
      </c>
      <c r="F118" s="36">
        <v>313.10000000000002</v>
      </c>
      <c r="G118" s="36">
        <v>311.65000000000003</v>
      </c>
      <c r="H118" s="36">
        <v>318.84999999999997</v>
      </c>
      <c r="I118" s="36">
        <v>320.2999999999999</v>
      </c>
      <c r="J118" s="36">
        <v>322.44999999999993</v>
      </c>
      <c r="K118" s="31">
        <v>318.14999999999998</v>
      </c>
      <c r="L118" s="31">
        <v>314.55</v>
      </c>
      <c r="M118" s="31">
        <v>64.248329999999996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1047.3499999999999</v>
      </c>
      <c r="D119" s="36">
        <v>1054.8999999999999</v>
      </c>
      <c r="E119" s="36">
        <v>1036.4999999999998</v>
      </c>
      <c r="F119" s="36">
        <v>1025.6499999999999</v>
      </c>
      <c r="G119" s="36">
        <v>1007.2499999999998</v>
      </c>
      <c r="H119" s="36">
        <v>1065.7499999999998</v>
      </c>
      <c r="I119" s="36">
        <v>1084.1499999999999</v>
      </c>
      <c r="J119" s="36">
        <v>1094.9999999999998</v>
      </c>
      <c r="K119" s="31">
        <v>1073.3</v>
      </c>
      <c r="L119" s="31">
        <v>1044.05</v>
      </c>
      <c r="M119" s="31">
        <v>21.967839999999999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5111.7</v>
      </c>
      <c r="D120" s="36">
        <v>5108.3166666666666</v>
      </c>
      <c r="E120" s="36">
        <v>5077.2833333333328</v>
      </c>
      <c r="F120" s="36">
        <v>5042.8666666666659</v>
      </c>
      <c r="G120" s="36">
        <v>5011.8333333333321</v>
      </c>
      <c r="H120" s="36">
        <v>5142.7333333333336</v>
      </c>
      <c r="I120" s="36">
        <v>5173.7666666666682</v>
      </c>
      <c r="J120" s="36">
        <v>5208.1833333333343</v>
      </c>
      <c r="K120" s="31">
        <v>5139.3500000000004</v>
      </c>
      <c r="L120" s="31">
        <v>5073.8999999999996</v>
      </c>
      <c r="M120" s="31">
        <v>0.93686000000000003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2137.65</v>
      </c>
      <c r="D121" s="36">
        <v>2134.5833333333335</v>
      </c>
      <c r="E121" s="36">
        <v>2121.166666666667</v>
      </c>
      <c r="F121" s="36">
        <v>2104.6833333333334</v>
      </c>
      <c r="G121" s="36">
        <v>2091.2666666666669</v>
      </c>
      <c r="H121" s="36">
        <v>2151.0666666666671</v>
      </c>
      <c r="I121" s="36">
        <v>2164.483333333334</v>
      </c>
      <c r="J121" s="36">
        <v>2180.9666666666672</v>
      </c>
      <c r="K121" s="31">
        <v>2148</v>
      </c>
      <c r="L121" s="31">
        <v>2118.1</v>
      </c>
      <c r="M121" s="31">
        <v>4.0648099999999996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2428.6999999999998</v>
      </c>
      <c r="D122" s="36">
        <v>2430.4</v>
      </c>
      <c r="E122" s="36">
        <v>2406.8000000000002</v>
      </c>
      <c r="F122" s="36">
        <v>2384.9</v>
      </c>
      <c r="G122" s="36">
        <v>2361.3000000000002</v>
      </c>
      <c r="H122" s="36">
        <v>2452.3000000000002</v>
      </c>
      <c r="I122" s="36">
        <v>2475.8999999999996</v>
      </c>
      <c r="J122" s="36">
        <v>2497.8000000000002</v>
      </c>
      <c r="K122" s="31">
        <v>2454</v>
      </c>
      <c r="L122" s="31">
        <v>2408.5</v>
      </c>
      <c r="M122" s="31">
        <v>2.48428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741.75</v>
      </c>
      <c r="D123" s="36">
        <v>741.6</v>
      </c>
      <c r="E123" s="36">
        <v>737.55000000000007</v>
      </c>
      <c r="F123" s="36">
        <v>733.35</v>
      </c>
      <c r="G123" s="36">
        <v>729.30000000000007</v>
      </c>
      <c r="H123" s="36">
        <v>745.80000000000007</v>
      </c>
      <c r="I123" s="36">
        <v>749.85</v>
      </c>
      <c r="J123" s="36">
        <v>754.05000000000007</v>
      </c>
      <c r="K123" s="31">
        <v>745.65</v>
      </c>
      <c r="L123" s="31">
        <v>737.4</v>
      </c>
      <c r="M123" s="31">
        <v>4.0941200000000002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1109.3</v>
      </c>
      <c r="D124" s="36">
        <v>1107.8</v>
      </c>
      <c r="E124" s="36">
        <v>1094.5999999999999</v>
      </c>
      <c r="F124" s="36">
        <v>1079.8999999999999</v>
      </c>
      <c r="G124" s="36">
        <v>1066.6999999999998</v>
      </c>
      <c r="H124" s="36">
        <v>1122.5</v>
      </c>
      <c r="I124" s="36">
        <v>1135.7000000000003</v>
      </c>
      <c r="J124" s="36">
        <v>1150.4000000000001</v>
      </c>
      <c r="K124" s="31">
        <v>1121</v>
      </c>
      <c r="L124" s="31">
        <v>1093.0999999999999</v>
      </c>
      <c r="M124" s="31">
        <v>1.9219299999999999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4880.2</v>
      </c>
      <c r="D125" s="36">
        <v>4889.7833333333338</v>
      </c>
      <c r="E125" s="36">
        <v>4819.5666666666675</v>
      </c>
      <c r="F125" s="36">
        <v>4758.9333333333334</v>
      </c>
      <c r="G125" s="36">
        <v>4688.7166666666672</v>
      </c>
      <c r="H125" s="36">
        <v>4950.4166666666679</v>
      </c>
      <c r="I125" s="36">
        <v>5020.6333333333332</v>
      </c>
      <c r="J125" s="36">
        <v>5081.2666666666682</v>
      </c>
      <c r="K125" s="31">
        <v>4960</v>
      </c>
      <c r="L125" s="31">
        <v>4829.1499999999996</v>
      </c>
      <c r="M125" s="31">
        <v>0.21457999999999999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1663.8</v>
      </c>
      <c r="D126" s="36">
        <v>1671.2333333333333</v>
      </c>
      <c r="E126" s="36">
        <v>1642.5666666666666</v>
      </c>
      <c r="F126" s="36">
        <v>1621.3333333333333</v>
      </c>
      <c r="G126" s="36">
        <v>1592.6666666666665</v>
      </c>
      <c r="H126" s="36">
        <v>1692.4666666666667</v>
      </c>
      <c r="I126" s="36">
        <v>1721.1333333333332</v>
      </c>
      <c r="J126" s="36">
        <v>1742.3666666666668</v>
      </c>
      <c r="K126" s="31">
        <v>1699.9</v>
      </c>
      <c r="L126" s="31">
        <v>1650</v>
      </c>
      <c r="M126" s="31">
        <v>2.4930500000000002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4243.6499999999996</v>
      </c>
      <c r="D127" s="36">
        <v>4303.4333333333334</v>
      </c>
      <c r="E127" s="36">
        <v>4161.2166666666672</v>
      </c>
      <c r="F127" s="36">
        <v>4078.7833333333338</v>
      </c>
      <c r="G127" s="36">
        <v>3936.5666666666675</v>
      </c>
      <c r="H127" s="36">
        <v>4385.8666666666668</v>
      </c>
      <c r="I127" s="36">
        <v>4528.0833333333321</v>
      </c>
      <c r="J127" s="36">
        <v>4610.5166666666664</v>
      </c>
      <c r="K127" s="31">
        <v>4445.6499999999996</v>
      </c>
      <c r="L127" s="31">
        <v>4221</v>
      </c>
      <c r="M127" s="31">
        <v>0.54952999999999996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282.64999999999998</v>
      </c>
      <c r="D128" s="36">
        <v>283.40000000000003</v>
      </c>
      <c r="E128" s="36">
        <v>281.30000000000007</v>
      </c>
      <c r="F128" s="36">
        <v>279.95000000000005</v>
      </c>
      <c r="G128" s="36">
        <v>277.85000000000008</v>
      </c>
      <c r="H128" s="36">
        <v>284.75000000000006</v>
      </c>
      <c r="I128" s="36">
        <v>286.85000000000008</v>
      </c>
      <c r="J128" s="36">
        <v>288.20000000000005</v>
      </c>
      <c r="K128" s="31">
        <v>285.5</v>
      </c>
      <c r="L128" s="31">
        <v>282.05</v>
      </c>
      <c r="M128" s="31">
        <v>7.7695299999999996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343.25</v>
      </c>
      <c r="D129" s="36">
        <v>341</v>
      </c>
      <c r="E129" s="36">
        <v>337</v>
      </c>
      <c r="F129" s="36">
        <v>330.75</v>
      </c>
      <c r="G129" s="36">
        <v>326.75</v>
      </c>
      <c r="H129" s="36">
        <v>347.25</v>
      </c>
      <c r="I129" s="36">
        <v>351.25</v>
      </c>
      <c r="J129" s="36">
        <v>357.5</v>
      </c>
      <c r="K129" s="31">
        <v>345</v>
      </c>
      <c r="L129" s="31">
        <v>334.75</v>
      </c>
      <c r="M129" s="31">
        <v>4.0218600000000002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1767.2</v>
      </c>
      <c r="D130" s="36">
        <v>1752.7</v>
      </c>
      <c r="E130" s="36">
        <v>1706.5</v>
      </c>
      <c r="F130" s="36">
        <v>1645.8</v>
      </c>
      <c r="G130" s="36">
        <v>1599.6</v>
      </c>
      <c r="H130" s="36">
        <v>1813.4</v>
      </c>
      <c r="I130" s="36">
        <v>1859.6000000000004</v>
      </c>
      <c r="J130" s="36">
        <v>1920.3000000000002</v>
      </c>
      <c r="K130" s="31">
        <v>1798.9</v>
      </c>
      <c r="L130" s="31">
        <v>1692</v>
      </c>
      <c r="M130" s="31">
        <v>23.22242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1663.8</v>
      </c>
      <c r="D131" s="36">
        <v>1662.45</v>
      </c>
      <c r="E131" s="36">
        <v>1644.9</v>
      </c>
      <c r="F131" s="36">
        <v>1626</v>
      </c>
      <c r="G131" s="36">
        <v>1608.45</v>
      </c>
      <c r="H131" s="36">
        <v>1681.3500000000001</v>
      </c>
      <c r="I131" s="36">
        <v>1698.8999999999999</v>
      </c>
      <c r="J131" s="36">
        <v>1717.8000000000002</v>
      </c>
      <c r="K131" s="31">
        <v>1680</v>
      </c>
      <c r="L131" s="31">
        <v>1643.55</v>
      </c>
      <c r="M131" s="31">
        <v>2.8032400000000002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539.25</v>
      </c>
      <c r="D132" s="36">
        <v>537.48333333333323</v>
      </c>
      <c r="E132" s="36">
        <v>535.16666666666652</v>
      </c>
      <c r="F132" s="36">
        <v>531.08333333333326</v>
      </c>
      <c r="G132" s="36">
        <v>528.76666666666654</v>
      </c>
      <c r="H132" s="36">
        <v>541.56666666666649</v>
      </c>
      <c r="I132" s="36">
        <v>543.88333333333333</v>
      </c>
      <c r="J132" s="36">
        <v>547.96666666666647</v>
      </c>
      <c r="K132" s="31">
        <v>539.79999999999995</v>
      </c>
      <c r="L132" s="31">
        <v>533.4</v>
      </c>
      <c r="M132" s="31">
        <v>7.7646100000000002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2123.8000000000002</v>
      </c>
      <c r="D133" s="36">
        <v>2118.2666666666669</v>
      </c>
      <c r="E133" s="36">
        <v>2086.5333333333338</v>
      </c>
      <c r="F133" s="36">
        <v>2049.2666666666669</v>
      </c>
      <c r="G133" s="36">
        <v>2017.5333333333338</v>
      </c>
      <c r="H133" s="36">
        <v>2155.5333333333338</v>
      </c>
      <c r="I133" s="36">
        <v>2187.2666666666664</v>
      </c>
      <c r="J133" s="36">
        <v>2224.5333333333338</v>
      </c>
      <c r="K133" s="31">
        <v>2150</v>
      </c>
      <c r="L133" s="31">
        <v>2081</v>
      </c>
      <c r="M133" s="31">
        <v>3.37527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1957.6</v>
      </c>
      <c r="D134" s="36">
        <v>1967.1166666666668</v>
      </c>
      <c r="E134" s="36">
        <v>1941.2833333333335</v>
      </c>
      <c r="F134" s="36">
        <v>1924.9666666666667</v>
      </c>
      <c r="G134" s="36">
        <v>1899.1333333333334</v>
      </c>
      <c r="H134" s="36">
        <v>1983.4333333333336</v>
      </c>
      <c r="I134" s="36">
        <v>2009.2666666666667</v>
      </c>
      <c r="J134" s="36">
        <v>2025.5833333333337</v>
      </c>
      <c r="K134" s="31">
        <v>1992.95</v>
      </c>
      <c r="L134" s="31">
        <v>1950.8</v>
      </c>
      <c r="M134" s="31">
        <v>0.76873999999999998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888</v>
      </c>
      <c r="D135" s="36">
        <v>888.51666666666677</v>
      </c>
      <c r="E135" s="36">
        <v>880.03333333333353</v>
      </c>
      <c r="F135" s="36">
        <v>872.06666666666672</v>
      </c>
      <c r="G135" s="36">
        <v>863.58333333333348</v>
      </c>
      <c r="H135" s="36">
        <v>896.48333333333358</v>
      </c>
      <c r="I135" s="36">
        <v>904.96666666666692</v>
      </c>
      <c r="J135" s="36">
        <v>912.93333333333362</v>
      </c>
      <c r="K135" s="31">
        <v>897</v>
      </c>
      <c r="L135" s="31">
        <v>880.55</v>
      </c>
      <c r="M135" s="31">
        <v>0.46822999999999998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631.29999999999995</v>
      </c>
      <c r="D136" s="36">
        <v>628.69999999999993</v>
      </c>
      <c r="E136" s="36">
        <v>624.39999999999986</v>
      </c>
      <c r="F136" s="36">
        <v>617.49999999999989</v>
      </c>
      <c r="G136" s="36">
        <v>613.19999999999982</v>
      </c>
      <c r="H136" s="36">
        <v>635.59999999999991</v>
      </c>
      <c r="I136" s="36">
        <v>639.89999999999986</v>
      </c>
      <c r="J136" s="36">
        <v>646.79999999999995</v>
      </c>
      <c r="K136" s="31">
        <v>633</v>
      </c>
      <c r="L136" s="31">
        <v>621.79999999999995</v>
      </c>
      <c r="M136" s="31">
        <v>3.4394999999999998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2141.3000000000002</v>
      </c>
      <c r="D137" s="36">
        <v>2155.8333333333335</v>
      </c>
      <c r="E137" s="36">
        <v>2101.666666666667</v>
      </c>
      <c r="F137" s="36">
        <v>2062.0333333333333</v>
      </c>
      <c r="G137" s="36">
        <v>2007.8666666666668</v>
      </c>
      <c r="H137" s="36">
        <v>2195.4666666666672</v>
      </c>
      <c r="I137" s="36">
        <v>2249.6333333333341</v>
      </c>
      <c r="J137" s="36">
        <v>2289.2666666666673</v>
      </c>
      <c r="K137" s="31">
        <v>2210</v>
      </c>
      <c r="L137" s="31">
        <v>2116.1999999999998</v>
      </c>
      <c r="M137" s="31">
        <v>11.688420000000001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409.65</v>
      </c>
      <c r="D138" s="36">
        <v>409.31666666666666</v>
      </c>
      <c r="E138" s="36">
        <v>406.0333333333333</v>
      </c>
      <c r="F138" s="36">
        <v>402.41666666666663</v>
      </c>
      <c r="G138" s="36">
        <v>399.13333333333327</v>
      </c>
      <c r="H138" s="36">
        <v>412.93333333333334</v>
      </c>
      <c r="I138" s="36">
        <v>416.21666666666675</v>
      </c>
      <c r="J138" s="36">
        <v>419.83333333333337</v>
      </c>
      <c r="K138" s="31">
        <v>412.6</v>
      </c>
      <c r="L138" s="31">
        <v>405.7</v>
      </c>
      <c r="M138" s="31">
        <v>3.7130899999999998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140.44999999999999</v>
      </c>
      <c r="D139" s="36">
        <v>141.6</v>
      </c>
      <c r="E139" s="36">
        <v>138.29999999999998</v>
      </c>
      <c r="F139" s="36">
        <v>136.14999999999998</v>
      </c>
      <c r="G139" s="36">
        <v>132.84999999999997</v>
      </c>
      <c r="H139" s="36">
        <v>143.75</v>
      </c>
      <c r="I139" s="36">
        <v>147.05000000000001</v>
      </c>
      <c r="J139" s="36">
        <v>149.20000000000002</v>
      </c>
      <c r="K139" s="31">
        <v>144.9</v>
      </c>
      <c r="L139" s="31">
        <v>139.44999999999999</v>
      </c>
      <c r="M139" s="31">
        <v>49.234470000000002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184.3</v>
      </c>
      <c r="D140" s="36">
        <v>185.11666666666667</v>
      </c>
      <c r="E140" s="36">
        <v>181.78333333333336</v>
      </c>
      <c r="F140" s="36">
        <v>179.26666666666668</v>
      </c>
      <c r="G140" s="36">
        <v>175.93333333333337</v>
      </c>
      <c r="H140" s="36">
        <v>187.63333333333335</v>
      </c>
      <c r="I140" s="36">
        <v>190.96666666666667</v>
      </c>
      <c r="J140" s="36">
        <v>193.48333333333335</v>
      </c>
      <c r="K140" s="31">
        <v>188.45</v>
      </c>
      <c r="L140" s="31">
        <v>182.6</v>
      </c>
      <c r="M140" s="31">
        <v>36.835749999999997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3490.9</v>
      </c>
      <c r="D141" s="36">
        <v>3503.0666666666671</v>
      </c>
      <c r="E141" s="36">
        <v>3469.483333333334</v>
      </c>
      <c r="F141" s="36">
        <v>3448.0666666666671</v>
      </c>
      <c r="G141" s="36">
        <v>3414.483333333334</v>
      </c>
      <c r="H141" s="36">
        <v>3524.483333333334</v>
      </c>
      <c r="I141" s="36">
        <v>3558.0666666666671</v>
      </c>
      <c r="J141" s="36">
        <v>3579.483333333334</v>
      </c>
      <c r="K141" s="31">
        <v>3536.65</v>
      </c>
      <c r="L141" s="31">
        <v>3481.65</v>
      </c>
      <c r="M141" s="31">
        <v>4.8076499999999998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5357.3</v>
      </c>
      <c r="D142" s="36">
        <v>5329.416666666667</v>
      </c>
      <c r="E142" s="36">
        <v>5288.8833333333341</v>
      </c>
      <c r="F142" s="36">
        <v>5220.4666666666672</v>
      </c>
      <c r="G142" s="36">
        <v>5179.9333333333343</v>
      </c>
      <c r="H142" s="36">
        <v>5397.8333333333339</v>
      </c>
      <c r="I142" s="36">
        <v>5438.3666666666668</v>
      </c>
      <c r="J142" s="36">
        <v>5506.7833333333338</v>
      </c>
      <c r="K142" s="31">
        <v>5369.95</v>
      </c>
      <c r="L142" s="31">
        <v>5261</v>
      </c>
      <c r="M142" s="31">
        <v>3.7173600000000002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595.9</v>
      </c>
      <c r="D143" s="36">
        <v>596.1</v>
      </c>
      <c r="E143" s="36">
        <v>590.80000000000007</v>
      </c>
      <c r="F143" s="36">
        <v>585.70000000000005</v>
      </c>
      <c r="G143" s="36">
        <v>580.40000000000009</v>
      </c>
      <c r="H143" s="36">
        <v>601.20000000000005</v>
      </c>
      <c r="I143" s="36">
        <v>606.5</v>
      </c>
      <c r="J143" s="36">
        <v>611.6</v>
      </c>
      <c r="K143" s="31">
        <v>601.4</v>
      </c>
      <c r="L143" s="31">
        <v>591</v>
      </c>
      <c r="M143" s="31">
        <v>40.03266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2674.45</v>
      </c>
      <c r="D144" s="36">
        <v>2685.7333333333331</v>
      </c>
      <c r="E144" s="36">
        <v>2648.6166666666663</v>
      </c>
      <c r="F144" s="36">
        <v>2622.7833333333333</v>
      </c>
      <c r="G144" s="36">
        <v>2585.6666666666665</v>
      </c>
      <c r="H144" s="36">
        <v>2711.5666666666662</v>
      </c>
      <c r="I144" s="36">
        <v>2748.6833333333329</v>
      </c>
      <c r="J144" s="36">
        <v>2774.516666666666</v>
      </c>
      <c r="K144" s="31">
        <v>2722.85</v>
      </c>
      <c r="L144" s="31">
        <v>2659.9</v>
      </c>
      <c r="M144" s="31">
        <v>3.4070200000000002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5453.55</v>
      </c>
      <c r="D145" s="36">
        <v>5453.5000000000009</v>
      </c>
      <c r="E145" s="36">
        <v>5406.6500000000015</v>
      </c>
      <c r="F145" s="36">
        <v>5359.7500000000009</v>
      </c>
      <c r="G145" s="36">
        <v>5312.9000000000015</v>
      </c>
      <c r="H145" s="36">
        <v>5500.4000000000015</v>
      </c>
      <c r="I145" s="36">
        <v>5547.2500000000018</v>
      </c>
      <c r="J145" s="36">
        <v>5594.1500000000015</v>
      </c>
      <c r="K145" s="31">
        <v>5500.35</v>
      </c>
      <c r="L145" s="31">
        <v>5406.6</v>
      </c>
      <c r="M145" s="31">
        <v>4.1939099999999998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492.5</v>
      </c>
      <c r="D146" s="36">
        <v>490.55</v>
      </c>
      <c r="E146" s="36">
        <v>479.20000000000005</v>
      </c>
      <c r="F146" s="36">
        <v>465.90000000000003</v>
      </c>
      <c r="G146" s="36">
        <v>454.55000000000007</v>
      </c>
      <c r="H146" s="36">
        <v>503.85</v>
      </c>
      <c r="I146" s="36">
        <v>515.20000000000005</v>
      </c>
      <c r="J146" s="36">
        <v>528.5</v>
      </c>
      <c r="K146" s="31">
        <v>501.9</v>
      </c>
      <c r="L146" s="31">
        <v>477.25</v>
      </c>
      <c r="M146" s="31">
        <v>23.19746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42.75</v>
      </c>
      <c r="D147" s="36">
        <v>44</v>
      </c>
      <c r="E147" s="36">
        <v>41.1</v>
      </c>
      <c r="F147" s="36">
        <v>39.450000000000003</v>
      </c>
      <c r="G147" s="36">
        <v>36.550000000000004</v>
      </c>
      <c r="H147" s="36">
        <v>45.65</v>
      </c>
      <c r="I147" s="36">
        <v>48.550000000000004</v>
      </c>
      <c r="J147" s="36">
        <v>50.199999999999996</v>
      </c>
      <c r="K147" s="31">
        <v>46.9</v>
      </c>
      <c r="L147" s="31">
        <v>42.35</v>
      </c>
      <c r="M147" s="31">
        <v>1309.9620199999999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2088.85</v>
      </c>
      <c r="D148" s="36">
        <v>2085.4500000000003</v>
      </c>
      <c r="E148" s="36">
        <v>2060.9000000000005</v>
      </c>
      <c r="F148" s="36">
        <v>2032.9500000000003</v>
      </c>
      <c r="G148" s="36">
        <v>2008.4000000000005</v>
      </c>
      <c r="H148" s="36">
        <v>2113.4000000000005</v>
      </c>
      <c r="I148" s="36">
        <v>2137.9500000000007</v>
      </c>
      <c r="J148" s="36">
        <v>2165.9000000000005</v>
      </c>
      <c r="K148" s="31">
        <v>2110</v>
      </c>
      <c r="L148" s="31">
        <v>2057.5</v>
      </c>
      <c r="M148" s="31">
        <v>0.47014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3550.3</v>
      </c>
      <c r="D149" s="36">
        <v>3540.3833333333332</v>
      </c>
      <c r="E149" s="36">
        <v>3515.7666666666664</v>
      </c>
      <c r="F149" s="36">
        <v>3481.2333333333331</v>
      </c>
      <c r="G149" s="36">
        <v>3456.6166666666663</v>
      </c>
      <c r="H149" s="36">
        <v>3574.9166666666665</v>
      </c>
      <c r="I149" s="36">
        <v>3599.5333333333333</v>
      </c>
      <c r="J149" s="36">
        <v>3634.0666666666666</v>
      </c>
      <c r="K149" s="31">
        <v>3565</v>
      </c>
      <c r="L149" s="31">
        <v>3505.85</v>
      </c>
      <c r="M149" s="31">
        <v>3.9348200000000002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241.25</v>
      </c>
      <c r="D150" s="36">
        <v>240.78333333333333</v>
      </c>
      <c r="E150" s="36">
        <v>238.56666666666666</v>
      </c>
      <c r="F150" s="36">
        <v>235.88333333333333</v>
      </c>
      <c r="G150" s="36">
        <v>233.66666666666666</v>
      </c>
      <c r="H150" s="36">
        <v>243.46666666666667</v>
      </c>
      <c r="I150" s="36">
        <v>245.68333333333331</v>
      </c>
      <c r="J150" s="36">
        <v>248.36666666666667</v>
      </c>
      <c r="K150" s="31">
        <v>243</v>
      </c>
      <c r="L150" s="31">
        <v>238.1</v>
      </c>
      <c r="M150" s="31">
        <v>14.98382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515.29999999999995</v>
      </c>
      <c r="D151" s="36">
        <v>514.43333333333328</v>
      </c>
      <c r="E151" s="36">
        <v>510.31666666666661</v>
      </c>
      <c r="F151" s="36">
        <v>505.33333333333331</v>
      </c>
      <c r="G151" s="36">
        <v>501.21666666666664</v>
      </c>
      <c r="H151" s="36">
        <v>519.41666666666652</v>
      </c>
      <c r="I151" s="36">
        <v>523.53333333333308</v>
      </c>
      <c r="J151" s="36">
        <v>528.51666666666654</v>
      </c>
      <c r="K151" s="31">
        <v>518.54999999999995</v>
      </c>
      <c r="L151" s="31">
        <v>509.45</v>
      </c>
      <c r="M151" s="31">
        <v>2.1530200000000002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510.6</v>
      </c>
      <c r="D152" s="36">
        <v>509.91666666666674</v>
      </c>
      <c r="E152" s="36">
        <v>503.88333333333344</v>
      </c>
      <c r="F152" s="36">
        <v>497.16666666666669</v>
      </c>
      <c r="G152" s="36">
        <v>491.13333333333338</v>
      </c>
      <c r="H152" s="36">
        <v>516.63333333333344</v>
      </c>
      <c r="I152" s="36">
        <v>522.66666666666674</v>
      </c>
      <c r="J152" s="36">
        <v>529.38333333333355</v>
      </c>
      <c r="K152" s="31">
        <v>515.95000000000005</v>
      </c>
      <c r="L152" s="31">
        <v>503.2</v>
      </c>
      <c r="M152" s="31">
        <v>4.3324400000000001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1724.65</v>
      </c>
      <c r="D153" s="36">
        <v>1716.9166666666667</v>
      </c>
      <c r="E153" s="36">
        <v>1697.9833333333336</v>
      </c>
      <c r="F153" s="36">
        <v>1671.3166666666668</v>
      </c>
      <c r="G153" s="36">
        <v>1652.3833333333337</v>
      </c>
      <c r="H153" s="36">
        <v>1743.5833333333335</v>
      </c>
      <c r="I153" s="36">
        <v>1762.5166666666664</v>
      </c>
      <c r="J153" s="36">
        <v>1789.1833333333334</v>
      </c>
      <c r="K153" s="31">
        <v>1735.85</v>
      </c>
      <c r="L153" s="31">
        <v>1690.25</v>
      </c>
      <c r="M153" s="31">
        <v>0.86223000000000005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130.25</v>
      </c>
      <c r="D154" s="36">
        <v>130.18333333333334</v>
      </c>
      <c r="E154" s="36">
        <v>128.56666666666666</v>
      </c>
      <c r="F154" s="36">
        <v>126.88333333333333</v>
      </c>
      <c r="G154" s="36">
        <v>125.26666666666665</v>
      </c>
      <c r="H154" s="36">
        <v>131.86666666666667</v>
      </c>
      <c r="I154" s="36">
        <v>133.48333333333335</v>
      </c>
      <c r="J154" s="36">
        <v>135.16666666666669</v>
      </c>
      <c r="K154" s="31">
        <v>131.80000000000001</v>
      </c>
      <c r="L154" s="31">
        <v>128.5</v>
      </c>
      <c r="M154" s="31">
        <v>26.269559999999998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199.3</v>
      </c>
      <c r="D155" s="36">
        <v>200.35000000000002</v>
      </c>
      <c r="E155" s="36">
        <v>196.80000000000004</v>
      </c>
      <c r="F155" s="36">
        <v>194.3</v>
      </c>
      <c r="G155" s="36">
        <v>190.75000000000003</v>
      </c>
      <c r="H155" s="36">
        <v>202.85000000000005</v>
      </c>
      <c r="I155" s="36">
        <v>206.4</v>
      </c>
      <c r="J155" s="36">
        <v>208.90000000000006</v>
      </c>
      <c r="K155" s="31">
        <v>203.9</v>
      </c>
      <c r="L155" s="31">
        <v>197.85</v>
      </c>
      <c r="M155" s="31">
        <v>18.361930000000001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96.05</v>
      </c>
      <c r="D156" s="36">
        <v>95.683333333333337</v>
      </c>
      <c r="E156" s="36">
        <v>94.566666666666677</v>
      </c>
      <c r="F156" s="36">
        <v>93.083333333333343</v>
      </c>
      <c r="G156" s="36">
        <v>91.966666666666683</v>
      </c>
      <c r="H156" s="36">
        <v>97.166666666666671</v>
      </c>
      <c r="I156" s="36">
        <v>98.283333333333346</v>
      </c>
      <c r="J156" s="36">
        <v>99.766666666666666</v>
      </c>
      <c r="K156" s="31">
        <v>96.8</v>
      </c>
      <c r="L156" s="31">
        <v>94.2</v>
      </c>
      <c r="M156" s="31">
        <v>52.94182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897.8</v>
      </c>
      <c r="D157" s="36">
        <v>889.66666666666663</v>
      </c>
      <c r="E157" s="36">
        <v>874.33333333333326</v>
      </c>
      <c r="F157" s="36">
        <v>850.86666666666667</v>
      </c>
      <c r="G157" s="36">
        <v>835.5333333333333</v>
      </c>
      <c r="H157" s="36">
        <v>913.13333333333321</v>
      </c>
      <c r="I157" s="36">
        <v>928.46666666666647</v>
      </c>
      <c r="J157" s="36">
        <v>951.93333333333317</v>
      </c>
      <c r="K157" s="31">
        <v>905</v>
      </c>
      <c r="L157" s="31">
        <v>866.2</v>
      </c>
      <c r="M157" s="31">
        <v>2.3704200000000002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3146.3</v>
      </c>
      <c r="D158" s="36">
        <v>3142.9166666666665</v>
      </c>
      <c r="E158" s="36">
        <v>3116.2333333333331</v>
      </c>
      <c r="F158" s="36">
        <v>3086.1666666666665</v>
      </c>
      <c r="G158" s="36">
        <v>3059.4833333333331</v>
      </c>
      <c r="H158" s="36">
        <v>3172.9833333333331</v>
      </c>
      <c r="I158" s="36">
        <v>3199.6666666666665</v>
      </c>
      <c r="J158" s="36">
        <v>3229.7333333333331</v>
      </c>
      <c r="K158" s="31">
        <v>3169.6</v>
      </c>
      <c r="L158" s="31">
        <v>3112.85</v>
      </c>
      <c r="M158" s="31">
        <v>2.3143500000000001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266.39999999999998</v>
      </c>
      <c r="D159" s="36">
        <v>267.31666666666666</v>
      </c>
      <c r="E159" s="36">
        <v>264.63333333333333</v>
      </c>
      <c r="F159" s="36">
        <v>262.86666666666667</v>
      </c>
      <c r="G159" s="36">
        <v>260.18333333333334</v>
      </c>
      <c r="H159" s="36">
        <v>269.08333333333331</v>
      </c>
      <c r="I159" s="36">
        <v>271.76666666666659</v>
      </c>
      <c r="J159" s="36">
        <v>273.5333333333333</v>
      </c>
      <c r="K159" s="31">
        <v>270</v>
      </c>
      <c r="L159" s="31">
        <v>265.55</v>
      </c>
      <c r="M159" s="31">
        <v>12.01343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365.9</v>
      </c>
      <c r="D160" s="36">
        <v>365.11666666666662</v>
      </c>
      <c r="E160" s="36">
        <v>361.23333333333323</v>
      </c>
      <c r="F160" s="36">
        <v>356.56666666666661</v>
      </c>
      <c r="G160" s="36">
        <v>352.68333333333322</v>
      </c>
      <c r="H160" s="36">
        <v>369.78333333333325</v>
      </c>
      <c r="I160" s="36">
        <v>373.66666666666657</v>
      </c>
      <c r="J160" s="36">
        <v>378.33333333333326</v>
      </c>
      <c r="K160" s="31">
        <v>369</v>
      </c>
      <c r="L160" s="31">
        <v>360.45</v>
      </c>
      <c r="M160" s="31">
        <v>1.46288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147.05000000000001</v>
      </c>
      <c r="D161" s="36">
        <v>147.68333333333334</v>
      </c>
      <c r="E161" s="36">
        <v>145.41666666666669</v>
      </c>
      <c r="F161" s="36">
        <v>143.78333333333336</v>
      </c>
      <c r="G161" s="36">
        <v>141.51666666666671</v>
      </c>
      <c r="H161" s="36">
        <v>149.31666666666666</v>
      </c>
      <c r="I161" s="36">
        <v>151.58333333333331</v>
      </c>
      <c r="J161" s="36">
        <v>153.21666666666664</v>
      </c>
      <c r="K161" s="31">
        <v>149.94999999999999</v>
      </c>
      <c r="L161" s="31">
        <v>146.05000000000001</v>
      </c>
      <c r="M161" s="31">
        <v>198.87689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743.75</v>
      </c>
      <c r="D162" s="36">
        <v>735.9666666666667</v>
      </c>
      <c r="E162" s="36">
        <v>720.78333333333342</v>
      </c>
      <c r="F162" s="36">
        <v>697.81666666666672</v>
      </c>
      <c r="G162" s="36">
        <v>682.63333333333344</v>
      </c>
      <c r="H162" s="36">
        <v>758.93333333333339</v>
      </c>
      <c r="I162" s="36">
        <v>774.11666666666679</v>
      </c>
      <c r="J162" s="36">
        <v>797.08333333333337</v>
      </c>
      <c r="K162" s="31">
        <v>751.15</v>
      </c>
      <c r="L162" s="31">
        <v>713</v>
      </c>
      <c r="M162" s="31">
        <v>19.367360000000001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4249.25</v>
      </c>
      <c r="D163" s="36">
        <v>4253.583333333333</v>
      </c>
      <c r="E163" s="36">
        <v>4230.6666666666661</v>
      </c>
      <c r="F163" s="36">
        <v>4212.083333333333</v>
      </c>
      <c r="G163" s="36">
        <v>4189.1666666666661</v>
      </c>
      <c r="H163" s="36">
        <v>4272.1666666666661</v>
      </c>
      <c r="I163" s="36">
        <v>4295.0833333333321</v>
      </c>
      <c r="J163" s="36">
        <v>4313.6666666666661</v>
      </c>
      <c r="K163" s="31">
        <v>4276.5</v>
      </c>
      <c r="L163" s="31">
        <v>4235</v>
      </c>
      <c r="M163" s="31">
        <v>0.19020999999999999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921.3</v>
      </c>
      <c r="D164" s="36">
        <v>921.9666666666667</v>
      </c>
      <c r="E164" s="36">
        <v>909.33333333333337</v>
      </c>
      <c r="F164" s="36">
        <v>897.36666666666667</v>
      </c>
      <c r="G164" s="36">
        <v>884.73333333333335</v>
      </c>
      <c r="H164" s="36">
        <v>933.93333333333339</v>
      </c>
      <c r="I164" s="36">
        <v>946.56666666666661</v>
      </c>
      <c r="J164" s="36">
        <v>958.53333333333342</v>
      </c>
      <c r="K164" s="31">
        <v>934.6</v>
      </c>
      <c r="L164" s="31">
        <v>910</v>
      </c>
      <c r="M164" s="31">
        <v>5.6338900000000001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192.15</v>
      </c>
      <c r="D165" s="36">
        <v>191.78333333333333</v>
      </c>
      <c r="E165" s="36">
        <v>190.16666666666666</v>
      </c>
      <c r="F165" s="36">
        <v>188.18333333333334</v>
      </c>
      <c r="G165" s="36">
        <v>186.56666666666666</v>
      </c>
      <c r="H165" s="36">
        <v>193.76666666666665</v>
      </c>
      <c r="I165" s="36">
        <v>195.38333333333333</v>
      </c>
      <c r="J165" s="36">
        <v>197.36666666666665</v>
      </c>
      <c r="K165" s="31">
        <v>193.4</v>
      </c>
      <c r="L165" s="31">
        <v>189.8</v>
      </c>
      <c r="M165" s="31">
        <v>6.8328300000000004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160.4</v>
      </c>
      <c r="D166" s="36">
        <v>159.76666666666668</v>
      </c>
      <c r="E166" s="36">
        <v>157.83333333333337</v>
      </c>
      <c r="F166" s="36">
        <v>155.26666666666668</v>
      </c>
      <c r="G166" s="36">
        <v>153.33333333333337</v>
      </c>
      <c r="H166" s="36">
        <v>162.33333333333337</v>
      </c>
      <c r="I166" s="36">
        <v>164.26666666666671</v>
      </c>
      <c r="J166" s="36">
        <v>166.83333333333337</v>
      </c>
      <c r="K166" s="31">
        <v>161.69999999999999</v>
      </c>
      <c r="L166" s="31">
        <v>157.19999999999999</v>
      </c>
      <c r="M166" s="31">
        <v>21.592169999999999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773.4</v>
      </c>
      <c r="D167" s="36">
        <v>782.9</v>
      </c>
      <c r="E167" s="36">
        <v>756.3</v>
      </c>
      <c r="F167" s="36">
        <v>739.19999999999993</v>
      </c>
      <c r="G167" s="36">
        <v>712.59999999999991</v>
      </c>
      <c r="H167" s="36">
        <v>800</v>
      </c>
      <c r="I167" s="36">
        <v>826.60000000000014</v>
      </c>
      <c r="J167" s="36">
        <v>843.7</v>
      </c>
      <c r="K167" s="31">
        <v>809.5</v>
      </c>
      <c r="L167" s="31">
        <v>765.8</v>
      </c>
      <c r="M167" s="31">
        <v>7.2229700000000001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340.25</v>
      </c>
      <c r="D168" s="36">
        <v>338.26666666666671</v>
      </c>
      <c r="E168" s="36">
        <v>335.08333333333343</v>
      </c>
      <c r="F168" s="36">
        <v>329.91666666666674</v>
      </c>
      <c r="G168" s="36">
        <v>326.73333333333346</v>
      </c>
      <c r="H168" s="36">
        <v>343.43333333333339</v>
      </c>
      <c r="I168" s="36">
        <v>346.61666666666667</v>
      </c>
      <c r="J168" s="36">
        <v>351.78333333333336</v>
      </c>
      <c r="K168" s="31">
        <v>341.45</v>
      </c>
      <c r="L168" s="31">
        <v>333.1</v>
      </c>
      <c r="M168" s="31">
        <v>8.7911999999999999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149.35</v>
      </c>
      <c r="D169" s="36">
        <v>149.68333333333331</v>
      </c>
      <c r="E169" s="36">
        <v>148.06666666666661</v>
      </c>
      <c r="F169" s="36">
        <v>146.7833333333333</v>
      </c>
      <c r="G169" s="36">
        <v>145.1666666666666</v>
      </c>
      <c r="H169" s="36">
        <v>150.96666666666661</v>
      </c>
      <c r="I169" s="36">
        <v>152.58333333333334</v>
      </c>
      <c r="J169" s="36">
        <v>153.86666666666662</v>
      </c>
      <c r="K169" s="31">
        <v>151.30000000000001</v>
      </c>
      <c r="L169" s="31">
        <v>148.4</v>
      </c>
      <c r="M169" s="31">
        <v>29.405650000000001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1177.5</v>
      </c>
      <c r="D170" s="36">
        <v>1174.6499999999999</v>
      </c>
      <c r="E170" s="36">
        <v>1165.9499999999998</v>
      </c>
      <c r="F170" s="36">
        <v>1154.3999999999999</v>
      </c>
      <c r="G170" s="36">
        <v>1145.6999999999998</v>
      </c>
      <c r="H170" s="36">
        <v>1186.1999999999998</v>
      </c>
      <c r="I170" s="36">
        <v>1194.9000000000001</v>
      </c>
      <c r="J170" s="36">
        <v>1206.4499999999998</v>
      </c>
      <c r="K170" s="31">
        <v>1183.3499999999999</v>
      </c>
      <c r="L170" s="31">
        <v>1163.0999999999999</v>
      </c>
      <c r="M170" s="31">
        <v>0.1298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124.65</v>
      </c>
      <c r="D171" s="36">
        <v>124.83333333333333</v>
      </c>
      <c r="E171" s="36">
        <v>123.81666666666666</v>
      </c>
      <c r="F171" s="36">
        <v>122.98333333333333</v>
      </c>
      <c r="G171" s="36">
        <v>121.96666666666667</v>
      </c>
      <c r="H171" s="36">
        <v>125.66666666666666</v>
      </c>
      <c r="I171" s="36">
        <v>126.68333333333334</v>
      </c>
      <c r="J171" s="36">
        <v>127.51666666666665</v>
      </c>
      <c r="K171" s="31">
        <v>125.85</v>
      </c>
      <c r="L171" s="31">
        <v>124</v>
      </c>
      <c r="M171" s="31">
        <v>76.057699999999997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2839.5</v>
      </c>
      <c r="D172" s="36">
        <v>2826.9666666666667</v>
      </c>
      <c r="E172" s="36">
        <v>2806.9833333333336</v>
      </c>
      <c r="F172" s="36">
        <v>2774.4666666666667</v>
      </c>
      <c r="G172" s="36">
        <v>2754.4833333333336</v>
      </c>
      <c r="H172" s="36">
        <v>2859.4833333333336</v>
      </c>
      <c r="I172" s="36">
        <v>2879.4666666666662</v>
      </c>
      <c r="J172" s="36">
        <v>2911.9833333333336</v>
      </c>
      <c r="K172" s="31">
        <v>2846.95</v>
      </c>
      <c r="L172" s="31">
        <v>2794.45</v>
      </c>
      <c r="M172" s="31">
        <v>0.14226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3131.55</v>
      </c>
      <c r="D173" s="36">
        <v>3131.6</v>
      </c>
      <c r="E173" s="36">
        <v>3117.1</v>
      </c>
      <c r="F173" s="36">
        <v>3102.65</v>
      </c>
      <c r="G173" s="36">
        <v>3088.15</v>
      </c>
      <c r="H173" s="36">
        <v>3146.0499999999997</v>
      </c>
      <c r="I173" s="36">
        <v>3160.5499999999997</v>
      </c>
      <c r="J173" s="36">
        <v>3174.9999999999995</v>
      </c>
      <c r="K173" s="31">
        <v>3146.1</v>
      </c>
      <c r="L173" s="31">
        <v>3117.15</v>
      </c>
      <c r="M173" s="31">
        <v>0.16225999999999999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229.4</v>
      </c>
      <c r="D174" s="36">
        <v>230.41666666666666</v>
      </c>
      <c r="E174" s="36">
        <v>225.73333333333332</v>
      </c>
      <c r="F174" s="36">
        <v>222.06666666666666</v>
      </c>
      <c r="G174" s="36">
        <v>217.38333333333333</v>
      </c>
      <c r="H174" s="36">
        <v>234.08333333333331</v>
      </c>
      <c r="I174" s="36">
        <v>238.76666666666665</v>
      </c>
      <c r="J174" s="36">
        <v>242.43333333333331</v>
      </c>
      <c r="K174" s="31">
        <v>235.1</v>
      </c>
      <c r="L174" s="31">
        <v>226.75</v>
      </c>
      <c r="M174" s="31">
        <v>9.3595799999999993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1625.2</v>
      </c>
      <c r="D175" s="36">
        <v>1634.9666666666665</v>
      </c>
      <c r="E175" s="36">
        <v>1610.2333333333329</v>
      </c>
      <c r="F175" s="36">
        <v>1595.2666666666664</v>
      </c>
      <c r="G175" s="36">
        <v>1570.5333333333328</v>
      </c>
      <c r="H175" s="36">
        <v>1649.9333333333329</v>
      </c>
      <c r="I175" s="36">
        <v>1674.6666666666665</v>
      </c>
      <c r="J175" s="36">
        <v>1689.633333333333</v>
      </c>
      <c r="K175" s="31">
        <v>1659.7</v>
      </c>
      <c r="L175" s="31">
        <v>1620</v>
      </c>
      <c r="M175" s="31">
        <v>3.29861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1445.2</v>
      </c>
      <c r="D176" s="36">
        <v>1449.0833333333333</v>
      </c>
      <c r="E176" s="36">
        <v>1417.5666666666666</v>
      </c>
      <c r="F176" s="36">
        <v>1389.9333333333334</v>
      </c>
      <c r="G176" s="36">
        <v>1358.4166666666667</v>
      </c>
      <c r="H176" s="36">
        <v>1476.7166666666665</v>
      </c>
      <c r="I176" s="36">
        <v>1508.2333333333333</v>
      </c>
      <c r="J176" s="36">
        <v>1535.8666666666663</v>
      </c>
      <c r="K176" s="31">
        <v>1480.6</v>
      </c>
      <c r="L176" s="31">
        <v>1421.45</v>
      </c>
      <c r="M176" s="31">
        <v>3.4583900000000001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785.95</v>
      </c>
      <c r="D177" s="36">
        <v>778.56666666666661</v>
      </c>
      <c r="E177" s="36">
        <v>768.38333333333321</v>
      </c>
      <c r="F177" s="36">
        <v>750.81666666666661</v>
      </c>
      <c r="G177" s="36">
        <v>740.63333333333321</v>
      </c>
      <c r="H177" s="36">
        <v>796.13333333333321</v>
      </c>
      <c r="I177" s="36">
        <v>806.31666666666661</v>
      </c>
      <c r="J177" s="36">
        <v>823.88333333333321</v>
      </c>
      <c r="K177" s="31">
        <v>788.75</v>
      </c>
      <c r="L177" s="31">
        <v>761</v>
      </c>
      <c r="M177" s="31">
        <v>10.482659999999999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833.5</v>
      </c>
      <c r="D178" s="36">
        <v>835.43333333333339</v>
      </c>
      <c r="E178" s="36">
        <v>821.16666666666674</v>
      </c>
      <c r="F178" s="36">
        <v>808.83333333333337</v>
      </c>
      <c r="G178" s="36">
        <v>794.56666666666672</v>
      </c>
      <c r="H178" s="36">
        <v>847.76666666666677</v>
      </c>
      <c r="I178" s="36">
        <v>862.03333333333342</v>
      </c>
      <c r="J178" s="36">
        <v>874.36666666666679</v>
      </c>
      <c r="K178" s="31">
        <v>849.7</v>
      </c>
      <c r="L178" s="31">
        <v>823.1</v>
      </c>
      <c r="M178" s="31">
        <v>10.11539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1752</v>
      </c>
      <c r="D179" s="36">
        <v>1745.8</v>
      </c>
      <c r="E179" s="36">
        <v>1727.1999999999998</v>
      </c>
      <c r="F179" s="36">
        <v>1702.3999999999999</v>
      </c>
      <c r="G179" s="36">
        <v>1683.7999999999997</v>
      </c>
      <c r="H179" s="36">
        <v>1770.6</v>
      </c>
      <c r="I179" s="36">
        <v>1789.1999999999998</v>
      </c>
      <c r="J179" s="36">
        <v>1814</v>
      </c>
      <c r="K179" s="31">
        <v>1764.4</v>
      </c>
      <c r="L179" s="31">
        <v>1721</v>
      </c>
      <c r="M179" s="31">
        <v>0.51392000000000004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56.65</v>
      </c>
      <c r="D180" s="36">
        <v>56.550000000000004</v>
      </c>
      <c r="E180" s="36">
        <v>56.100000000000009</v>
      </c>
      <c r="F180" s="36">
        <v>55.550000000000004</v>
      </c>
      <c r="G180" s="36">
        <v>55.100000000000009</v>
      </c>
      <c r="H180" s="36">
        <v>57.100000000000009</v>
      </c>
      <c r="I180" s="36">
        <v>57.550000000000011</v>
      </c>
      <c r="J180" s="36">
        <v>58.100000000000009</v>
      </c>
      <c r="K180" s="31">
        <v>57</v>
      </c>
      <c r="L180" s="31">
        <v>56</v>
      </c>
      <c r="M180" s="31">
        <v>39.518070000000002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1251.4000000000001</v>
      </c>
      <c r="D181" s="36">
        <v>1259.2333333333333</v>
      </c>
      <c r="E181" s="36">
        <v>1238.5166666666667</v>
      </c>
      <c r="F181" s="36">
        <v>1225.6333333333332</v>
      </c>
      <c r="G181" s="36">
        <v>1204.9166666666665</v>
      </c>
      <c r="H181" s="36">
        <v>1272.1166666666668</v>
      </c>
      <c r="I181" s="36">
        <v>1292.8333333333335</v>
      </c>
      <c r="J181" s="36">
        <v>1305.7166666666669</v>
      </c>
      <c r="K181" s="31">
        <v>1279.95</v>
      </c>
      <c r="L181" s="31">
        <v>1246.3499999999999</v>
      </c>
      <c r="M181" s="31">
        <v>0.21845000000000001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2101.15</v>
      </c>
      <c r="D182" s="36">
        <v>2110.0499999999997</v>
      </c>
      <c r="E182" s="36">
        <v>2082.0999999999995</v>
      </c>
      <c r="F182" s="36">
        <v>2063.0499999999997</v>
      </c>
      <c r="G182" s="36">
        <v>2035.0999999999995</v>
      </c>
      <c r="H182" s="36">
        <v>2129.0999999999995</v>
      </c>
      <c r="I182" s="36">
        <v>2157.0499999999993</v>
      </c>
      <c r="J182" s="36">
        <v>2176.0999999999995</v>
      </c>
      <c r="K182" s="31">
        <v>2138</v>
      </c>
      <c r="L182" s="31">
        <v>2091</v>
      </c>
      <c r="M182" s="31">
        <v>0.49941000000000002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473.25</v>
      </c>
      <c r="D183" s="36">
        <v>475.84999999999997</v>
      </c>
      <c r="E183" s="36">
        <v>468.59999999999991</v>
      </c>
      <c r="F183" s="36">
        <v>463.94999999999993</v>
      </c>
      <c r="G183" s="36">
        <v>456.69999999999987</v>
      </c>
      <c r="H183" s="36">
        <v>480.49999999999994</v>
      </c>
      <c r="I183" s="36">
        <v>487.75000000000006</v>
      </c>
      <c r="J183" s="36">
        <v>492.4</v>
      </c>
      <c r="K183" s="31">
        <v>483.1</v>
      </c>
      <c r="L183" s="31">
        <v>471.2</v>
      </c>
      <c r="M183" s="31">
        <v>1.3810199999999999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1015.5</v>
      </c>
      <c r="D184" s="36">
        <v>1018.75</v>
      </c>
      <c r="E184" s="36">
        <v>1009.45</v>
      </c>
      <c r="F184" s="36">
        <v>1003.4000000000001</v>
      </c>
      <c r="G184" s="36">
        <v>994.10000000000014</v>
      </c>
      <c r="H184" s="36">
        <v>1024.8</v>
      </c>
      <c r="I184" s="36">
        <v>1034.0999999999999</v>
      </c>
      <c r="J184" s="36">
        <v>1040.1499999999999</v>
      </c>
      <c r="K184" s="31">
        <v>1028.05</v>
      </c>
      <c r="L184" s="31">
        <v>1012.7</v>
      </c>
      <c r="M184" s="31">
        <v>4.6657200000000003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658.55</v>
      </c>
      <c r="D185" s="36">
        <v>661.13333333333333</v>
      </c>
      <c r="E185" s="36">
        <v>645.16666666666663</v>
      </c>
      <c r="F185" s="36">
        <v>631.7833333333333</v>
      </c>
      <c r="G185" s="36">
        <v>615.81666666666661</v>
      </c>
      <c r="H185" s="36">
        <v>674.51666666666665</v>
      </c>
      <c r="I185" s="36">
        <v>690.48333333333335</v>
      </c>
      <c r="J185" s="36">
        <v>703.86666666666667</v>
      </c>
      <c r="K185" s="31">
        <v>677.1</v>
      </c>
      <c r="L185" s="31">
        <v>647.75</v>
      </c>
      <c r="M185" s="31">
        <v>4.9927299999999999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1773.1</v>
      </c>
      <c r="D186" s="36">
        <v>1770.0333333333335</v>
      </c>
      <c r="E186" s="36">
        <v>1757.666666666667</v>
      </c>
      <c r="F186" s="36">
        <v>1742.2333333333333</v>
      </c>
      <c r="G186" s="36">
        <v>1729.8666666666668</v>
      </c>
      <c r="H186" s="36">
        <v>1785.4666666666672</v>
      </c>
      <c r="I186" s="36">
        <v>1797.8333333333335</v>
      </c>
      <c r="J186" s="36">
        <v>1813.2666666666673</v>
      </c>
      <c r="K186" s="31">
        <v>1782.4</v>
      </c>
      <c r="L186" s="31">
        <v>1754.6</v>
      </c>
      <c r="M186" s="31">
        <v>4.0111299999999996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358.05</v>
      </c>
      <c r="D187" s="36">
        <v>359.83333333333331</v>
      </c>
      <c r="E187" s="36">
        <v>352.81666666666661</v>
      </c>
      <c r="F187" s="36">
        <v>347.58333333333331</v>
      </c>
      <c r="G187" s="36">
        <v>340.56666666666661</v>
      </c>
      <c r="H187" s="36">
        <v>365.06666666666661</v>
      </c>
      <c r="I187" s="36">
        <v>372.08333333333337</v>
      </c>
      <c r="J187" s="36">
        <v>377.31666666666661</v>
      </c>
      <c r="K187" s="31">
        <v>366.85</v>
      </c>
      <c r="L187" s="31">
        <v>354.6</v>
      </c>
      <c r="M187" s="31">
        <v>29.624079999999999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459.8</v>
      </c>
      <c r="D188" s="36">
        <v>461.13333333333338</v>
      </c>
      <c r="E188" s="36">
        <v>456.96666666666675</v>
      </c>
      <c r="F188" s="36">
        <v>454.13333333333338</v>
      </c>
      <c r="G188" s="36">
        <v>449.96666666666675</v>
      </c>
      <c r="H188" s="36">
        <v>463.96666666666675</v>
      </c>
      <c r="I188" s="36">
        <v>468.13333333333338</v>
      </c>
      <c r="J188" s="36">
        <v>470.96666666666675</v>
      </c>
      <c r="K188" s="31">
        <v>465.3</v>
      </c>
      <c r="L188" s="31">
        <v>458.3</v>
      </c>
      <c r="M188" s="31">
        <v>2.89846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1933.85</v>
      </c>
      <c r="D189" s="36">
        <v>1932.2833333333335</v>
      </c>
      <c r="E189" s="36">
        <v>1921.5666666666671</v>
      </c>
      <c r="F189" s="36">
        <v>1909.2833333333335</v>
      </c>
      <c r="G189" s="36">
        <v>1898.5666666666671</v>
      </c>
      <c r="H189" s="36">
        <v>1944.5666666666671</v>
      </c>
      <c r="I189" s="36">
        <v>1955.2833333333338</v>
      </c>
      <c r="J189" s="36">
        <v>1967.5666666666671</v>
      </c>
      <c r="K189" s="31">
        <v>1943</v>
      </c>
      <c r="L189" s="31">
        <v>1920</v>
      </c>
      <c r="M189" s="31">
        <v>4.2556500000000002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764.55</v>
      </c>
      <c r="D190" s="36">
        <v>765.43333333333339</v>
      </c>
      <c r="E190" s="36">
        <v>761.11666666666679</v>
      </c>
      <c r="F190" s="36">
        <v>757.68333333333339</v>
      </c>
      <c r="G190" s="36">
        <v>753.36666666666679</v>
      </c>
      <c r="H190" s="36">
        <v>768.86666666666679</v>
      </c>
      <c r="I190" s="36">
        <v>773.18333333333339</v>
      </c>
      <c r="J190" s="36">
        <v>776.61666666666679</v>
      </c>
      <c r="K190" s="31">
        <v>769.75</v>
      </c>
      <c r="L190" s="31">
        <v>762</v>
      </c>
      <c r="M190" s="31">
        <v>1.9119900000000001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329.05</v>
      </c>
      <c r="D191" s="36">
        <v>331.61666666666667</v>
      </c>
      <c r="E191" s="36">
        <v>323.43333333333334</v>
      </c>
      <c r="F191" s="36">
        <v>317.81666666666666</v>
      </c>
      <c r="G191" s="36">
        <v>309.63333333333333</v>
      </c>
      <c r="H191" s="36">
        <v>337.23333333333335</v>
      </c>
      <c r="I191" s="36">
        <v>345.41666666666674</v>
      </c>
      <c r="J191" s="36">
        <v>351.03333333333336</v>
      </c>
      <c r="K191" s="31">
        <v>339.8</v>
      </c>
      <c r="L191" s="31">
        <v>326</v>
      </c>
      <c r="M191" s="31">
        <v>2.6501999999999999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2159.6999999999998</v>
      </c>
      <c r="D192" s="36">
        <v>2151.7333333333331</v>
      </c>
      <c r="E192" s="36">
        <v>2107.7666666666664</v>
      </c>
      <c r="F192" s="36">
        <v>2055.8333333333335</v>
      </c>
      <c r="G192" s="36">
        <v>2011.8666666666668</v>
      </c>
      <c r="H192" s="36">
        <v>2203.6666666666661</v>
      </c>
      <c r="I192" s="36">
        <v>2247.6333333333323</v>
      </c>
      <c r="J192" s="36">
        <v>2299.5666666666657</v>
      </c>
      <c r="K192" s="31">
        <v>2195.6999999999998</v>
      </c>
      <c r="L192" s="31">
        <v>2099.8000000000002</v>
      </c>
      <c r="M192" s="31">
        <v>0.70804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742.7</v>
      </c>
      <c r="D193" s="36">
        <v>736.2166666666667</v>
      </c>
      <c r="E193" s="36">
        <v>726.43333333333339</v>
      </c>
      <c r="F193" s="36">
        <v>710.16666666666674</v>
      </c>
      <c r="G193" s="36">
        <v>700.38333333333344</v>
      </c>
      <c r="H193" s="36">
        <v>752.48333333333335</v>
      </c>
      <c r="I193" s="36">
        <v>762.26666666666665</v>
      </c>
      <c r="J193" s="36">
        <v>778.5333333333333</v>
      </c>
      <c r="K193" s="31">
        <v>746</v>
      </c>
      <c r="L193" s="31">
        <v>719.95</v>
      </c>
      <c r="M193" s="31">
        <v>0.99280000000000002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343.6</v>
      </c>
      <c r="D194" s="36">
        <v>341.38333333333338</v>
      </c>
      <c r="E194" s="36">
        <v>336.26666666666677</v>
      </c>
      <c r="F194" s="36">
        <v>328.93333333333339</v>
      </c>
      <c r="G194" s="36">
        <v>323.81666666666678</v>
      </c>
      <c r="H194" s="36">
        <v>348.71666666666675</v>
      </c>
      <c r="I194" s="36">
        <v>353.83333333333343</v>
      </c>
      <c r="J194" s="36">
        <v>361.16666666666674</v>
      </c>
      <c r="K194" s="31">
        <v>346.5</v>
      </c>
      <c r="L194" s="31">
        <v>334.05</v>
      </c>
      <c r="M194" s="31">
        <v>4.0159500000000001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2746.05</v>
      </c>
      <c r="D195" s="36">
        <v>2728.2333333333336</v>
      </c>
      <c r="E195" s="36">
        <v>2688.8166666666671</v>
      </c>
      <c r="F195" s="36">
        <v>2631.5833333333335</v>
      </c>
      <c r="G195" s="36">
        <v>2592.166666666667</v>
      </c>
      <c r="H195" s="36">
        <v>2785.4666666666672</v>
      </c>
      <c r="I195" s="36">
        <v>2824.8833333333332</v>
      </c>
      <c r="J195" s="36">
        <v>2882.1166666666672</v>
      </c>
      <c r="K195" s="31">
        <v>2767.65</v>
      </c>
      <c r="L195" s="31">
        <v>2671</v>
      </c>
      <c r="M195" s="31">
        <v>1.30728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416.8</v>
      </c>
      <c r="D196" s="36">
        <v>417.2833333333333</v>
      </c>
      <c r="E196" s="36">
        <v>415.56666666666661</v>
      </c>
      <c r="F196" s="36">
        <v>414.33333333333331</v>
      </c>
      <c r="G196" s="36">
        <v>412.61666666666662</v>
      </c>
      <c r="H196" s="36">
        <v>418.51666666666659</v>
      </c>
      <c r="I196" s="36">
        <v>420.23333333333329</v>
      </c>
      <c r="J196" s="36">
        <v>421.46666666666658</v>
      </c>
      <c r="K196" s="31">
        <v>419</v>
      </c>
      <c r="L196" s="31">
        <v>416.05</v>
      </c>
      <c r="M196" s="31">
        <v>2.5298099999999999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692.4</v>
      </c>
      <c r="D197" s="36">
        <v>691.21666666666658</v>
      </c>
      <c r="E197" s="36">
        <v>684.48333333333312</v>
      </c>
      <c r="F197" s="36">
        <v>676.56666666666649</v>
      </c>
      <c r="G197" s="36">
        <v>669.83333333333303</v>
      </c>
      <c r="H197" s="36">
        <v>699.13333333333321</v>
      </c>
      <c r="I197" s="36">
        <v>705.86666666666656</v>
      </c>
      <c r="J197" s="36">
        <v>713.7833333333333</v>
      </c>
      <c r="K197" s="31">
        <v>697.95</v>
      </c>
      <c r="L197" s="31">
        <v>683.3</v>
      </c>
      <c r="M197" s="31">
        <v>8.7030999999999992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133.30000000000001</v>
      </c>
      <c r="D198" s="36">
        <v>131.51666666666668</v>
      </c>
      <c r="E198" s="36">
        <v>127.53333333333336</v>
      </c>
      <c r="F198" s="36">
        <v>121.76666666666668</v>
      </c>
      <c r="G198" s="36">
        <v>117.78333333333336</v>
      </c>
      <c r="H198" s="36">
        <v>137.28333333333336</v>
      </c>
      <c r="I198" s="36">
        <v>141.26666666666665</v>
      </c>
      <c r="J198" s="36">
        <v>147.03333333333336</v>
      </c>
      <c r="K198" s="31">
        <v>135.5</v>
      </c>
      <c r="L198" s="31">
        <v>125.75</v>
      </c>
      <c r="M198" s="31">
        <v>84.398880000000005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186.6</v>
      </c>
      <c r="D199" s="36">
        <v>188.73333333333335</v>
      </c>
      <c r="E199" s="36">
        <v>183.66666666666669</v>
      </c>
      <c r="F199" s="36">
        <v>180.73333333333335</v>
      </c>
      <c r="G199" s="36">
        <v>175.66666666666669</v>
      </c>
      <c r="H199" s="36">
        <v>191.66666666666669</v>
      </c>
      <c r="I199" s="36">
        <v>196.73333333333335</v>
      </c>
      <c r="J199" s="36">
        <v>199.66666666666669</v>
      </c>
      <c r="K199" s="31">
        <v>193.8</v>
      </c>
      <c r="L199" s="31">
        <v>185.8</v>
      </c>
      <c r="M199" s="31">
        <v>56.087589999999999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275.25</v>
      </c>
      <c r="D200" s="36">
        <v>276.01666666666671</v>
      </c>
      <c r="E200" s="36">
        <v>271.33333333333343</v>
      </c>
      <c r="F200" s="36">
        <v>267.41666666666674</v>
      </c>
      <c r="G200" s="36">
        <v>262.73333333333346</v>
      </c>
      <c r="H200" s="36">
        <v>279.93333333333339</v>
      </c>
      <c r="I200" s="36">
        <v>284.61666666666667</v>
      </c>
      <c r="J200" s="36">
        <v>288.53333333333336</v>
      </c>
      <c r="K200" s="31">
        <v>280.7</v>
      </c>
      <c r="L200" s="31">
        <v>272.10000000000002</v>
      </c>
      <c r="M200" s="31">
        <v>6.8410000000000002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1661.9</v>
      </c>
      <c r="D201" s="36">
        <v>1660.5333333333335</v>
      </c>
      <c r="E201" s="36">
        <v>1647.366666666667</v>
      </c>
      <c r="F201" s="36">
        <v>1632.8333333333335</v>
      </c>
      <c r="G201" s="36">
        <v>1619.666666666667</v>
      </c>
      <c r="H201" s="36">
        <v>1675.0666666666671</v>
      </c>
      <c r="I201" s="36">
        <v>1688.2333333333336</v>
      </c>
      <c r="J201" s="36">
        <v>1702.7666666666671</v>
      </c>
      <c r="K201" s="31">
        <v>1673.7</v>
      </c>
      <c r="L201" s="31">
        <v>1646</v>
      </c>
      <c r="M201" s="31">
        <v>0.74097999999999997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834.75</v>
      </c>
      <c r="D202" s="36">
        <v>838.51666666666677</v>
      </c>
      <c r="E202" s="36">
        <v>827.03333333333353</v>
      </c>
      <c r="F202" s="36">
        <v>819.31666666666672</v>
      </c>
      <c r="G202" s="36">
        <v>807.83333333333348</v>
      </c>
      <c r="H202" s="36">
        <v>846.23333333333358</v>
      </c>
      <c r="I202" s="36">
        <v>857.71666666666692</v>
      </c>
      <c r="J202" s="36">
        <v>865.43333333333362</v>
      </c>
      <c r="K202" s="31">
        <v>850</v>
      </c>
      <c r="L202" s="31">
        <v>830.8</v>
      </c>
      <c r="M202" s="31">
        <v>1.3551899999999999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1252.05</v>
      </c>
      <c r="D203" s="36">
        <v>1254.7833333333333</v>
      </c>
      <c r="E203" s="36">
        <v>1246.4166666666665</v>
      </c>
      <c r="F203" s="36">
        <v>1240.7833333333333</v>
      </c>
      <c r="G203" s="36">
        <v>1232.4166666666665</v>
      </c>
      <c r="H203" s="36">
        <v>1260.4166666666665</v>
      </c>
      <c r="I203" s="36">
        <v>1268.7833333333333</v>
      </c>
      <c r="J203" s="36">
        <v>1274.4166666666665</v>
      </c>
      <c r="K203" s="31">
        <v>1263.1500000000001</v>
      </c>
      <c r="L203" s="31">
        <v>1249.1500000000001</v>
      </c>
      <c r="M203" s="31">
        <v>9.6874500000000001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1267.6500000000001</v>
      </c>
      <c r="D204" s="36">
        <v>1271.45</v>
      </c>
      <c r="E204" s="36">
        <v>1262.1000000000001</v>
      </c>
      <c r="F204" s="36">
        <v>1256.5500000000002</v>
      </c>
      <c r="G204" s="36">
        <v>1247.2000000000003</v>
      </c>
      <c r="H204" s="36">
        <v>1277</v>
      </c>
      <c r="I204" s="36">
        <v>1286.3499999999999</v>
      </c>
      <c r="J204" s="36">
        <v>1291.8999999999999</v>
      </c>
      <c r="K204" s="31">
        <v>1280.8</v>
      </c>
      <c r="L204" s="31">
        <v>1265.9000000000001</v>
      </c>
      <c r="M204" s="31">
        <v>9.3767099999999992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2745.95</v>
      </c>
      <c r="D205" s="36">
        <v>2757.25</v>
      </c>
      <c r="E205" s="36">
        <v>2724.95</v>
      </c>
      <c r="F205" s="36">
        <v>2703.95</v>
      </c>
      <c r="G205" s="36">
        <v>2671.6499999999996</v>
      </c>
      <c r="H205" s="36">
        <v>2778.25</v>
      </c>
      <c r="I205" s="36">
        <v>2810.55</v>
      </c>
      <c r="J205" s="36">
        <v>2831.55</v>
      </c>
      <c r="K205" s="31">
        <v>2789.55</v>
      </c>
      <c r="L205" s="31">
        <v>2736.25</v>
      </c>
      <c r="M205" s="31">
        <v>2.29826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1491.55</v>
      </c>
      <c r="D206" s="36">
        <v>1488.6666666666667</v>
      </c>
      <c r="E206" s="36">
        <v>1483.8833333333334</v>
      </c>
      <c r="F206" s="36">
        <v>1476.2166666666667</v>
      </c>
      <c r="G206" s="36">
        <v>1471.4333333333334</v>
      </c>
      <c r="H206" s="36">
        <v>1496.3333333333335</v>
      </c>
      <c r="I206" s="36">
        <v>1501.1166666666668</v>
      </c>
      <c r="J206" s="36">
        <v>1508.7833333333335</v>
      </c>
      <c r="K206" s="31">
        <v>1493.45</v>
      </c>
      <c r="L206" s="31">
        <v>1481</v>
      </c>
      <c r="M206" s="31">
        <v>156.99772999999999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618.75</v>
      </c>
      <c r="D207" s="36">
        <v>620.36666666666667</v>
      </c>
      <c r="E207" s="36">
        <v>615.88333333333333</v>
      </c>
      <c r="F207" s="36">
        <v>613.01666666666665</v>
      </c>
      <c r="G207" s="36">
        <v>608.5333333333333</v>
      </c>
      <c r="H207" s="36">
        <v>623.23333333333335</v>
      </c>
      <c r="I207" s="36">
        <v>627.7166666666667</v>
      </c>
      <c r="J207" s="36">
        <v>630.58333333333337</v>
      </c>
      <c r="K207" s="31">
        <v>624.85</v>
      </c>
      <c r="L207" s="31">
        <v>617.5</v>
      </c>
      <c r="M207" s="31">
        <v>13.32249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3132.1</v>
      </c>
      <c r="D208" s="36">
        <v>3141.7833333333333</v>
      </c>
      <c r="E208" s="36">
        <v>3117.1666666666665</v>
      </c>
      <c r="F208" s="36">
        <v>3102.2333333333331</v>
      </c>
      <c r="G208" s="36">
        <v>3077.6166666666663</v>
      </c>
      <c r="H208" s="36">
        <v>3156.7166666666667</v>
      </c>
      <c r="I208" s="36">
        <v>3181.3333333333335</v>
      </c>
      <c r="J208" s="36">
        <v>3196.2666666666669</v>
      </c>
      <c r="K208" s="31">
        <v>3166.4</v>
      </c>
      <c r="L208" s="31">
        <v>3126.85</v>
      </c>
      <c r="M208" s="31">
        <v>4.5932399999999998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66.099999999999994</v>
      </c>
      <c r="D209" s="36">
        <v>66.350000000000009</v>
      </c>
      <c r="E209" s="36">
        <v>65.700000000000017</v>
      </c>
      <c r="F209" s="36">
        <v>65.300000000000011</v>
      </c>
      <c r="G209" s="36">
        <v>64.65000000000002</v>
      </c>
      <c r="H209" s="36">
        <v>66.750000000000014</v>
      </c>
      <c r="I209" s="36">
        <v>67.40000000000002</v>
      </c>
      <c r="J209" s="36">
        <v>67.800000000000011</v>
      </c>
      <c r="K209" s="31">
        <v>67</v>
      </c>
      <c r="L209" s="31">
        <v>65.95</v>
      </c>
      <c r="M209" s="31">
        <v>30.547249999999998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275.89999999999998</v>
      </c>
      <c r="D210" s="36">
        <v>276.76666666666665</v>
      </c>
      <c r="E210" s="36">
        <v>274.13333333333333</v>
      </c>
      <c r="F210" s="36">
        <v>272.36666666666667</v>
      </c>
      <c r="G210" s="36">
        <v>269.73333333333335</v>
      </c>
      <c r="H210" s="36">
        <v>278.5333333333333</v>
      </c>
      <c r="I210" s="36">
        <v>281.16666666666663</v>
      </c>
      <c r="J210" s="36">
        <v>282.93333333333328</v>
      </c>
      <c r="K210" s="31">
        <v>279.39999999999998</v>
      </c>
      <c r="L210" s="31">
        <v>275</v>
      </c>
      <c r="M210" s="31">
        <v>1.18984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488.05</v>
      </c>
      <c r="D211" s="36">
        <v>485.88333333333338</v>
      </c>
      <c r="E211" s="36">
        <v>480.31666666666678</v>
      </c>
      <c r="F211" s="36">
        <v>472.58333333333337</v>
      </c>
      <c r="G211" s="36">
        <v>467.01666666666677</v>
      </c>
      <c r="H211" s="36">
        <v>493.61666666666679</v>
      </c>
      <c r="I211" s="36">
        <v>499.18333333333339</v>
      </c>
      <c r="J211" s="36">
        <v>506.9166666666668</v>
      </c>
      <c r="K211" s="31">
        <v>491.45</v>
      </c>
      <c r="L211" s="31">
        <v>478.15</v>
      </c>
      <c r="M211" s="31">
        <v>82.206119999999999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948.9</v>
      </c>
      <c r="D212" s="36">
        <v>950.5333333333333</v>
      </c>
      <c r="E212" s="36">
        <v>943.41666666666663</v>
      </c>
      <c r="F212" s="36">
        <v>937.93333333333328</v>
      </c>
      <c r="G212" s="36">
        <v>930.81666666666661</v>
      </c>
      <c r="H212" s="36">
        <v>956.01666666666665</v>
      </c>
      <c r="I212" s="36">
        <v>963.13333333333344</v>
      </c>
      <c r="J212" s="36">
        <v>968.61666666666667</v>
      </c>
      <c r="K212" s="31">
        <v>957.65</v>
      </c>
      <c r="L212" s="31">
        <v>945.05</v>
      </c>
      <c r="M212" s="31">
        <v>0.12334000000000001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2044.55</v>
      </c>
      <c r="D213" s="36">
        <v>2033.7666666666667</v>
      </c>
      <c r="E213" s="36">
        <v>2019.5333333333333</v>
      </c>
      <c r="F213" s="36">
        <v>1994.5166666666667</v>
      </c>
      <c r="G213" s="36">
        <v>1980.2833333333333</v>
      </c>
      <c r="H213" s="36">
        <v>2058.7833333333333</v>
      </c>
      <c r="I213" s="36">
        <v>2073.0166666666664</v>
      </c>
      <c r="J213" s="36">
        <v>2098.0333333333333</v>
      </c>
      <c r="K213" s="31">
        <v>2048</v>
      </c>
      <c r="L213" s="31">
        <v>2008.75</v>
      </c>
      <c r="M213" s="31">
        <v>17.488759999999999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146.30000000000001</v>
      </c>
      <c r="D214" s="36">
        <v>146.56666666666666</v>
      </c>
      <c r="E214" s="36">
        <v>145.03333333333333</v>
      </c>
      <c r="F214" s="36">
        <v>143.76666666666668</v>
      </c>
      <c r="G214" s="36">
        <v>142.23333333333335</v>
      </c>
      <c r="H214" s="36">
        <v>147.83333333333331</v>
      </c>
      <c r="I214" s="36">
        <v>149.36666666666662</v>
      </c>
      <c r="J214" s="36">
        <v>150.6333333333333</v>
      </c>
      <c r="K214" s="31">
        <v>148.1</v>
      </c>
      <c r="L214" s="31">
        <v>145.30000000000001</v>
      </c>
      <c r="M214" s="31">
        <v>25.295819999999999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299.5</v>
      </c>
      <c r="D215" s="36">
        <v>294.65000000000003</v>
      </c>
      <c r="E215" s="36">
        <v>286.90000000000009</v>
      </c>
      <c r="F215" s="36">
        <v>274.30000000000007</v>
      </c>
      <c r="G215" s="36">
        <v>266.55000000000013</v>
      </c>
      <c r="H215" s="36">
        <v>307.25000000000006</v>
      </c>
      <c r="I215" s="36">
        <v>314.99999999999994</v>
      </c>
      <c r="J215" s="36">
        <v>327.60000000000002</v>
      </c>
      <c r="K215" s="31">
        <v>302.39999999999998</v>
      </c>
      <c r="L215" s="31">
        <v>282.05</v>
      </c>
      <c r="M215" s="31">
        <v>246.83403999999999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2519.35</v>
      </c>
      <c r="D216" s="36">
        <v>2514.0166666666669</v>
      </c>
      <c r="E216" s="36">
        <v>2503.0333333333338</v>
      </c>
      <c r="F216" s="36">
        <v>2486.7166666666667</v>
      </c>
      <c r="G216" s="36">
        <v>2475.7333333333336</v>
      </c>
      <c r="H216" s="36">
        <v>2530.3333333333339</v>
      </c>
      <c r="I216" s="36">
        <v>2541.3166666666666</v>
      </c>
      <c r="J216" s="36">
        <v>2557.6333333333341</v>
      </c>
      <c r="K216" s="31">
        <v>2525</v>
      </c>
      <c r="L216" s="31">
        <v>2497.6999999999998</v>
      </c>
      <c r="M216" s="31">
        <v>7.4502199999999998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297</v>
      </c>
      <c r="D217" s="36">
        <v>296.09999999999997</v>
      </c>
      <c r="E217" s="36">
        <v>294.69999999999993</v>
      </c>
      <c r="F217" s="36">
        <v>292.39999999999998</v>
      </c>
      <c r="G217" s="36">
        <v>290.99999999999994</v>
      </c>
      <c r="H217" s="36">
        <v>298.39999999999992</v>
      </c>
      <c r="I217" s="36">
        <v>299.7999999999999</v>
      </c>
      <c r="J217" s="36">
        <v>302.09999999999991</v>
      </c>
      <c r="K217" s="31">
        <v>297.5</v>
      </c>
      <c r="L217" s="31">
        <v>293.8</v>
      </c>
      <c r="M217" s="31">
        <v>1.97817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4571.8500000000004</v>
      </c>
      <c r="D218" s="36">
        <v>4585.9666666666662</v>
      </c>
      <c r="E218" s="36">
        <v>4500.9833333333327</v>
      </c>
      <c r="F218" s="36">
        <v>4430.1166666666668</v>
      </c>
      <c r="G218" s="36">
        <v>4345.1333333333332</v>
      </c>
      <c r="H218" s="36">
        <v>4656.8333333333321</v>
      </c>
      <c r="I218" s="36">
        <v>4741.8166666666657</v>
      </c>
      <c r="J218" s="36">
        <v>4812.6833333333316</v>
      </c>
      <c r="K218" s="31">
        <v>4670.95</v>
      </c>
      <c r="L218" s="31">
        <v>4515.1000000000004</v>
      </c>
      <c r="M218" s="31">
        <v>0.25030999999999998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516.20000000000005</v>
      </c>
      <c r="D219" s="36">
        <v>515.88333333333333</v>
      </c>
      <c r="E219" s="36">
        <v>511.51666666666665</v>
      </c>
      <c r="F219" s="36">
        <v>506.83333333333331</v>
      </c>
      <c r="G219" s="36">
        <v>502.46666666666664</v>
      </c>
      <c r="H219" s="36">
        <v>520.56666666666661</v>
      </c>
      <c r="I219" s="36">
        <v>524.93333333333317</v>
      </c>
      <c r="J219" s="36">
        <v>529.61666666666667</v>
      </c>
      <c r="K219" s="31">
        <v>520.25</v>
      </c>
      <c r="L219" s="31">
        <v>511.2</v>
      </c>
      <c r="M219" s="31">
        <v>0.39121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915.5</v>
      </c>
      <c r="D220" s="36">
        <v>916.4</v>
      </c>
      <c r="E220" s="36">
        <v>908.8</v>
      </c>
      <c r="F220" s="36">
        <v>902.1</v>
      </c>
      <c r="G220" s="36">
        <v>894.5</v>
      </c>
      <c r="H220" s="36">
        <v>923.09999999999991</v>
      </c>
      <c r="I220" s="36">
        <v>930.7</v>
      </c>
      <c r="J220" s="36">
        <v>937.39999999999986</v>
      </c>
      <c r="K220" s="31">
        <v>924</v>
      </c>
      <c r="L220" s="31">
        <v>909.7</v>
      </c>
      <c r="M220" s="31">
        <v>0.68664000000000003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37528.949999999997</v>
      </c>
      <c r="D221" s="36">
        <v>37336.333333333336</v>
      </c>
      <c r="E221" s="36">
        <v>37092.666666666672</v>
      </c>
      <c r="F221" s="36">
        <v>36656.383333333339</v>
      </c>
      <c r="G221" s="36">
        <v>36412.716666666674</v>
      </c>
      <c r="H221" s="36">
        <v>37772.616666666669</v>
      </c>
      <c r="I221" s="36">
        <v>38016.28333333334</v>
      </c>
      <c r="J221" s="36">
        <v>38452.566666666666</v>
      </c>
      <c r="K221" s="31">
        <v>37580</v>
      </c>
      <c r="L221" s="31">
        <v>36900.050000000003</v>
      </c>
      <c r="M221" s="31">
        <v>2.0049999999999998E-2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81.05</v>
      </c>
      <c r="D222" s="36">
        <v>80.683333333333337</v>
      </c>
      <c r="E222" s="36">
        <v>79.416666666666671</v>
      </c>
      <c r="F222" s="36">
        <v>77.783333333333331</v>
      </c>
      <c r="G222" s="36">
        <v>76.516666666666666</v>
      </c>
      <c r="H222" s="36">
        <v>82.316666666666677</v>
      </c>
      <c r="I222" s="36">
        <v>83.583333333333329</v>
      </c>
      <c r="J222" s="36">
        <v>85.216666666666683</v>
      </c>
      <c r="K222" s="31">
        <v>81.95</v>
      </c>
      <c r="L222" s="31">
        <v>79.05</v>
      </c>
      <c r="M222" s="31">
        <v>210.73895999999999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935.75</v>
      </c>
      <c r="D223" s="36">
        <v>939.43333333333339</v>
      </c>
      <c r="E223" s="36">
        <v>930.41666666666674</v>
      </c>
      <c r="F223" s="36">
        <v>925.08333333333337</v>
      </c>
      <c r="G223" s="36">
        <v>916.06666666666672</v>
      </c>
      <c r="H223" s="36">
        <v>944.76666666666677</v>
      </c>
      <c r="I223" s="36">
        <v>953.78333333333342</v>
      </c>
      <c r="J223" s="36">
        <v>959.11666666666679</v>
      </c>
      <c r="K223" s="31">
        <v>948.45</v>
      </c>
      <c r="L223" s="31">
        <v>934.1</v>
      </c>
      <c r="M223" s="31">
        <v>176.06074000000001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1368</v>
      </c>
      <c r="D224" s="36">
        <v>1371.3833333333332</v>
      </c>
      <c r="E224" s="36">
        <v>1357.8666666666663</v>
      </c>
      <c r="F224" s="36">
        <v>1347.7333333333331</v>
      </c>
      <c r="G224" s="36">
        <v>1334.2166666666662</v>
      </c>
      <c r="H224" s="36">
        <v>1381.5166666666664</v>
      </c>
      <c r="I224" s="36">
        <v>1395.0333333333333</v>
      </c>
      <c r="J224" s="36">
        <v>1405.1666666666665</v>
      </c>
      <c r="K224" s="31">
        <v>1384.9</v>
      </c>
      <c r="L224" s="31">
        <v>1361.25</v>
      </c>
      <c r="M224" s="31">
        <v>2.90849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530.6</v>
      </c>
      <c r="D225" s="36">
        <v>532.68333333333328</v>
      </c>
      <c r="E225" s="36">
        <v>525.36666666666656</v>
      </c>
      <c r="F225" s="36">
        <v>520.13333333333333</v>
      </c>
      <c r="G225" s="36">
        <v>512.81666666666661</v>
      </c>
      <c r="H225" s="36">
        <v>537.91666666666652</v>
      </c>
      <c r="I225" s="36">
        <v>545.23333333333335</v>
      </c>
      <c r="J225" s="36">
        <v>550.46666666666647</v>
      </c>
      <c r="K225" s="31">
        <v>540</v>
      </c>
      <c r="L225" s="31">
        <v>527.45000000000005</v>
      </c>
      <c r="M225" s="31">
        <v>7.7459300000000004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641.20000000000005</v>
      </c>
      <c r="D226" s="36">
        <v>644.43333333333339</v>
      </c>
      <c r="E226" s="36">
        <v>636.86666666666679</v>
      </c>
      <c r="F226" s="36">
        <v>632.53333333333342</v>
      </c>
      <c r="G226" s="36">
        <v>624.96666666666681</v>
      </c>
      <c r="H226" s="36">
        <v>648.76666666666677</v>
      </c>
      <c r="I226" s="36">
        <v>656.33333333333337</v>
      </c>
      <c r="J226" s="36">
        <v>660.66666666666674</v>
      </c>
      <c r="K226" s="31">
        <v>652</v>
      </c>
      <c r="L226" s="31">
        <v>640.1</v>
      </c>
      <c r="M226" s="31">
        <v>1.3896599999999999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63.45</v>
      </c>
      <c r="D227" s="36">
        <v>63.68333333333333</v>
      </c>
      <c r="E227" s="36">
        <v>62.61666666666666</v>
      </c>
      <c r="F227" s="36">
        <v>61.783333333333331</v>
      </c>
      <c r="G227" s="36">
        <v>60.716666666666661</v>
      </c>
      <c r="H227" s="36">
        <v>64.516666666666652</v>
      </c>
      <c r="I227" s="36">
        <v>65.583333333333343</v>
      </c>
      <c r="J227" s="36">
        <v>66.416666666666657</v>
      </c>
      <c r="K227" s="31">
        <v>64.75</v>
      </c>
      <c r="L227" s="31">
        <v>62.85</v>
      </c>
      <c r="M227" s="31">
        <v>98.005170000000007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83.7</v>
      </c>
      <c r="D228" s="36">
        <v>83.783333333333331</v>
      </c>
      <c r="E228" s="36">
        <v>83.266666666666666</v>
      </c>
      <c r="F228" s="36">
        <v>82.833333333333329</v>
      </c>
      <c r="G228" s="36">
        <v>82.316666666666663</v>
      </c>
      <c r="H228" s="36">
        <v>84.216666666666669</v>
      </c>
      <c r="I228" s="36">
        <v>84.73333333333332</v>
      </c>
      <c r="J228" s="36">
        <v>85.166666666666671</v>
      </c>
      <c r="K228" s="31">
        <v>84.3</v>
      </c>
      <c r="L228" s="31">
        <v>83.35</v>
      </c>
      <c r="M228" s="31">
        <v>219.66785999999999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115.7</v>
      </c>
      <c r="D229" s="36">
        <v>116.13333333333333</v>
      </c>
      <c r="E229" s="36">
        <v>115.06666666666665</v>
      </c>
      <c r="F229" s="36">
        <v>114.43333333333332</v>
      </c>
      <c r="G229" s="36">
        <v>113.36666666666665</v>
      </c>
      <c r="H229" s="36">
        <v>116.76666666666665</v>
      </c>
      <c r="I229" s="36">
        <v>117.83333333333331</v>
      </c>
      <c r="J229" s="36">
        <v>118.46666666666665</v>
      </c>
      <c r="K229" s="31">
        <v>117.2</v>
      </c>
      <c r="L229" s="31">
        <v>115.5</v>
      </c>
      <c r="M229" s="31">
        <v>47.809809999999999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858.5</v>
      </c>
      <c r="D230" s="36">
        <v>863.56666666666661</v>
      </c>
      <c r="E230" s="36">
        <v>849.63333333333321</v>
      </c>
      <c r="F230" s="36">
        <v>840.76666666666665</v>
      </c>
      <c r="G230" s="36">
        <v>826.83333333333326</v>
      </c>
      <c r="H230" s="36">
        <v>872.43333333333317</v>
      </c>
      <c r="I230" s="36">
        <v>886.36666666666656</v>
      </c>
      <c r="J230" s="36">
        <v>895.23333333333312</v>
      </c>
      <c r="K230" s="31">
        <v>877.5</v>
      </c>
      <c r="L230" s="31">
        <v>854.7</v>
      </c>
      <c r="M230" s="31">
        <v>0.22841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610.70000000000005</v>
      </c>
      <c r="D231" s="36">
        <v>613.23333333333335</v>
      </c>
      <c r="E231" s="36">
        <v>605.4666666666667</v>
      </c>
      <c r="F231" s="36">
        <v>600.23333333333335</v>
      </c>
      <c r="G231" s="36">
        <v>592.4666666666667</v>
      </c>
      <c r="H231" s="36">
        <v>618.4666666666667</v>
      </c>
      <c r="I231" s="36">
        <v>626.23333333333335</v>
      </c>
      <c r="J231" s="36">
        <v>631.4666666666667</v>
      </c>
      <c r="K231" s="31">
        <v>621</v>
      </c>
      <c r="L231" s="31">
        <v>608</v>
      </c>
      <c r="M231" s="31">
        <v>2.3693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214.35</v>
      </c>
      <c r="D232" s="36">
        <v>215.48333333333335</v>
      </c>
      <c r="E232" s="36">
        <v>212.66666666666669</v>
      </c>
      <c r="F232" s="36">
        <v>210.98333333333335</v>
      </c>
      <c r="G232" s="36">
        <v>208.16666666666669</v>
      </c>
      <c r="H232" s="36">
        <v>217.16666666666669</v>
      </c>
      <c r="I232" s="36">
        <v>219.98333333333335</v>
      </c>
      <c r="J232" s="36">
        <v>221.66666666666669</v>
      </c>
      <c r="K232" s="31">
        <v>218.3</v>
      </c>
      <c r="L232" s="31">
        <v>213.8</v>
      </c>
      <c r="M232" s="31">
        <v>13.033910000000001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172.2</v>
      </c>
      <c r="D233" s="36">
        <v>172.7833333333333</v>
      </c>
      <c r="E233" s="36">
        <v>170.46666666666661</v>
      </c>
      <c r="F233" s="36">
        <v>168.73333333333332</v>
      </c>
      <c r="G233" s="36">
        <v>166.41666666666663</v>
      </c>
      <c r="H233" s="36">
        <v>174.51666666666659</v>
      </c>
      <c r="I233" s="36">
        <v>176.83333333333331</v>
      </c>
      <c r="J233" s="36">
        <v>178.56666666666658</v>
      </c>
      <c r="K233" s="31">
        <v>175.1</v>
      </c>
      <c r="L233" s="31">
        <v>171.05</v>
      </c>
      <c r="M233" s="31">
        <v>101.78480999999999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80</v>
      </c>
      <c r="D234" s="36">
        <v>80.216666666666669</v>
      </c>
      <c r="E234" s="36">
        <v>78.63333333333334</v>
      </c>
      <c r="F234" s="36">
        <v>77.266666666666666</v>
      </c>
      <c r="G234" s="36">
        <v>75.683333333333337</v>
      </c>
      <c r="H234" s="36">
        <v>81.583333333333343</v>
      </c>
      <c r="I234" s="36">
        <v>83.166666666666657</v>
      </c>
      <c r="J234" s="36">
        <v>84.533333333333346</v>
      </c>
      <c r="K234" s="31">
        <v>81.8</v>
      </c>
      <c r="L234" s="31">
        <v>78.849999999999994</v>
      </c>
      <c r="M234" s="31">
        <v>154.76321999999999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2638</v>
      </c>
      <c r="D235" s="36">
        <v>2627.9</v>
      </c>
      <c r="E235" s="36">
        <v>2613.3500000000004</v>
      </c>
      <c r="F235" s="36">
        <v>2588.7000000000003</v>
      </c>
      <c r="G235" s="36">
        <v>2574.1500000000005</v>
      </c>
      <c r="H235" s="36">
        <v>2652.55</v>
      </c>
      <c r="I235" s="36">
        <v>2667.1000000000004</v>
      </c>
      <c r="J235" s="36">
        <v>2691.75</v>
      </c>
      <c r="K235" s="31">
        <v>2642.45</v>
      </c>
      <c r="L235" s="31">
        <v>2603.25</v>
      </c>
      <c r="M235" s="31">
        <v>1.8701000000000001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424.2</v>
      </c>
      <c r="D236" s="36">
        <v>425.75</v>
      </c>
      <c r="E236" s="36">
        <v>421</v>
      </c>
      <c r="F236" s="36">
        <v>417.8</v>
      </c>
      <c r="G236" s="36">
        <v>413.05</v>
      </c>
      <c r="H236" s="36">
        <v>428.95</v>
      </c>
      <c r="I236" s="36">
        <v>433.7</v>
      </c>
      <c r="J236" s="36">
        <v>436.9</v>
      </c>
      <c r="K236" s="31">
        <v>430.5</v>
      </c>
      <c r="L236" s="31">
        <v>422.55</v>
      </c>
      <c r="M236" s="31">
        <v>7.9919799999999999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132.4</v>
      </c>
      <c r="D237" s="36">
        <v>132.85</v>
      </c>
      <c r="E237" s="36">
        <v>131.69999999999999</v>
      </c>
      <c r="F237" s="36">
        <v>131</v>
      </c>
      <c r="G237" s="36">
        <v>129.85</v>
      </c>
      <c r="H237" s="36">
        <v>133.54999999999998</v>
      </c>
      <c r="I237" s="36">
        <v>134.70000000000002</v>
      </c>
      <c r="J237" s="36">
        <v>135.39999999999998</v>
      </c>
      <c r="K237" s="31">
        <v>134</v>
      </c>
      <c r="L237" s="31">
        <v>132.15</v>
      </c>
      <c r="M237" s="31">
        <v>26.173249999999999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405.65</v>
      </c>
      <c r="D238" s="36">
        <v>403.73333333333335</v>
      </c>
      <c r="E238" s="36">
        <v>400.91666666666669</v>
      </c>
      <c r="F238" s="36">
        <v>396.18333333333334</v>
      </c>
      <c r="G238" s="36">
        <v>393.36666666666667</v>
      </c>
      <c r="H238" s="36">
        <v>408.4666666666667</v>
      </c>
      <c r="I238" s="36">
        <v>411.2833333333333</v>
      </c>
      <c r="J238" s="36">
        <v>416.01666666666671</v>
      </c>
      <c r="K238" s="31">
        <v>406.55</v>
      </c>
      <c r="L238" s="31">
        <v>399</v>
      </c>
      <c r="M238" s="31">
        <v>24.518750000000001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103.45</v>
      </c>
      <c r="D239" s="36">
        <v>104.46666666666668</v>
      </c>
      <c r="E239" s="36">
        <v>102.03333333333336</v>
      </c>
      <c r="F239" s="36">
        <v>100.61666666666667</v>
      </c>
      <c r="G239" s="36">
        <v>98.183333333333351</v>
      </c>
      <c r="H239" s="36">
        <v>105.88333333333337</v>
      </c>
      <c r="I239" s="36">
        <v>108.31666666666668</v>
      </c>
      <c r="J239" s="36">
        <v>109.73333333333338</v>
      </c>
      <c r="K239" s="31">
        <v>106.9</v>
      </c>
      <c r="L239" s="31">
        <v>103.05</v>
      </c>
      <c r="M239" s="31">
        <v>694.12828000000002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39.75</v>
      </c>
      <c r="D240" s="36">
        <v>39.85</v>
      </c>
      <c r="E240" s="36">
        <v>39.35</v>
      </c>
      <c r="F240" s="36">
        <v>38.950000000000003</v>
      </c>
      <c r="G240" s="36">
        <v>38.450000000000003</v>
      </c>
      <c r="H240" s="36">
        <v>40.25</v>
      </c>
      <c r="I240" s="36">
        <v>40.75</v>
      </c>
      <c r="J240" s="36">
        <v>41.15</v>
      </c>
      <c r="K240" s="31">
        <v>40.35</v>
      </c>
      <c r="L240" s="31">
        <v>39.450000000000003</v>
      </c>
      <c r="M240" s="31">
        <v>240.02406999999999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676.9</v>
      </c>
      <c r="D241" s="36">
        <v>679.48333333333335</v>
      </c>
      <c r="E241" s="36">
        <v>668.9666666666667</v>
      </c>
      <c r="F241" s="36">
        <v>661.0333333333333</v>
      </c>
      <c r="G241" s="36">
        <v>650.51666666666665</v>
      </c>
      <c r="H241" s="36">
        <v>687.41666666666674</v>
      </c>
      <c r="I241" s="36">
        <v>697.93333333333339</v>
      </c>
      <c r="J241" s="36">
        <v>705.86666666666679</v>
      </c>
      <c r="K241" s="31">
        <v>690</v>
      </c>
      <c r="L241" s="31">
        <v>671.55</v>
      </c>
      <c r="M241" s="31">
        <v>22.945219999999999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75.599999999999994</v>
      </c>
      <c r="D242" s="36">
        <v>75.166666666666671</v>
      </c>
      <c r="E242" s="36">
        <v>73.833333333333343</v>
      </c>
      <c r="F242" s="36">
        <v>72.066666666666677</v>
      </c>
      <c r="G242" s="36">
        <v>70.733333333333348</v>
      </c>
      <c r="H242" s="36">
        <v>76.933333333333337</v>
      </c>
      <c r="I242" s="36">
        <v>78.26666666666668</v>
      </c>
      <c r="J242" s="36">
        <v>80.033333333333331</v>
      </c>
      <c r="K242" s="31">
        <v>76.5</v>
      </c>
      <c r="L242" s="31">
        <v>73.400000000000006</v>
      </c>
      <c r="M242" s="31">
        <v>616.39026000000001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1429.1</v>
      </c>
      <c r="D243" s="36">
        <v>1432.1833333333334</v>
      </c>
      <c r="E243" s="36">
        <v>1419.3666666666668</v>
      </c>
      <c r="F243" s="36">
        <v>1409.6333333333334</v>
      </c>
      <c r="G243" s="36">
        <v>1396.8166666666668</v>
      </c>
      <c r="H243" s="36">
        <v>1441.9166666666667</v>
      </c>
      <c r="I243" s="36">
        <v>1454.7333333333333</v>
      </c>
      <c r="J243" s="36">
        <v>1464.4666666666667</v>
      </c>
      <c r="K243" s="31">
        <v>1445</v>
      </c>
      <c r="L243" s="31">
        <v>1422.45</v>
      </c>
      <c r="M243" s="31">
        <v>0.66517000000000004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395.9</v>
      </c>
      <c r="D244" s="36">
        <v>396.8</v>
      </c>
      <c r="E244" s="36">
        <v>391.6</v>
      </c>
      <c r="F244" s="36">
        <v>387.3</v>
      </c>
      <c r="G244" s="36">
        <v>382.1</v>
      </c>
      <c r="H244" s="36">
        <v>401.1</v>
      </c>
      <c r="I244" s="36">
        <v>406.29999999999995</v>
      </c>
      <c r="J244" s="36">
        <v>410.6</v>
      </c>
      <c r="K244" s="31">
        <v>402</v>
      </c>
      <c r="L244" s="31">
        <v>392.5</v>
      </c>
      <c r="M244" s="31">
        <v>22.442699999999999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184.2</v>
      </c>
      <c r="D245" s="36">
        <v>185.13333333333335</v>
      </c>
      <c r="E245" s="36">
        <v>182.8666666666667</v>
      </c>
      <c r="F245" s="36">
        <v>181.53333333333336</v>
      </c>
      <c r="G245" s="36">
        <v>179.26666666666671</v>
      </c>
      <c r="H245" s="36">
        <v>186.4666666666667</v>
      </c>
      <c r="I245" s="36">
        <v>188.73333333333335</v>
      </c>
      <c r="J245" s="36">
        <v>190.06666666666669</v>
      </c>
      <c r="K245" s="31">
        <v>187.4</v>
      </c>
      <c r="L245" s="31">
        <v>183.8</v>
      </c>
      <c r="M245" s="31">
        <v>30.799939999999999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1488.95</v>
      </c>
      <c r="D246" s="36">
        <v>1488.7166666666665</v>
      </c>
      <c r="E246" s="36">
        <v>1481.4833333333329</v>
      </c>
      <c r="F246" s="36">
        <v>1474.0166666666664</v>
      </c>
      <c r="G246" s="36">
        <v>1466.7833333333328</v>
      </c>
      <c r="H246" s="36">
        <v>1496.1833333333329</v>
      </c>
      <c r="I246" s="36">
        <v>1503.4166666666665</v>
      </c>
      <c r="J246" s="36">
        <v>1510.883333333333</v>
      </c>
      <c r="K246" s="31">
        <v>1495.95</v>
      </c>
      <c r="L246" s="31">
        <v>1481.25</v>
      </c>
      <c r="M246" s="31">
        <v>32.109769999999997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20.2</v>
      </c>
      <c r="D247" s="36">
        <v>20.333333333333332</v>
      </c>
      <c r="E247" s="36">
        <v>19.916666666666664</v>
      </c>
      <c r="F247" s="36">
        <v>19.633333333333333</v>
      </c>
      <c r="G247" s="36">
        <v>19.216666666666665</v>
      </c>
      <c r="H247" s="36">
        <v>20.616666666666664</v>
      </c>
      <c r="I247" s="36">
        <v>21.033333333333328</v>
      </c>
      <c r="J247" s="36">
        <v>21.316666666666663</v>
      </c>
      <c r="K247" s="31">
        <v>20.75</v>
      </c>
      <c r="L247" s="31">
        <v>20.05</v>
      </c>
      <c r="M247" s="31">
        <v>235.72483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4505.8</v>
      </c>
      <c r="D248" s="36">
        <v>4468.5999999999995</v>
      </c>
      <c r="E248" s="36">
        <v>4397.1999999999989</v>
      </c>
      <c r="F248" s="36">
        <v>4288.5999999999995</v>
      </c>
      <c r="G248" s="36">
        <v>4217.1999999999989</v>
      </c>
      <c r="H248" s="36">
        <v>4577.1999999999989</v>
      </c>
      <c r="I248" s="36">
        <v>4648.5999999999985</v>
      </c>
      <c r="J248" s="36">
        <v>4757.1999999999989</v>
      </c>
      <c r="K248" s="31">
        <v>4540</v>
      </c>
      <c r="L248" s="31">
        <v>4360</v>
      </c>
      <c r="M248" s="31">
        <v>5.0687100000000003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1391</v>
      </c>
      <c r="D249" s="36">
        <v>1394.1499999999999</v>
      </c>
      <c r="E249" s="36">
        <v>1383.2999999999997</v>
      </c>
      <c r="F249" s="36">
        <v>1375.6</v>
      </c>
      <c r="G249" s="36">
        <v>1364.7499999999998</v>
      </c>
      <c r="H249" s="36">
        <v>1401.8499999999997</v>
      </c>
      <c r="I249" s="36">
        <v>1412.6999999999996</v>
      </c>
      <c r="J249" s="36">
        <v>1420.3999999999996</v>
      </c>
      <c r="K249" s="31">
        <v>1405</v>
      </c>
      <c r="L249" s="31">
        <v>1386.45</v>
      </c>
      <c r="M249" s="31">
        <v>35.506349999999998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2943.5</v>
      </c>
      <c r="D250" s="36">
        <v>2931.1833333333329</v>
      </c>
      <c r="E250" s="36">
        <v>2867.4166666666661</v>
      </c>
      <c r="F250" s="36">
        <v>2791.333333333333</v>
      </c>
      <c r="G250" s="36">
        <v>2727.5666666666662</v>
      </c>
      <c r="H250" s="36">
        <v>3007.266666666666</v>
      </c>
      <c r="I250" s="36">
        <v>3071.0333333333333</v>
      </c>
      <c r="J250" s="36">
        <v>3147.1166666666659</v>
      </c>
      <c r="K250" s="31">
        <v>2994.95</v>
      </c>
      <c r="L250" s="31">
        <v>2855.1</v>
      </c>
      <c r="M250" s="31">
        <v>0.53849999999999998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662.95</v>
      </c>
      <c r="D251" s="36">
        <v>663.78333333333342</v>
      </c>
      <c r="E251" s="36">
        <v>656.36666666666679</v>
      </c>
      <c r="F251" s="36">
        <v>649.78333333333342</v>
      </c>
      <c r="G251" s="36">
        <v>642.36666666666679</v>
      </c>
      <c r="H251" s="36">
        <v>670.36666666666679</v>
      </c>
      <c r="I251" s="36">
        <v>677.78333333333353</v>
      </c>
      <c r="J251" s="36">
        <v>684.36666666666679</v>
      </c>
      <c r="K251" s="31">
        <v>671.2</v>
      </c>
      <c r="L251" s="31">
        <v>657.2</v>
      </c>
      <c r="M251" s="31">
        <v>1.7261899999999999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2577.35</v>
      </c>
      <c r="D252" s="36">
        <v>2574.2000000000003</v>
      </c>
      <c r="E252" s="36">
        <v>2549.2500000000005</v>
      </c>
      <c r="F252" s="36">
        <v>2521.15</v>
      </c>
      <c r="G252" s="36">
        <v>2496.2000000000003</v>
      </c>
      <c r="H252" s="36">
        <v>2602.3000000000006</v>
      </c>
      <c r="I252" s="36">
        <v>2627.2500000000005</v>
      </c>
      <c r="J252" s="36">
        <v>2655.3500000000008</v>
      </c>
      <c r="K252" s="31">
        <v>2599.15</v>
      </c>
      <c r="L252" s="31">
        <v>2546.1</v>
      </c>
      <c r="M252" s="31">
        <v>9.01525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1053.95</v>
      </c>
      <c r="D253" s="36">
        <v>1042.4333333333332</v>
      </c>
      <c r="E253" s="36">
        <v>1022.3666666666663</v>
      </c>
      <c r="F253" s="36">
        <v>990.78333333333319</v>
      </c>
      <c r="G253" s="36">
        <v>970.71666666666636</v>
      </c>
      <c r="H253" s="36">
        <v>1074.0166666666664</v>
      </c>
      <c r="I253" s="36">
        <v>1094.0833333333335</v>
      </c>
      <c r="J253" s="36">
        <v>1125.6666666666663</v>
      </c>
      <c r="K253" s="31">
        <v>1062.5</v>
      </c>
      <c r="L253" s="31">
        <v>1010.85</v>
      </c>
      <c r="M253" s="31">
        <v>9.3152500000000007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34.799999999999997</v>
      </c>
      <c r="D254" s="36">
        <v>34.883333333333333</v>
      </c>
      <c r="E254" s="36">
        <v>34.316666666666663</v>
      </c>
      <c r="F254" s="36">
        <v>33.833333333333329</v>
      </c>
      <c r="G254" s="36">
        <v>33.266666666666659</v>
      </c>
      <c r="H254" s="36">
        <v>35.366666666666667</v>
      </c>
      <c r="I254" s="36">
        <v>35.933333333333344</v>
      </c>
      <c r="J254" s="36">
        <v>36.416666666666671</v>
      </c>
      <c r="K254" s="31">
        <v>35.450000000000003</v>
      </c>
      <c r="L254" s="31">
        <v>34.4</v>
      </c>
      <c r="M254" s="31">
        <v>187.64035000000001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436.95</v>
      </c>
      <c r="D255" s="36">
        <v>435.58333333333331</v>
      </c>
      <c r="E255" s="36">
        <v>433.66666666666663</v>
      </c>
      <c r="F255" s="36">
        <v>430.38333333333333</v>
      </c>
      <c r="G255" s="36">
        <v>428.46666666666664</v>
      </c>
      <c r="H255" s="36">
        <v>438.86666666666662</v>
      </c>
      <c r="I255" s="36">
        <v>440.78333333333325</v>
      </c>
      <c r="J255" s="36">
        <v>444.06666666666661</v>
      </c>
      <c r="K255" s="31">
        <v>437.5</v>
      </c>
      <c r="L255" s="31">
        <v>432.3</v>
      </c>
      <c r="M255" s="31">
        <v>69.798490000000001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271.75</v>
      </c>
      <c r="D256" s="36">
        <v>273.43333333333334</v>
      </c>
      <c r="E256" s="36">
        <v>268.56666666666666</v>
      </c>
      <c r="F256" s="36">
        <v>265.38333333333333</v>
      </c>
      <c r="G256" s="36">
        <v>260.51666666666665</v>
      </c>
      <c r="H256" s="36">
        <v>276.61666666666667</v>
      </c>
      <c r="I256" s="36">
        <v>281.48333333333335</v>
      </c>
      <c r="J256" s="36">
        <v>284.66666666666669</v>
      </c>
      <c r="K256" s="31">
        <v>278.3</v>
      </c>
      <c r="L256" s="31">
        <v>270.25</v>
      </c>
      <c r="M256" s="31">
        <v>14.25853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1462.2</v>
      </c>
      <c r="D257" s="36">
        <v>1465.4166666666667</v>
      </c>
      <c r="E257" s="36">
        <v>1433.0333333333335</v>
      </c>
      <c r="F257" s="36">
        <v>1403.8666666666668</v>
      </c>
      <c r="G257" s="36">
        <v>1371.4833333333336</v>
      </c>
      <c r="H257" s="36">
        <v>1494.5833333333335</v>
      </c>
      <c r="I257" s="36">
        <v>1526.9666666666667</v>
      </c>
      <c r="J257" s="36">
        <v>1556.1333333333334</v>
      </c>
      <c r="K257" s="31">
        <v>1497.8</v>
      </c>
      <c r="L257" s="31">
        <v>1436.25</v>
      </c>
      <c r="M257" s="31">
        <v>1.6908799999999999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3438.7</v>
      </c>
      <c r="D258" s="36">
        <v>3436.6666666666665</v>
      </c>
      <c r="E258" s="36">
        <v>3378.333333333333</v>
      </c>
      <c r="F258" s="36">
        <v>3317.9666666666667</v>
      </c>
      <c r="G258" s="36">
        <v>3259.6333333333332</v>
      </c>
      <c r="H258" s="36">
        <v>3497.0333333333328</v>
      </c>
      <c r="I258" s="36">
        <v>3555.3666666666659</v>
      </c>
      <c r="J258" s="36">
        <v>3615.7333333333327</v>
      </c>
      <c r="K258" s="31">
        <v>3495</v>
      </c>
      <c r="L258" s="31">
        <v>3376.3</v>
      </c>
      <c r="M258" s="31">
        <v>3.1699799999999998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112.9</v>
      </c>
      <c r="D259" s="36">
        <v>113.48333333333335</v>
      </c>
      <c r="E259" s="36">
        <v>112.01666666666669</v>
      </c>
      <c r="F259" s="36">
        <v>111.13333333333334</v>
      </c>
      <c r="G259" s="36">
        <v>109.66666666666669</v>
      </c>
      <c r="H259" s="36">
        <v>114.3666666666667</v>
      </c>
      <c r="I259" s="36">
        <v>115.83333333333334</v>
      </c>
      <c r="J259" s="36">
        <v>116.71666666666671</v>
      </c>
      <c r="K259" s="31">
        <v>114.95</v>
      </c>
      <c r="L259" s="31">
        <v>112.6</v>
      </c>
      <c r="M259" s="31">
        <v>9.1196599999999997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1221.8</v>
      </c>
      <c r="D260" s="36">
        <v>1222.6000000000001</v>
      </c>
      <c r="E260" s="36">
        <v>1212.2000000000003</v>
      </c>
      <c r="F260" s="36">
        <v>1202.6000000000001</v>
      </c>
      <c r="G260" s="36">
        <v>1192.2000000000003</v>
      </c>
      <c r="H260" s="36">
        <v>1232.2000000000003</v>
      </c>
      <c r="I260" s="36">
        <v>1242.6000000000004</v>
      </c>
      <c r="J260" s="36">
        <v>1252.2000000000003</v>
      </c>
      <c r="K260" s="31">
        <v>1233</v>
      </c>
      <c r="L260" s="31">
        <v>1213</v>
      </c>
      <c r="M260" s="31">
        <v>0.16763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468</v>
      </c>
      <c r="D261" s="36">
        <v>465.2</v>
      </c>
      <c r="E261" s="36">
        <v>457.4</v>
      </c>
      <c r="F261" s="36">
        <v>446.8</v>
      </c>
      <c r="G261" s="36">
        <v>439</v>
      </c>
      <c r="H261" s="36">
        <v>475.79999999999995</v>
      </c>
      <c r="I261" s="36">
        <v>483.6</v>
      </c>
      <c r="J261" s="36">
        <v>494.19999999999993</v>
      </c>
      <c r="K261" s="31">
        <v>473</v>
      </c>
      <c r="L261" s="31">
        <v>454.6</v>
      </c>
      <c r="M261" s="31">
        <v>15.1357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628.79999999999995</v>
      </c>
      <c r="D262" s="36">
        <v>628.58333333333326</v>
      </c>
      <c r="E262" s="36">
        <v>624.01666666666654</v>
      </c>
      <c r="F262" s="36">
        <v>619.23333333333323</v>
      </c>
      <c r="G262" s="36">
        <v>614.66666666666652</v>
      </c>
      <c r="H262" s="36">
        <v>633.36666666666656</v>
      </c>
      <c r="I262" s="36">
        <v>637.93333333333317</v>
      </c>
      <c r="J262" s="36">
        <v>642.71666666666658</v>
      </c>
      <c r="K262" s="31">
        <v>633.15</v>
      </c>
      <c r="L262" s="31">
        <v>623.79999999999995</v>
      </c>
      <c r="M262" s="31">
        <v>16.946909999999999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342.15</v>
      </c>
      <c r="D263" s="36">
        <v>343.11666666666662</v>
      </c>
      <c r="E263" s="36">
        <v>338.63333333333321</v>
      </c>
      <c r="F263" s="36">
        <v>335.11666666666662</v>
      </c>
      <c r="G263" s="36">
        <v>330.63333333333321</v>
      </c>
      <c r="H263" s="36">
        <v>346.63333333333321</v>
      </c>
      <c r="I263" s="36">
        <v>351.11666666666667</v>
      </c>
      <c r="J263" s="36">
        <v>354.63333333333321</v>
      </c>
      <c r="K263" s="31">
        <v>347.6</v>
      </c>
      <c r="L263" s="31">
        <v>339.6</v>
      </c>
      <c r="M263" s="31">
        <v>0.36598999999999998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764.8</v>
      </c>
      <c r="D264" s="36">
        <v>767.93333333333339</v>
      </c>
      <c r="E264" s="36">
        <v>756.86666666666679</v>
      </c>
      <c r="F264" s="36">
        <v>748.93333333333339</v>
      </c>
      <c r="G264" s="36">
        <v>737.86666666666679</v>
      </c>
      <c r="H264" s="36">
        <v>775.86666666666679</v>
      </c>
      <c r="I264" s="36">
        <v>786.93333333333339</v>
      </c>
      <c r="J264" s="36">
        <v>794.86666666666679</v>
      </c>
      <c r="K264" s="31">
        <v>779</v>
      </c>
      <c r="L264" s="31">
        <v>760</v>
      </c>
      <c r="M264" s="31">
        <v>3.1343899999999998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368.35</v>
      </c>
      <c r="D265" s="36">
        <v>369.56666666666666</v>
      </c>
      <c r="E265" s="36">
        <v>366.13333333333333</v>
      </c>
      <c r="F265" s="36">
        <v>363.91666666666669</v>
      </c>
      <c r="G265" s="36">
        <v>360.48333333333335</v>
      </c>
      <c r="H265" s="36">
        <v>371.7833333333333</v>
      </c>
      <c r="I265" s="36">
        <v>375.21666666666658</v>
      </c>
      <c r="J265" s="36">
        <v>377.43333333333328</v>
      </c>
      <c r="K265" s="31">
        <v>373</v>
      </c>
      <c r="L265" s="31">
        <v>367.35</v>
      </c>
      <c r="M265" s="31">
        <v>5.4289899999999998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83.8</v>
      </c>
      <c r="D266" s="36">
        <v>84.100000000000009</v>
      </c>
      <c r="E266" s="36">
        <v>83.200000000000017</v>
      </c>
      <c r="F266" s="36">
        <v>82.600000000000009</v>
      </c>
      <c r="G266" s="36">
        <v>81.700000000000017</v>
      </c>
      <c r="H266" s="36">
        <v>84.700000000000017</v>
      </c>
      <c r="I266" s="36">
        <v>85.600000000000023</v>
      </c>
      <c r="J266" s="36">
        <v>86.200000000000017</v>
      </c>
      <c r="K266" s="31">
        <v>85</v>
      </c>
      <c r="L266" s="31">
        <v>83.5</v>
      </c>
      <c r="M266" s="31">
        <v>22.990600000000001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384.7</v>
      </c>
      <c r="D267" s="36">
        <v>386.76666666666665</v>
      </c>
      <c r="E267" s="36">
        <v>381.13333333333333</v>
      </c>
      <c r="F267" s="36">
        <v>377.56666666666666</v>
      </c>
      <c r="G267" s="36">
        <v>371.93333333333334</v>
      </c>
      <c r="H267" s="36">
        <v>390.33333333333331</v>
      </c>
      <c r="I267" s="36">
        <v>395.96666666666664</v>
      </c>
      <c r="J267" s="36">
        <v>399.5333333333333</v>
      </c>
      <c r="K267" s="31">
        <v>392.4</v>
      </c>
      <c r="L267" s="31">
        <v>383.2</v>
      </c>
      <c r="M267" s="31">
        <v>18.788709999999998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756.7</v>
      </c>
      <c r="D268" s="36">
        <v>753.15</v>
      </c>
      <c r="E268" s="36">
        <v>748.55</v>
      </c>
      <c r="F268" s="36">
        <v>740.4</v>
      </c>
      <c r="G268" s="36">
        <v>735.8</v>
      </c>
      <c r="H268" s="36">
        <v>761.3</v>
      </c>
      <c r="I268" s="36">
        <v>765.90000000000009</v>
      </c>
      <c r="J268" s="36">
        <v>774.05</v>
      </c>
      <c r="K268" s="31">
        <v>757.75</v>
      </c>
      <c r="L268" s="31">
        <v>745</v>
      </c>
      <c r="M268" s="31">
        <v>26.642769999999999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507.9</v>
      </c>
      <c r="D269" s="36">
        <v>506.66666666666669</v>
      </c>
      <c r="E269" s="36">
        <v>504.33333333333337</v>
      </c>
      <c r="F269" s="36">
        <v>500.76666666666671</v>
      </c>
      <c r="G269" s="36">
        <v>498.43333333333339</v>
      </c>
      <c r="H269" s="36">
        <v>510.23333333333335</v>
      </c>
      <c r="I269" s="36">
        <v>512.56666666666672</v>
      </c>
      <c r="J269" s="36">
        <v>516.13333333333333</v>
      </c>
      <c r="K269" s="31">
        <v>509</v>
      </c>
      <c r="L269" s="31">
        <v>503.1</v>
      </c>
      <c r="M269" s="31">
        <v>5.37059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419.1</v>
      </c>
      <c r="D270" s="36">
        <v>418.66666666666669</v>
      </c>
      <c r="E270" s="36">
        <v>416.13333333333338</v>
      </c>
      <c r="F270" s="36">
        <v>413.16666666666669</v>
      </c>
      <c r="G270" s="36">
        <v>410.63333333333338</v>
      </c>
      <c r="H270" s="36">
        <v>421.63333333333338</v>
      </c>
      <c r="I270" s="36">
        <v>424.16666666666669</v>
      </c>
      <c r="J270" s="36">
        <v>427.13333333333338</v>
      </c>
      <c r="K270" s="31">
        <v>421.2</v>
      </c>
      <c r="L270" s="31">
        <v>415.7</v>
      </c>
      <c r="M270" s="31">
        <v>1.4396500000000001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400.75</v>
      </c>
      <c r="D271" s="36">
        <v>399.63333333333338</v>
      </c>
      <c r="E271" s="36">
        <v>396.31666666666678</v>
      </c>
      <c r="F271" s="36">
        <v>391.88333333333338</v>
      </c>
      <c r="G271" s="36">
        <v>388.56666666666678</v>
      </c>
      <c r="H271" s="36">
        <v>404.06666666666678</v>
      </c>
      <c r="I271" s="36">
        <v>407.38333333333338</v>
      </c>
      <c r="J271" s="36">
        <v>411.81666666666678</v>
      </c>
      <c r="K271" s="31">
        <v>402.95</v>
      </c>
      <c r="L271" s="31">
        <v>395.2</v>
      </c>
      <c r="M271" s="31">
        <v>1.22485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714.25</v>
      </c>
      <c r="D272" s="36">
        <v>717.25</v>
      </c>
      <c r="E272" s="36">
        <v>710</v>
      </c>
      <c r="F272" s="36">
        <v>705.75</v>
      </c>
      <c r="G272" s="36">
        <v>698.5</v>
      </c>
      <c r="H272" s="36">
        <v>721.5</v>
      </c>
      <c r="I272" s="36">
        <v>728.75</v>
      </c>
      <c r="J272" s="36">
        <v>733</v>
      </c>
      <c r="K272" s="31">
        <v>724.5</v>
      </c>
      <c r="L272" s="31">
        <v>713</v>
      </c>
      <c r="M272" s="31">
        <v>1.06751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416.5</v>
      </c>
      <c r="D273" s="36">
        <v>411.8</v>
      </c>
      <c r="E273" s="36">
        <v>401</v>
      </c>
      <c r="F273" s="36">
        <v>385.5</v>
      </c>
      <c r="G273" s="36">
        <v>374.7</v>
      </c>
      <c r="H273" s="36">
        <v>427.3</v>
      </c>
      <c r="I273" s="36">
        <v>438.10000000000008</v>
      </c>
      <c r="J273" s="36">
        <v>453.6</v>
      </c>
      <c r="K273" s="31">
        <v>422.6</v>
      </c>
      <c r="L273" s="31">
        <v>396.3</v>
      </c>
      <c r="M273" s="31">
        <v>53.25367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777.5</v>
      </c>
      <c r="D274" s="36">
        <v>777.66666666666663</v>
      </c>
      <c r="E274" s="36">
        <v>771.33333333333326</v>
      </c>
      <c r="F274" s="36">
        <v>765.16666666666663</v>
      </c>
      <c r="G274" s="36">
        <v>758.83333333333326</v>
      </c>
      <c r="H274" s="36">
        <v>783.83333333333326</v>
      </c>
      <c r="I274" s="36">
        <v>790.16666666666652</v>
      </c>
      <c r="J274" s="36">
        <v>796.33333333333326</v>
      </c>
      <c r="K274" s="31">
        <v>784</v>
      </c>
      <c r="L274" s="31">
        <v>771.5</v>
      </c>
      <c r="M274" s="31">
        <v>1.12639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1267.8</v>
      </c>
      <c r="D275" s="36">
        <v>1271.7</v>
      </c>
      <c r="E275" s="36">
        <v>1254.6000000000001</v>
      </c>
      <c r="F275" s="36">
        <v>1241.4000000000001</v>
      </c>
      <c r="G275" s="36">
        <v>1224.3000000000002</v>
      </c>
      <c r="H275" s="36">
        <v>1284.9000000000001</v>
      </c>
      <c r="I275" s="36">
        <v>1302</v>
      </c>
      <c r="J275" s="36">
        <v>1315.2</v>
      </c>
      <c r="K275" s="31">
        <v>1288.8</v>
      </c>
      <c r="L275" s="31">
        <v>1258.5</v>
      </c>
      <c r="M275" s="31">
        <v>0.58228999999999997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605.9</v>
      </c>
      <c r="D276" s="36">
        <v>608.6</v>
      </c>
      <c r="E276" s="36">
        <v>600.30000000000007</v>
      </c>
      <c r="F276" s="36">
        <v>594.70000000000005</v>
      </c>
      <c r="G276" s="36">
        <v>586.40000000000009</v>
      </c>
      <c r="H276" s="36">
        <v>614.20000000000005</v>
      </c>
      <c r="I276" s="36">
        <v>622.5</v>
      </c>
      <c r="J276" s="36">
        <v>628.1</v>
      </c>
      <c r="K276" s="31">
        <v>616.9</v>
      </c>
      <c r="L276" s="31">
        <v>603</v>
      </c>
      <c r="M276" s="31">
        <v>2.0226000000000002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347.9</v>
      </c>
      <c r="D277" s="36">
        <v>346.23333333333335</v>
      </c>
      <c r="E277" s="36">
        <v>340.66666666666669</v>
      </c>
      <c r="F277" s="36">
        <v>333.43333333333334</v>
      </c>
      <c r="G277" s="36">
        <v>327.86666666666667</v>
      </c>
      <c r="H277" s="36">
        <v>353.4666666666667</v>
      </c>
      <c r="I277" s="36">
        <v>359.0333333333333</v>
      </c>
      <c r="J277" s="36">
        <v>366.26666666666671</v>
      </c>
      <c r="K277" s="31">
        <v>351.8</v>
      </c>
      <c r="L277" s="31">
        <v>339</v>
      </c>
      <c r="M277" s="31">
        <v>50.78257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307.60000000000002</v>
      </c>
      <c r="D278" s="36">
        <v>306.59999999999997</v>
      </c>
      <c r="E278" s="36">
        <v>304.69999999999993</v>
      </c>
      <c r="F278" s="36">
        <v>301.79999999999995</v>
      </c>
      <c r="G278" s="36">
        <v>299.89999999999992</v>
      </c>
      <c r="H278" s="36">
        <v>309.49999999999994</v>
      </c>
      <c r="I278" s="36">
        <v>311.39999999999992</v>
      </c>
      <c r="J278" s="36">
        <v>314.29999999999995</v>
      </c>
      <c r="K278" s="31">
        <v>308.5</v>
      </c>
      <c r="L278" s="31">
        <v>303.7</v>
      </c>
      <c r="M278" s="31">
        <v>2.80593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151.9</v>
      </c>
      <c r="D279" s="36">
        <v>151.86666666666667</v>
      </c>
      <c r="E279" s="36">
        <v>150.53333333333336</v>
      </c>
      <c r="F279" s="36">
        <v>149.16666666666669</v>
      </c>
      <c r="G279" s="36">
        <v>147.83333333333337</v>
      </c>
      <c r="H279" s="36">
        <v>153.23333333333335</v>
      </c>
      <c r="I279" s="36">
        <v>154.56666666666666</v>
      </c>
      <c r="J279" s="36">
        <v>155.93333333333334</v>
      </c>
      <c r="K279" s="31">
        <v>153.19999999999999</v>
      </c>
      <c r="L279" s="31">
        <v>150.5</v>
      </c>
      <c r="M279" s="31">
        <v>28.79392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558.54999999999995</v>
      </c>
      <c r="D280" s="36">
        <v>558.51666666666665</v>
      </c>
      <c r="E280" s="36">
        <v>550.08333333333326</v>
      </c>
      <c r="F280" s="36">
        <v>541.61666666666656</v>
      </c>
      <c r="G280" s="36">
        <v>533.18333333333317</v>
      </c>
      <c r="H280" s="36">
        <v>566.98333333333335</v>
      </c>
      <c r="I280" s="36">
        <v>575.41666666666674</v>
      </c>
      <c r="J280" s="36">
        <v>583.88333333333344</v>
      </c>
      <c r="K280" s="31">
        <v>566.95000000000005</v>
      </c>
      <c r="L280" s="31">
        <v>550.04999999999995</v>
      </c>
      <c r="M280" s="31">
        <v>13.097429999999999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2556.35</v>
      </c>
      <c r="D281" s="36">
        <v>2554.9166666666665</v>
      </c>
      <c r="E281" s="36">
        <v>2524.833333333333</v>
      </c>
      <c r="F281" s="36">
        <v>2493.3166666666666</v>
      </c>
      <c r="G281" s="36">
        <v>2463.2333333333331</v>
      </c>
      <c r="H281" s="36">
        <v>2586.4333333333329</v>
      </c>
      <c r="I281" s="36">
        <v>2616.516666666666</v>
      </c>
      <c r="J281" s="36">
        <v>2648.0333333333328</v>
      </c>
      <c r="K281" s="31">
        <v>2585</v>
      </c>
      <c r="L281" s="31">
        <v>2523.4</v>
      </c>
      <c r="M281" s="31">
        <v>1.0090600000000001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541.85</v>
      </c>
      <c r="D282" s="36">
        <v>540.76666666666665</v>
      </c>
      <c r="E282" s="36">
        <v>536.13333333333333</v>
      </c>
      <c r="F282" s="36">
        <v>530.41666666666663</v>
      </c>
      <c r="G282" s="36">
        <v>525.7833333333333</v>
      </c>
      <c r="H282" s="36">
        <v>546.48333333333335</v>
      </c>
      <c r="I282" s="36">
        <v>551.11666666666656</v>
      </c>
      <c r="J282" s="36">
        <v>556.83333333333337</v>
      </c>
      <c r="K282" s="31">
        <v>545.4</v>
      </c>
      <c r="L282" s="31">
        <v>535.04999999999995</v>
      </c>
      <c r="M282" s="31">
        <v>4.598E-2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476.5</v>
      </c>
      <c r="D283" s="36">
        <v>479.60000000000008</v>
      </c>
      <c r="E283" s="36">
        <v>469.75000000000017</v>
      </c>
      <c r="F283" s="36">
        <v>463.00000000000011</v>
      </c>
      <c r="G283" s="36">
        <v>453.1500000000002</v>
      </c>
      <c r="H283" s="36">
        <v>486.35000000000014</v>
      </c>
      <c r="I283" s="36">
        <v>496.20000000000005</v>
      </c>
      <c r="J283" s="36">
        <v>502.9500000000001</v>
      </c>
      <c r="K283" s="31">
        <v>489.45</v>
      </c>
      <c r="L283" s="31">
        <v>472.85</v>
      </c>
      <c r="M283" s="31">
        <v>1.46211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266.95</v>
      </c>
      <c r="D284" s="36">
        <v>267.06666666666666</v>
      </c>
      <c r="E284" s="36">
        <v>265.38333333333333</v>
      </c>
      <c r="F284" s="36">
        <v>263.81666666666666</v>
      </c>
      <c r="G284" s="36">
        <v>262.13333333333333</v>
      </c>
      <c r="H284" s="36">
        <v>268.63333333333333</v>
      </c>
      <c r="I284" s="36">
        <v>270.31666666666661</v>
      </c>
      <c r="J284" s="36">
        <v>271.88333333333333</v>
      </c>
      <c r="K284" s="31">
        <v>268.75</v>
      </c>
      <c r="L284" s="31">
        <v>265.5</v>
      </c>
      <c r="M284" s="31">
        <v>1.43946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1746.25</v>
      </c>
      <c r="D285" s="36">
        <v>1749.0666666666666</v>
      </c>
      <c r="E285" s="36">
        <v>1737.1833333333332</v>
      </c>
      <c r="F285" s="36">
        <v>1728.1166666666666</v>
      </c>
      <c r="G285" s="36">
        <v>1716.2333333333331</v>
      </c>
      <c r="H285" s="36">
        <v>1758.1333333333332</v>
      </c>
      <c r="I285" s="36">
        <v>1770.0166666666664</v>
      </c>
      <c r="J285" s="36">
        <v>1779.0833333333333</v>
      </c>
      <c r="K285" s="31">
        <v>1760.95</v>
      </c>
      <c r="L285" s="31">
        <v>1740</v>
      </c>
      <c r="M285" s="31">
        <v>36.428370000000001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1327.75</v>
      </c>
      <c r="D286" s="36">
        <v>1316.2666666666667</v>
      </c>
      <c r="E286" s="36">
        <v>1292.5333333333333</v>
      </c>
      <c r="F286" s="36">
        <v>1257.3166666666666</v>
      </c>
      <c r="G286" s="36">
        <v>1233.5833333333333</v>
      </c>
      <c r="H286" s="36">
        <v>1351.4833333333333</v>
      </c>
      <c r="I286" s="36">
        <v>1375.2166666666665</v>
      </c>
      <c r="J286" s="36">
        <v>1410.4333333333334</v>
      </c>
      <c r="K286" s="31">
        <v>1340</v>
      </c>
      <c r="L286" s="31">
        <v>1281.05</v>
      </c>
      <c r="M286" s="31">
        <v>14.117570000000001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388.75</v>
      </c>
      <c r="D287" s="36">
        <v>389.08333333333331</v>
      </c>
      <c r="E287" s="36">
        <v>385.66666666666663</v>
      </c>
      <c r="F287" s="36">
        <v>382.58333333333331</v>
      </c>
      <c r="G287" s="36">
        <v>379.16666666666663</v>
      </c>
      <c r="H287" s="36">
        <v>392.16666666666663</v>
      </c>
      <c r="I287" s="36">
        <v>395.58333333333326</v>
      </c>
      <c r="J287" s="36">
        <v>398.66666666666663</v>
      </c>
      <c r="K287" s="31">
        <v>392.5</v>
      </c>
      <c r="L287" s="31">
        <v>386</v>
      </c>
      <c r="M287" s="31">
        <v>2.48583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1869.85</v>
      </c>
      <c r="D288" s="36">
        <v>1878.0166666666667</v>
      </c>
      <c r="E288" s="36">
        <v>1855.0833333333333</v>
      </c>
      <c r="F288" s="36">
        <v>1840.3166666666666</v>
      </c>
      <c r="G288" s="36">
        <v>1817.3833333333332</v>
      </c>
      <c r="H288" s="36">
        <v>1892.7833333333333</v>
      </c>
      <c r="I288" s="36">
        <v>1915.7166666666667</v>
      </c>
      <c r="J288" s="36">
        <v>1930.4833333333333</v>
      </c>
      <c r="K288" s="31">
        <v>1900.95</v>
      </c>
      <c r="L288" s="31">
        <v>1863.25</v>
      </c>
      <c r="M288" s="31">
        <v>0.49713000000000002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3115.35</v>
      </c>
      <c r="D289" s="36">
        <v>3136.5333333333333</v>
      </c>
      <c r="E289" s="36">
        <v>3080.8166666666666</v>
      </c>
      <c r="F289" s="36">
        <v>3046.2833333333333</v>
      </c>
      <c r="G289" s="36">
        <v>2990.5666666666666</v>
      </c>
      <c r="H289" s="36">
        <v>3171.0666666666666</v>
      </c>
      <c r="I289" s="36">
        <v>3226.7833333333328</v>
      </c>
      <c r="J289" s="36">
        <v>3261.3166666666666</v>
      </c>
      <c r="K289" s="31">
        <v>3192.25</v>
      </c>
      <c r="L289" s="31">
        <v>3102</v>
      </c>
      <c r="M289" s="31">
        <v>0.17194000000000001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140.94999999999999</v>
      </c>
      <c r="D290" s="36">
        <v>141.75</v>
      </c>
      <c r="E290" s="36">
        <v>139.80000000000001</v>
      </c>
      <c r="F290" s="36">
        <v>138.65</v>
      </c>
      <c r="G290" s="36">
        <v>136.70000000000002</v>
      </c>
      <c r="H290" s="36">
        <v>142.9</v>
      </c>
      <c r="I290" s="36">
        <v>144.85</v>
      </c>
      <c r="J290" s="36">
        <v>146</v>
      </c>
      <c r="K290" s="31">
        <v>143.69999999999999</v>
      </c>
      <c r="L290" s="31">
        <v>140.6</v>
      </c>
      <c r="M290" s="31">
        <v>51.517389999999999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4279.2</v>
      </c>
      <c r="D291" s="36">
        <v>4284.4000000000005</v>
      </c>
      <c r="E291" s="36">
        <v>4266.3500000000013</v>
      </c>
      <c r="F291" s="36">
        <v>4253.5000000000009</v>
      </c>
      <c r="G291" s="36">
        <v>4235.4500000000016</v>
      </c>
      <c r="H291" s="36">
        <v>4297.2500000000009</v>
      </c>
      <c r="I291" s="36">
        <v>4315.3</v>
      </c>
      <c r="J291" s="36">
        <v>4328.1500000000005</v>
      </c>
      <c r="K291" s="31">
        <v>4302.45</v>
      </c>
      <c r="L291" s="31">
        <v>4271.55</v>
      </c>
      <c r="M291" s="31">
        <v>0.61677000000000004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12965.4</v>
      </c>
      <c r="D292" s="36">
        <v>12998.716666666667</v>
      </c>
      <c r="E292" s="36">
        <v>12866.683333333334</v>
      </c>
      <c r="F292" s="36">
        <v>12767.966666666667</v>
      </c>
      <c r="G292" s="36">
        <v>12635.933333333334</v>
      </c>
      <c r="H292" s="36">
        <v>13097.433333333334</v>
      </c>
      <c r="I292" s="36">
        <v>13229.466666666667</v>
      </c>
      <c r="J292" s="36">
        <v>13328.183333333334</v>
      </c>
      <c r="K292" s="31">
        <v>13130.75</v>
      </c>
      <c r="L292" s="31">
        <v>12900</v>
      </c>
      <c r="M292" s="31">
        <v>3.4770000000000002E-2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2996.45</v>
      </c>
      <c r="D293" s="36">
        <v>2986.7333333333336</v>
      </c>
      <c r="E293" s="36">
        <v>2970.7166666666672</v>
      </c>
      <c r="F293" s="36">
        <v>2944.9833333333336</v>
      </c>
      <c r="G293" s="36">
        <v>2928.9666666666672</v>
      </c>
      <c r="H293" s="36">
        <v>3012.4666666666672</v>
      </c>
      <c r="I293" s="36">
        <v>3028.4833333333336</v>
      </c>
      <c r="J293" s="36">
        <v>3054.2166666666672</v>
      </c>
      <c r="K293" s="31">
        <v>3002.75</v>
      </c>
      <c r="L293" s="31">
        <v>2961</v>
      </c>
      <c r="M293" s="31">
        <v>10.13438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411.85</v>
      </c>
      <c r="D294" s="36">
        <v>412.76666666666665</v>
      </c>
      <c r="E294" s="36">
        <v>409.13333333333333</v>
      </c>
      <c r="F294" s="36">
        <v>406.41666666666669</v>
      </c>
      <c r="G294" s="36">
        <v>402.78333333333336</v>
      </c>
      <c r="H294" s="36">
        <v>415.48333333333329</v>
      </c>
      <c r="I294" s="36">
        <v>419.11666666666662</v>
      </c>
      <c r="J294" s="36">
        <v>421.83333333333326</v>
      </c>
      <c r="K294" s="31">
        <v>416.4</v>
      </c>
      <c r="L294" s="31">
        <v>410.05</v>
      </c>
      <c r="M294" s="31">
        <v>2.8786100000000001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371.65</v>
      </c>
      <c r="D295" s="36">
        <v>373.18333333333334</v>
      </c>
      <c r="E295" s="36">
        <v>367.86666666666667</v>
      </c>
      <c r="F295" s="36">
        <v>364.08333333333331</v>
      </c>
      <c r="G295" s="36">
        <v>358.76666666666665</v>
      </c>
      <c r="H295" s="36">
        <v>376.9666666666667</v>
      </c>
      <c r="I295" s="36">
        <v>382.28333333333342</v>
      </c>
      <c r="J295" s="36">
        <v>386.06666666666672</v>
      </c>
      <c r="K295" s="31">
        <v>378.5</v>
      </c>
      <c r="L295" s="31">
        <v>369.4</v>
      </c>
      <c r="M295" s="31">
        <v>16.428159999999998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275.39999999999998</v>
      </c>
      <c r="D296" s="36">
        <v>276.15000000000003</v>
      </c>
      <c r="E296" s="36">
        <v>273.50000000000006</v>
      </c>
      <c r="F296" s="36">
        <v>271.60000000000002</v>
      </c>
      <c r="G296" s="36">
        <v>268.95000000000005</v>
      </c>
      <c r="H296" s="36">
        <v>278.05000000000007</v>
      </c>
      <c r="I296" s="36">
        <v>280.70000000000005</v>
      </c>
      <c r="J296" s="36">
        <v>282.60000000000008</v>
      </c>
      <c r="K296" s="31">
        <v>278.8</v>
      </c>
      <c r="L296" s="31">
        <v>274.25</v>
      </c>
      <c r="M296" s="31">
        <v>4.1398599999999997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117.5</v>
      </c>
      <c r="D297" s="36">
        <v>117.25</v>
      </c>
      <c r="E297" s="36">
        <v>116.5</v>
      </c>
      <c r="F297" s="36">
        <v>115.5</v>
      </c>
      <c r="G297" s="36">
        <v>114.75</v>
      </c>
      <c r="H297" s="36">
        <v>118.25</v>
      </c>
      <c r="I297" s="36">
        <v>119</v>
      </c>
      <c r="J297" s="36">
        <v>120</v>
      </c>
      <c r="K297" s="31">
        <v>118</v>
      </c>
      <c r="L297" s="31">
        <v>116.25</v>
      </c>
      <c r="M297" s="31">
        <v>29.325690000000002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453.85</v>
      </c>
      <c r="D298" s="36">
        <v>456.5</v>
      </c>
      <c r="E298" s="36">
        <v>450</v>
      </c>
      <c r="F298" s="36">
        <v>446.15</v>
      </c>
      <c r="G298" s="36">
        <v>439.65</v>
      </c>
      <c r="H298" s="36">
        <v>460.35</v>
      </c>
      <c r="I298" s="36">
        <v>466.85</v>
      </c>
      <c r="J298" s="36">
        <v>470.70000000000005</v>
      </c>
      <c r="K298" s="31">
        <v>463</v>
      </c>
      <c r="L298" s="31">
        <v>452.65</v>
      </c>
      <c r="M298" s="31">
        <v>11.313090000000001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613.35</v>
      </c>
      <c r="D299" s="36">
        <v>613.30000000000007</v>
      </c>
      <c r="E299" s="36">
        <v>611.05000000000018</v>
      </c>
      <c r="F299" s="36">
        <v>608.75000000000011</v>
      </c>
      <c r="G299" s="36">
        <v>606.50000000000023</v>
      </c>
      <c r="H299" s="36">
        <v>615.60000000000014</v>
      </c>
      <c r="I299" s="36">
        <v>617.84999999999991</v>
      </c>
      <c r="J299" s="36">
        <v>620.15000000000009</v>
      </c>
      <c r="K299" s="31">
        <v>615.54999999999995</v>
      </c>
      <c r="L299" s="31">
        <v>611</v>
      </c>
      <c r="M299" s="31">
        <v>7.4427500000000002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6186.9</v>
      </c>
      <c r="D300" s="36">
        <v>6192.4833333333336</v>
      </c>
      <c r="E300" s="36">
        <v>6136.9666666666672</v>
      </c>
      <c r="F300" s="36">
        <v>6087.0333333333338</v>
      </c>
      <c r="G300" s="36">
        <v>6031.5166666666673</v>
      </c>
      <c r="H300" s="36">
        <v>6242.416666666667</v>
      </c>
      <c r="I300" s="36">
        <v>6297.9333333333334</v>
      </c>
      <c r="J300" s="36">
        <v>6347.8666666666668</v>
      </c>
      <c r="K300" s="31">
        <v>6248</v>
      </c>
      <c r="L300" s="31">
        <v>6142.55</v>
      </c>
      <c r="M300" s="31">
        <v>0.18271999999999999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5233.3999999999996</v>
      </c>
      <c r="D301" s="36">
        <v>5216.1833333333334</v>
      </c>
      <c r="E301" s="36">
        <v>5192.2666666666664</v>
      </c>
      <c r="F301" s="36">
        <v>5151.1333333333332</v>
      </c>
      <c r="G301" s="36">
        <v>5127.2166666666662</v>
      </c>
      <c r="H301" s="36">
        <v>5257.3166666666666</v>
      </c>
      <c r="I301" s="36">
        <v>5281.2333333333327</v>
      </c>
      <c r="J301" s="36">
        <v>5322.3666666666668</v>
      </c>
      <c r="K301" s="31">
        <v>5240.1000000000004</v>
      </c>
      <c r="L301" s="31">
        <v>5175.05</v>
      </c>
      <c r="M301" s="31">
        <v>2.36117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1211.0999999999999</v>
      </c>
      <c r="D302" s="36">
        <v>1210.5333333333333</v>
      </c>
      <c r="E302" s="36">
        <v>1196.1666666666665</v>
      </c>
      <c r="F302" s="36">
        <v>1181.2333333333331</v>
      </c>
      <c r="G302" s="36">
        <v>1166.8666666666663</v>
      </c>
      <c r="H302" s="36">
        <v>1225.4666666666667</v>
      </c>
      <c r="I302" s="36">
        <v>1239.8333333333335</v>
      </c>
      <c r="J302" s="36">
        <v>1254.7666666666669</v>
      </c>
      <c r="K302" s="31">
        <v>1224.9000000000001</v>
      </c>
      <c r="L302" s="31">
        <v>1195.5999999999999</v>
      </c>
      <c r="M302" s="31">
        <v>20.38402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1409.9</v>
      </c>
      <c r="D303" s="36">
        <v>1403.8999999999999</v>
      </c>
      <c r="E303" s="36">
        <v>1385.9999999999998</v>
      </c>
      <c r="F303" s="36">
        <v>1362.1</v>
      </c>
      <c r="G303" s="36">
        <v>1344.1999999999998</v>
      </c>
      <c r="H303" s="36">
        <v>1427.7999999999997</v>
      </c>
      <c r="I303" s="36">
        <v>1445.6999999999998</v>
      </c>
      <c r="J303" s="36">
        <v>1469.5999999999997</v>
      </c>
      <c r="K303" s="31">
        <v>1421.8</v>
      </c>
      <c r="L303" s="31">
        <v>1380</v>
      </c>
      <c r="M303" s="31">
        <v>2.10155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844.85</v>
      </c>
      <c r="D304" s="36">
        <v>841.93333333333339</v>
      </c>
      <c r="E304" s="36">
        <v>828.91666666666674</v>
      </c>
      <c r="F304" s="36">
        <v>812.98333333333335</v>
      </c>
      <c r="G304" s="36">
        <v>799.9666666666667</v>
      </c>
      <c r="H304" s="36">
        <v>857.86666666666679</v>
      </c>
      <c r="I304" s="36">
        <v>870.88333333333344</v>
      </c>
      <c r="J304" s="36">
        <v>886.81666666666683</v>
      </c>
      <c r="K304" s="31">
        <v>854.95</v>
      </c>
      <c r="L304" s="31">
        <v>826</v>
      </c>
      <c r="M304" s="31">
        <v>10.18713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1046.9000000000001</v>
      </c>
      <c r="D305" s="36">
        <v>1049.1666666666667</v>
      </c>
      <c r="E305" s="36">
        <v>1040.7833333333335</v>
      </c>
      <c r="F305" s="36">
        <v>1034.6666666666667</v>
      </c>
      <c r="G305" s="36">
        <v>1026.2833333333335</v>
      </c>
      <c r="H305" s="36">
        <v>1055.2833333333335</v>
      </c>
      <c r="I305" s="36">
        <v>1063.6666666666667</v>
      </c>
      <c r="J305" s="36">
        <v>1069.7833333333335</v>
      </c>
      <c r="K305" s="31">
        <v>1057.55</v>
      </c>
      <c r="L305" s="31">
        <v>1043.05</v>
      </c>
      <c r="M305" s="31">
        <v>1.6858200000000001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267.05</v>
      </c>
      <c r="D306" s="36">
        <v>266.05</v>
      </c>
      <c r="E306" s="36">
        <v>264.45000000000005</v>
      </c>
      <c r="F306" s="36">
        <v>261.85000000000002</v>
      </c>
      <c r="G306" s="36">
        <v>260.25000000000006</v>
      </c>
      <c r="H306" s="36">
        <v>268.65000000000003</v>
      </c>
      <c r="I306" s="36">
        <v>270.25000000000006</v>
      </c>
      <c r="J306" s="36">
        <v>272.85000000000002</v>
      </c>
      <c r="K306" s="31">
        <v>267.64999999999998</v>
      </c>
      <c r="L306" s="31">
        <v>263.45</v>
      </c>
      <c r="M306" s="31">
        <v>22.788209999999999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1487.4</v>
      </c>
      <c r="D307" s="36">
        <v>1483.6000000000001</v>
      </c>
      <c r="E307" s="36">
        <v>1477.8000000000002</v>
      </c>
      <c r="F307" s="36">
        <v>1468.2</v>
      </c>
      <c r="G307" s="36">
        <v>1462.4</v>
      </c>
      <c r="H307" s="36">
        <v>1493.2000000000003</v>
      </c>
      <c r="I307" s="36">
        <v>1499</v>
      </c>
      <c r="J307" s="36">
        <v>1508.6000000000004</v>
      </c>
      <c r="K307" s="31">
        <v>1489.4</v>
      </c>
      <c r="L307" s="31">
        <v>1474</v>
      </c>
      <c r="M307" s="31">
        <v>13.42202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403.35</v>
      </c>
      <c r="D308" s="36">
        <v>403.01666666666665</v>
      </c>
      <c r="E308" s="36">
        <v>401.08333333333331</v>
      </c>
      <c r="F308" s="36">
        <v>398.81666666666666</v>
      </c>
      <c r="G308" s="36">
        <v>396.88333333333333</v>
      </c>
      <c r="H308" s="36">
        <v>405.2833333333333</v>
      </c>
      <c r="I308" s="36">
        <v>407.2166666666667</v>
      </c>
      <c r="J308" s="36">
        <v>409.48333333333329</v>
      </c>
      <c r="K308" s="31">
        <v>404.95</v>
      </c>
      <c r="L308" s="31">
        <v>400.75</v>
      </c>
      <c r="M308" s="31">
        <v>1.0866800000000001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510.2</v>
      </c>
      <c r="D309" s="36">
        <v>506.58333333333331</v>
      </c>
      <c r="E309" s="36">
        <v>501.71666666666664</v>
      </c>
      <c r="F309" s="36">
        <v>493.23333333333335</v>
      </c>
      <c r="G309" s="36">
        <v>488.36666666666667</v>
      </c>
      <c r="H309" s="36">
        <v>515.06666666666661</v>
      </c>
      <c r="I309" s="36">
        <v>519.93333333333328</v>
      </c>
      <c r="J309" s="36">
        <v>528.41666666666652</v>
      </c>
      <c r="K309" s="31">
        <v>511.45</v>
      </c>
      <c r="L309" s="31">
        <v>498.1</v>
      </c>
      <c r="M309" s="31">
        <v>1.27769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367.95</v>
      </c>
      <c r="D310" s="36">
        <v>368.0333333333333</v>
      </c>
      <c r="E310" s="36">
        <v>364.31666666666661</v>
      </c>
      <c r="F310" s="36">
        <v>360.68333333333328</v>
      </c>
      <c r="G310" s="36">
        <v>356.96666666666658</v>
      </c>
      <c r="H310" s="36">
        <v>371.66666666666663</v>
      </c>
      <c r="I310" s="36">
        <v>375.38333333333333</v>
      </c>
      <c r="J310" s="36">
        <v>379.01666666666665</v>
      </c>
      <c r="K310" s="31">
        <v>371.75</v>
      </c>
      <c r="L310" s="31">
        <v>364.4</v>
      </c>
      <c r="M310" s="31">
        <v>1.14679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139.6</v>
      </c>
      <c r="D311" s="36">
        <v>140.58333333333334</v>
      </c>
      <c r="E311" s="36">
        <v>138.36666666666667</v>
      </c>
      <c r="F311" s="36">
        <v>137.13333333333333</v>
      </c>
      <c r="G311" s="36">
        <v>134.91666666666666</v>
      </c>
      <c r="H311" s="36">
        <v>141.81666666666669</v>
      </c>
      <c r="I311" s="36">
        <v>144.03333333333333</v>
      </c>
      <c r="J311" s="36">
        <v>145.26666666666671</v>
      </c>
      <c r="K311" s="31">
        <v>142.80000000000001</v>
      </c>
      <c r="L311" s="31">
        <v>139.35</v>
      </c>
      <c r="M311" s="31">
        <v>46.80133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113.85</v>
      </c>
      <c r="D312" s="36">
        <v>114.75</v>
      </c>
      <c r="E312" s="36">
        <v>111.7</v>
      </c>
      <c r="F312" s="36">
        <v>109.55</v>
      </c>
      <c r="G312" s="36">
        <v>106.5</v>
      </c>
      <c r="H312" s="36">
        <v>116.9</v>
      </c>
      <c r="I312" s="36">
        <v>119.95000000000002</v>
      </c>
      <c r="J312" s="36">
        <v>122.10000000000001</v>
      </c>
      <c r="K312" s="31">
        <v>117.8</v>
      </c>
      <c r="L312" s="31">
        <v>112.6</v>
      </c>
      <c r="M312" s="31">
        <v>114.47519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1843.6</v>
      </c>
      <c r="D313" s="36">
        <v>1839.5166666666667</v>
      </c>
      <c r="E313" s="36">
        <v>1801.2833333333333</v>
      </c>
      <c r="F313" s="36">
        <v>1758.9666666666667</v>
      </c>
      <c r="G313" s="36">
        <v>1720.7333333333333</v>
      </c>
      <c r="H313" s="36">
        <v>1881.8333333333333</v>
      </c>
      <c r="I313" s="36">
        <v>1920.0666666666664</v>
      </c>
      <c r="J313" s="36">
        <v>1962.3833333333332</v>
      </c>
      <c r="K313" s="31">
        <v>1877.75</v>
      </c>
      <c r="L313" s="31">
        <v>1797.2</v>
      </c>
      <c r="M313" s="31">
        <v>7.7750300000000001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520.35</v>
      </c>
      <c r="D314" s="36">
        <v>522.05000000000007</v>
      </c>
      <c r="E314" s="36">
        <v>517.30000000000018</v>
      </c>
      <c r="F314" s="36">
        <v>514.25000000000011</v>
      </c>
      <c r="G314" s="36">
        <v>509.50000000000023</v>
      </c>
      <c r="H314" s="36">
        <v>525.10000000000014</v>
      </c>
      <c r="I314" s="36">
        <v>529.84999999999991</v>
      </c>
      <c r="J314" s="36">
        <v>532.90000000000009</v>
      </c>
      <c r="K314" s="31">
        <v>526.79999999999995</v>
      </c>
      <c r="L314" s="31">
        <v>519</v>
      </c>
      <c r="M314" s="31">
        <v>16.48377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10322.299999999999</v>
      </c>
      <c r="D315" s="36">
        <v>10307.783333333333</v>
      </c>
      <c r="E315" s="36">
        <v>10275.116666666665</v>
      </c>
      <c r="F315" s="36">
        <v>10227.933333333332</v>
      </c>
      <c r="G315" s="36">
        <v>10195.266666666665</v>
      </c>
      <c r="H315" s="36">
        <v>10354.966666666665</v>
      </c>
      <c r="I315" s="36">
        <v>10387.633333333333</v>
      </c>
      <c r="J315" s="36">
        <v>10434.816666666666</v>
      </c>
      <c r="K315" s="31">
        <v>10340.450000000001</v>
      </c>
      <c r="L315" s="31">
        <v>10260.6</v>
      </c>
      <c r="M315" s="31">
        <v>2.8700600000000001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2250</v>
      </c>
      <c r="D316" s="36">
        <v>2245.85</v>
      </c>
      <c r="E316" s="36">
        <v>2226.1499999999996</v>
      </c>
      <c r="F316" s="36">
        <v>2202.2999999999997</v>
      </c>
      <c r="G316" s="36">
        <v>2182.5999999999995</v>
      </c>
      <c r="H316" s="36">
        <v>2269.6999999999998</v>
      </c>
      <c r="I316" s="36">
        <v>2289.3999999999996</v>
      </c>
      <c r="J316" s="36">
        <v>2313.25</v>
      </c>
      <c r="K316" s="31">
        <v>2265.5500000000002</v>
      </c>
      <c r="L316" s="31">
        <v>2222</v>
      </c>
      <c r="M316" s="31">
        <v>0.21013000000000001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935.85</v>
      </c>
      <c r="D317" s="36">
        <v>929.85</v>
      </c>
      <c r="E317" s="36">
        <v>919.05000000000007</v>
      </c>
      <c r="F317" s="36">
        <v>902.25</v>
      </c>
      <c r="G317" s="36">
        <v>891.45</v>
      </c>
      <c r="H317" s="36">
        <v>946.65000000000009</v>
      </c>
      <c r="I317" s="36">
        <v>957.45</v>
      </c>
      <c r="J317" s="36">
        <v>974.25000000000011</v>
      </c>
      <c r="K317" s="31">
        <v>940.65</v>
      </c>
      <c r="L317" s="31">
        <v>913.05</v>
      </c>
      <c r="M317" s="31">
        <v>10.78022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590.6</v>
      </c>
      <c r="D318" s="36">
        <v>591.35</v>
      </c>
      <c r="E318" s="36">
        <v>583.20000000000005</v>
      </c>
      <c r="F318" s="36">
        <v>575.80000000000007</v>
      </c>
      <c r="G318" s="36">
        <v>567.65000000000009</v>
      </c>
      <c r="H318" s="36">
        <v>598.75</v>
      </c>
      <c r="I318" s="36">
        <v>606.89999999999986</v>
      </c>
      <c r="J318" s="36">
        <v>614.29999999999995</v>
      </c>
      <c r="K318" s="31">
        <v>599.5</v>
      </c>
      <c r="L318" s="31">
        <v>583.95000000000005</v>
      </c>
      <c r="M318" s="31">
        <v>11.298109999999999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1985.4</v>
      </c>
      <c r="D319" s="36">
        <v>1991.5166666666667</v>
      </c>
      <c r="E319" s="36">
        <v>1964.8833333333332</v>
      </c>
      <c r="F319" s="36">
        <v>1944.3666666666666</v>
      </c>
      <c r="G319" s="36">
        <v>1917.7333333333331</v>
      </c>
      <c r="H319" s="36">
        <v>2012.0333333333333</v>
      </c>
      <c r="I319" s="36">
        <v>2038.666666666667</v>
      </c>
      <c r="J319" s="36">
        <v>2059.1833333333334</v>
      </c>
      <c r="K319" s="31">
        <v>2018.15</v>
      </c>
      <c r="L319" s="31">
        <v>1971</v>
      </c>
      <c r="M319" s="31">
        <v>10.012600000000001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802.2</v>
      </c>
      <c r="D320" s="36">
        <v>803.7166666666667</v>
      </c>
      <c r="E320" s="36">
        <v>792.73333333333335</v>
      </c>
      <c r="F320" s="36">
        <v>783.26666666666665</v>
      </c>
      <c r="G320" s="36">
        <v>772.2833333333333</v>
      </c>
      <c r="H320" s="36">
        <v>813.18333333333339</v>
      </c>
      <c r="I320" s="36">
        <v>824.16666666666674</v>
      </c>
      <c r="J320" s="36">
        <v>833.63333333333344</v>
      </c>
      <c r="K320" s="31">
        <v>814.7</v>
      </c>
      <c r="L320" s="31">
        <v>794.25</v>
      </c>
      <c r="M320" s="31">
        <v>0.44651999999999997</v>
      </c>
      <c r="N320" s="1"/>
      <c r="O320" s="1"/>
    </row>
    <row r="321" spans="1:15" ht="12.75" customHeight="1">
      <c r="A321" s="33">
        <v>311</v>
      </c>
      <c r="B321" s="53" t="s">
        <v>878</v>
      </c>
      <c r="C321" s="31">
        <v>922.7</v>
      </c>
      <c r="D321" s="36">
        <v>926.65</v>
      </c>
      <c r="E321" s="36">
        <v>917.34999999999991</v>
      </c>
      <c r="F321" s="36">
        <v>911.99999999999989</v>
      </c>
      <c r="G321" s="36">
        <v>902.69999999999982</v>
      </c>
      <c r="H321" s="36">
        <v>932</v>
      </c>
      <c r="I321" s="36">
        <v>941.3</v>
      </c>
      <c r="J321" s="36">
        <v>946.65000000000009</v>
      </c>
      <c r="K321" s="31">
        <v>935.95</v>
      </c>
      <c r="L321" s="31">
        <v>921.3</v>
      </c>
      <c r="M321" s="31">
        <v>0.23169000000000001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1282.95</v>
      </c>
      <c r="D322" s="36">
        <v>1275.3166666666666</v>
      </c>
      <c r="E322" s="36">
        <v>1258.6333333333332</v>
      </c>
      <c r="F322" s="36">
        <v>1234.3166666666666</v>
      </c>
      <c r="G322" s="36">
        <v>1217.6333333333332</v>
      </c>
      <c r="H322" s="36">
        <v>1299.6333333333332</v>
      </c>
      <c r="I322" s="36">
        <v>1316.3166666666666</v>
      </c>
      <c r="J322" s="36">
        <v>1340.6333333333332</v>
      </c>
      <c r="K322" s="31">
        <v>1292</v>
      </c>
      <c r="L322" s="31">
        <v>1251</v>
      </c>
      <c r="M322" s="31">
        <v>0.55139000000000005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1536.85</v>
      </c>
      <c r="D323" s="36">
        <v>1530.7166666666665</v>
      </c>
      <c r="E323" s="36">
        <v>1519.833333333333</v>
      </c>
      <c r="F323" s="36">
        <v>1502.8166666666666</v>
      </c>
      <c r="G323" s="36">
        <v>1491.9333333333332</v>
      </c>
      <c r="H323" s="36">
        <v>1547.7333333333329</v>
      </c>
      <c r="I323" s="36">
        <v>1558.6166666666666</v>
      </c>
      <c r="J323" s="36">
        <v>1575.6333333333328</v>
      </c>
      <c r="K323" s="31">
        <v>1541.6</v>
      </c>
      <c r="L323" s="31">
        <v>1513.7</v>
      </c>
      <c r="M323" s="31">
        <v>3.2531599999999998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52.75</v>
      </c>
      <c r="D324" s="36">
        <v>53.183333333333337</v>
      </c>
      <c r="E324" s="36">
        <v>52.166666666666671</v>
      </c>
      <c r="F324" s="36">
        <v>51.583333333333336</v>
      </c>
      <c r="G324" s="36">
        <v>50.56666666666667</v>
      </c>
      <c r="H324" s="36">
        <v>53.766666666666673</v>
      </c>
      <c r="I324" s="36">
        <v>54.783333333333339</v>
      </c>
      <c r="J324" s="36">
        <v>55.366666666666674</v>
      </c>
      <c r="K324" s="31">
        <v>54.2</v>
      </c>
      <c r="L324" s="31">
        <v>52.6</v>
      </c>
      <c r="M324" s="31">
        <v>32.010069999999999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59.55</v>
      </c>
      <c r="D325" s="36">
        <v>59.666666666666664</v>
      </c>
      <c r="E325" s="36">
        <v>58.883333333333326</v>
      </c>
      <c r="F325" s="36">
        <v>58.216666666666661</v>
      </c>
      <c r="G325" s="36">
        <v>57.433333333333323</v>
      </c>
      <c r="H325" s="36">
        <v>60.333333333333329</v>
      </c>
      <c r="I325" s="36">
        <v>61.116666666666674</v>
      </c>
      <c r="J325" s="36">
        <v>61.783333333333331</v>
      </c>
      <c r="K325" s="31">
        <v>60.45</v>
      </c>
      <c r="L325" s="31">
        <v>59</v>
      </c>
      <c r="M325" s="31">
        <v>30.66826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1011.75</v>
      </c>
      <c r="D326" s="36">
        <v>1025.3999999999999</v>
      </c>
      <c r="E326" s="36">
        <v>991.39999999999964</v>
      </c>
      <c r="F326" s="36">
        <v>971.04999999999973</v>
      </c>
      <c r="G326" s="36">
        <v>937.0499999999995</v>
      </c>
      <c r="H326" s="36">
        <v>1045.7499999999998</v>
      </c>
      <c r="I326" s="36">
        <v>1079.7500000000002</v>
      </c>
      <c r="J326" s="36">
        <v>1100.0999999999999</v>
      </c>
      <c r="K326" s="31">
        <v>1059.4000000000001</v>
      </c>
      <c r="L326" s="31">
        <v>1005.05</v>
      </c>
      <c r="M326" s="31">
        <v>2.3677100000000002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2182.1999999999998</v>
      </c>
      <c r="D327" s="36">
        <v>2192.2333333333336</v>
      </c>
      <c r="E327" s="36">
        <v>2166.0666666666671</v>
      </c>
      <c r="F327" s="36">
        <v>2149.9333333333334</v>
      </c>
      <c r="G327" s="36">
        <v>2123.7666666666669</v>
      </c>
      <c r="H327" s="36">
        <v>2208.3666666666672</v>
      </c>
      <c r="I327" s="36">
        <v>2234.5333333333333</v>
      </c>
      <c r="J327" s="36">
        <v>2250.6666666666674</v>
      </c>
      <c r="K327" s="31">
        <v>2218.4</v>
      </c>
      <c r="L327" s="31">
        <v>2176.1</v>
      </c>
      <c r="M327" s="31">
        <v>6.5152400000000004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108348.1</v>
      </c>
      <c r="D328" s="36">
        <v>108126.06666666667</v>
      </c>
      <c r="E328" s="36">
        <v>107552.13333333333</v>
      </c>
      <c r="F328" s="36">
        <v>106756.16666666667</v>
      </c>
      <c r="G328" s="36">
        <v>106182.23333333334</v>
      </c>
      <c r="H328" s="36">
        <v>108922.03333333333</v>
      </c>
      <c r="I328" s="36">
        <v>109495.96666666665</v>
      </c>
      <c r="J328" s="36">
        <v>110291.93333333332</v>
      </c>
      <c r="K328" s="31">
        <v>108700</v>
      </c>
      <c r="L328" s="31">
        <v>107330.1</v>
      </c>
      <c r="M328" s="31">
        <v>5.7869999999999998E-2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2553.75</v>
      </c>
      <c r="D329" s="36">
        <v>2557.6</v>
      </c>
      <c r="E329" s="36">
        <v>2532.1999999999998</v>
      </c>
      <c r="F329" s="36">
        <v>2510.65</v>
      </c>
      <c r="G329" s="36">
        <v>2485.25</v>
      </c>
      <c r="H329" s="36">
        <v>2579.1499999999996</v>
      </c>
      <c r="I329" s="36">
        <v>2604.5500000000002</v>
      </c>
      <c r="J329" s="36">
        <v>2626.0999999999995</v>
      </c>
      <c r="K329" s="31">
        <v>2583</v>
      </c>
      <c r="L329" s="31">
        <v>2536.0500000000002</v>
      </c>
      <c r="M329" s="31">
        <v>0.79539000000000004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2623.45</v>
      </c>
      <c r="D330" s="36">
        <v>2626.6333333333332</v>
      </c>
      <c r="E330" s="36">
        <v>2587.2666666666664</v>
      </c>
      <c r="F330" s="36">
        <v>2551.083333333333</v>
      </c>
      <c r="G330" s="36">
        <v>2511.7166666666662</v>
      </c>
      <c r="H330" s="36">
        <v>2662.8166666666666</v>
      </c>
      <c r="I330" s="36">
        <v>2702.1833333333334</v>
      </c>
      <c r="J330" s="36">
        <v>2738.3666666666668</v>
      </c>
      <c r="K330" s="31">
        <v>2666</v>
      </c>
      <c r="L330" s="31">
        <v>2590.4499999999998</v>
      </c>
      <c r="M330" s="31">
        <v>9.6741100000000007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1323.05</v>
      </c>
      <c r="D331" s="36">
        <v>1327.1666666666667</v>
      </c>
      <c r="E331" s="36">
        <v>1312.1333333333334</v>
      </c>
      <c r="F331" s="36">
        <v>1301.2166666666667</v>
      </c>
      <c r="G331" s="36">
        <v>1286.1833333333334</v>
      </c>
      <c r="H331" s="36">
        <v>1338.0833333333335</v>
      </c>
      <c r="I331" s="36">
        <v>1353.1166666666668</v>
      </c>
      <c r="J331" s="36">
        <v>1364.0333333333335</v>
      </c>
      <c r="K331" s="31">
        <v>1342.2</v>
      </c>
      <c r="L331" s="31">
        <v>1316.25</v>
      </c>
      <c r="M331" s="31">
        <v>1.7505900000000001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1060.0999999999999</v>
      </c>
      <c r="D332" s="36">
        <v>1066.9833333333333</v>
      </c>
      <c r="E332" s="36">
        <v>1050.2166666666667</v>
      </c>
      <c r="F332" s="36">
        <v>1040.3333333333333</v>
      </c>
      <c r="G332" s="36">
        <v>1023.5666666666666</v>
      </c>
      <c r="H332" s="36">
        <v>1076.8666666666668</v>
      </c>
      <c r="I332" s="36">
        <v>1093.6333333333337</v>
      </c>
      <c r="J332" s="36">
        <v>1103.5166666666669</v>
      </c>
      <c r="K332" s="31">
        <v>1083.75</v>
      </c>
      <c r="L332" s="31">
        <v>1057.0999999999999</v>
      </c>
      <c r="M332" s="31">
        <v>1.28278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747.7</v>
      </c>
      <c r="D333" s="36">
        <v>753.26666666666677</v>
      </c>
      <c r="E333" s="36">
        <v>739.53333333333353</v>
      </c>
      <c r="F333" s="36">
        <v>731.36666666666679</v>
      </c>
      <c r="G333" s="36">
        <v>717.63333333333355</v>
      </c>
      <c r="H333" s="36">
        <v>761.43333333333351</v>
      </c>
      <c r="I333" s="36">
        <v>775.16666666666686</v>
      </c>
      <c r="J333" s="36">
        <v>783.33333333333348</v>
      </c>
      <c r="K333" s="31">
        <v>767</v>
      </c>
      <c r="L333" s="31">
        <v>745.1</v>
      </c>
      <c r="M333" s="31">
        <v>8.7214799999999997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94</v>
      </c>
      <c r="D334" s="36">
        <v>94</v>
      </c>
      <c r="E334" s="36">
        <v>93.35</v>
      </c>
      <c r="F334" s="36">
        <v>92.699999999999989</v>
      </c>
      <c r="G334" s="36">
        <v>92.049999999999983</v>
      </c>
      <c r="H334" s="36">
        <v>94.65</v>
      </c>
      <c r="I334" s="36">
        <v>95.300000000000011</v>
      </c>
      <c r="J334" s="36">
        <v>95.950000000000017</v>
      </c>
      <c r="K334" s="31">
        <v>94.65</v>
      </c>
      <c r="L334" s="31">
        <v>93.35</v>
      </c>
      <c r="M334" s="31">
        <v>53.705370000000002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3603.15</v>
      </c>
      <c r="D335" s="36">
        <v>3616.5166666666669</v>
      </c>
      <c r="E335" s="36">
        <v>3583.7333333333336</v>
      </c>
      <c r="F335" s="36">
        <v>3564.3166666666666</v>
      </c>
      <c r="G335" s="36">
        <v>3531.5333333333333</v>
      </c>
      <c r="H335" s="36">
        <v>3635.9333333333338</v>
      </c>
      <c r="I335" s="36">
        <v>3668.7166666666676</v>
      </c>
      <c r="J335" s="36">
        <v>3688.1333333333341</v>
      </c>
      <c r="K335" s="31">
        <v>3649.3</v>
      </c>
      <c r="L335" s="31">
        <v>3597.1</v>
      </c>
      <c r="M335" s="31">
        <v>0.93642999999999998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831.9</v>
      </c>
      <c r="D336" s="36">
        <v>832</v>
      </c>
      <c r="E336" s="36">
        <v>824</v>
      </c>
      <c r="F336" s="36">
        <v>816.1</v>
      </c>
      <c r="G336" s="36">
        <v>808.1</v>
      </c>
      <c r="H336" s="36">
        <v>839.9</v>
      </c>
      <c r="I336" s="36">
        <v>847.9</v>
      </c>
      <c r="J336" s="36">
        <v>855.8</v>
      </c>
      <c r="K336" s="31">
        <v>840</v>
      </c>
      <c r="L336" s="31">
        <v>824.1</v>
      </c>
      <c r="M336" s="31">
        <v>1.0793900000000001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68.25</v>
      </c>
      <c r="D337" s="36">
        <v>68.25</v>
      </c>
      <c r="E337" s="36">
        <v>67.599999999999994</v>
      </c>
      <c r="F337" s="36">
        <v>66.949999999999989</v>
      </c>
      <c r="G337" s="36">
        <v>66.299999999999983</v>
      </c>
      <c r="H337" s="36">
        <v>68.900000000000006</v>
      </c>
      <c r="I337" s="36">
        <v>69.550000000000011</v>
      </c>
      <c r="J337" s="36">
        <v>70.200000000000017</v>
      </c>
      <c r="K337" s="31">
        <v>68.900000000000006</v>
      </c>
      <c r="L337" s="31">
        <v>67.599999999999994</v>
      </c>
      <c r="M337" s="31">
        <v>132.66819000000001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156.25</v>
      </c>
      <c r="D338" s="36">
        <v>154.25</v>
      </c>
      <c r="E338" s="36">
        <v>151.5</v>
      </c>
      <c r="F338" s="36">
        <v>146.75</v>
      </c>
      <c r="G338" s="36">
        <v>144</v>
      </c>
      <c r="H338" s="36">
        <v>159</v>
      </c>
      <c r="I338" s="36">
        <v>161.75</v>
      </c>
      <c r="J338" s="36">
        <v>166.5</v>
      </c>
      <c r="K338" s="31">
        <v>157</v>
      </c>
      <c r="L338" s="31">
        <v>149.5</v>
      </c>
      <c r="M338" s="31">
        <v>68.156970000000001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24281.55</v>
      </c>
      <c r="D339" s="36">
        <v>24304.766666666666</v>
      </c>
      <c r="E339" s="36">
        <v>24196.833333333332</v>
      </c>
      <c r="F339" s="36">
        <v>24112.116666666665</v>
      </c>
      <c r="G339" s="36">
        <v>24004.183333333331</v>
      </c>
      <c r="H339" s="36">
        <v>24389.483333333334</v>
      </c>
      <c r="I339" s="36">
        <v>24497.416666666668</v>
      </c>
      <c r="J339" s="36">
        <v>24582.133333333335</v>
      </c>
      <c r="K339" s="31">
        <v>24412.7</v>
      </c>
      <c r="L339" s="31">
        <v>24220.05</v>
      </c>
      <c r="M339" s="31">
        <v>0.36304999999999998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72</v>
      </c>
      <c r="D340" s="36">
        <v>71.966666666666654</v>
      </c>
      <c r="E340" s="36">
        <v>71.083333333333314</v>
      </c>
      <c r="F340" s="36">
        <v>70.166666666666657</v>
      </c>
      <c r="G340" s="36">
        <v>69.283333333333317</v>
      </c>
      <c r="H340" s="36">
        <v>72.883333333333312</v>
      </c>
      <c r="I340" s="36">
        <v>73.766666666666666</v>
      </c>
      <c r="J340" s="36">
        <v>74.683333333333309</v>
      </c>
      <c r="K340" s="31">
        <v>72.849999999999994</v>
      </c>
      <c r="L340" s="31">
        <v>71.05</v>
      </c>
      <c r="M340" s="31">
        <v>17.920249999999999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51.3</v>
      </c>
      <c r="D341" s="36">
        <v>51.366666666666674</v>
      </c>
      <c r="E341" s="36">
        <v>50.383333333333347</v>
      </c>
      <c r="F341" s="36">
        <v>49.466666666666676</v>
      </c>
      <c r="G341" s="36">
        <v>48.483333333333348</v>
      </c>
      <c r="H341" s="36">
        <v>52.283333333333346</v>
      </c>
      <c r="I341" s="36">
        <v>53.266666666666666</v>
      </c>
      <c r="J341" s="36">
        <v>54.183333333333344</v>
      </c>
      <c r="K341" s="31">
        <v>52.35</v>
      </c>
      <c r="L341" s="31">
        <v>50.45</v>
      </c>
      <c r="M341" s="31">
        <v>198.02896999999999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405.1</v>
      </c>
      <c r="D342" s="36">
        <v>406.2166666666667</v>
      </c>
      <c r="E342" s="36">
        <v>399.93333333333339</v>
      </c>
      <c r="F342" s="36">
        <v>394.76666666666671</v>
      </c>
      <c r="G342" s="36">
        <v>388.48333333333341</v>
      </c>
      <c r="H342" s="36">
        <v>411.38333333333338</v>
      </c>
      <c r="I342" s="36">
        <v>417.66666666666669</v>
      </c>
      <c r="J342" s="36">
        <v>422.83333333333337</v>
      </c>
      <c r="K342" s="31">
        <v>412.5</v>
      </c>
      <c r="L342" s="31">
        <v>401.05</v>
      </c>
      <c r="M342" s="31">
        <v>7.3845000000000001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151.80000000000001</v>
      </c>
      <c r="D343" s="36">
        <v>149.13333333333333</v>
      </c>
      <c r="E343" s="36">
        <v>144.26666666666665</v>
      </c>
      <c r="F343" s="36">
        <v>136.73333333333332</v>
      </c>
      <c r="G343" s="36">
        <v>131.86666666666665</v>
      </c>
      <c r="H343" s="36">
        <v>156.66666666666666</v>
      </c>
      <c r="I343" s="36">
        <v>161.53333333333333</v>
      </c>
      <c r="J343" s="36">
        <v>169.06666666666666</v>
      </c>
      <c r="K343" s="31">
        <v>154</v>
      </c>
      <c r="L343" s="31">
        <v>141.6</v>
      </c>
      <c r="M343" s="31">
        <v>192.49536000000001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162.4</v>
      </c>
      <c r="D344" s="36">
        <v>163.08333333333334</v>
      </c>
      <c r="E344" s="36">
        <v>161.16666666666669</v>
      </c>
      <c r="F344" s="36">
        <v>159.93333333333334</v>
      </c>
      <c r="G344" s="36">
        <v>158.01666666666668</v>
      </c>
      <c r="H344" s="36">
        <v>164.31666666666669</v>
      </c>
      <c r="I344" s="36">
        <v>166.23333333333338</v>
      </c>
      <c r="J344" s="36">
        <v>167.4666666666667</v>
      </c>
      <c r="K344" s="31">
        <v>165</v>
      </c>
      <c r="L344" s="31">
        <v>161.85</v>
      </c>
      <c r="M344" s="31">
        <v>63.445869999999999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41.65</v>
      </c>
      <c r="D345" s="36">
        <v>41.75</v>
      </c>
      <c r="E345" s="36">
        <v>41.3</v>
      </c>
      <c r="F345" s="36">
        <v>40.949999999999996</v>
      </c>
      <c r="G345" s="36">
        <v>40.499999999999993</v>
      </c>
      <c r="H345" s="36">
        <v>42.1</v>
      </c>
      <c r="I345" s="36">
        <v>42.550000000000004</v>
      </c>
      <c r="J345" s="36">
        <v>42.900000000000006</v>
      </c>
      <c r="K345" s="31">
        <v>42.2</v>
      </c>
      <c r="L345" s="31">
        <v>41.4</v>
      </c>
      <c r="M345" s="31">
        <v>34.855449999999998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221.15</v>
      </c>
      <c r="D346" s="36">
        <v>220.5333333333333</v>
      </c>
      <c r="E346" s="36">
        <v>218.56666666666661</v>
      </c>
      <c r="F346" s="36">
        <v>215.98333333333329</v>
      </c>
      <c r="G346" s="36">
        <v>214.01666666666659</v>
      </c>
      <c r="H346" s="36">
        <v>223.11666666666662</v>
      </c>
      <c r="I346" s="36">
        <v>225.08333333333331</v>
      </c>
      <c r="J346" s="36">
        <v>227.66666666666663</v>
      </c>
      <c r="K346" s="31">
        <v>222.5</v>
      </c>
      <c r="L346" s="31">
        <v>217.95</v>
      </c>
      <c r="M346" s="31">
        <v>4.2167300000000001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236.7</v>
      </c>
      <c r="D347" s="36">
        <v>237.85</v>
      </c>
      <c r="E347" s="36">
        <v>234.79999999999998</v>
      </c>
      <c r="F347" s="36">
        <v>232.89999999999998</v>
      </c>
      <c r="G347" s="36">
        <v>229.84999999999997</v>
      </c>
      <c r="H347" s="36">
        <v>239.75</v>
      </c>
      <c r="I347" s="36">
        <v>242.8</v>
      </c>
      <c r="J347" s="36">
        <v>244.70000000000002</v>
      </c>
      <c r="K347" s="31">
        <v>240.9</v>
      </c>
      <c r="L347" s="31">
        <v>235.95</v>
      </c>
      <c r="M347" s="31">
        <v>97.779910000000001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345.05</v>
      </c>
      <c r="D348" s="36">
        <v>343.3</v>
      </c>
      <c r="E348" s="36">
        <v>341.15000000000003</v>
      </c>
      <c r="F348" s="36">
        <v>337.25</v>
      </c>
      <c r="G348" s="36">
        <v>335.1</v>
      </c>
      <c r="H348" s="36">
        <v>347.20000000000005</v>
      </c>
      <c r="I348" s="36">
        <v>349.35</v>
      </c>
      <c r="J348" s="36">
        <v>353.25000000000006</v>
      </c>
      <c r="K348" s="31">
        <v>345.45</v>
      </c>
      <c r="L348" s="31">
        <v>339.4</v>
      </c>
      <c r="M348" s="31">
        <v>2.0909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1221.7</v>
      </c>
      <c r="D349" s="36">
        <v>1216.3</v>
      </c>
      <c r="E349" s="36">
        <v>1206.3999999999999</v>
      </c>
      <c r="F349" s="36">
        <v>1191.0999999999999</v>
      </c>
      <c r="G349" s="36">
        <v>1181.1999999999998</v>
      </c>
      <c r="H349" s="36">
        <v>1231.5999999999999</v>
      </c>
      <c r="I349" s="36">
        <v>1241.5</v>
      </c>
      <c r="J349" s="36">
        <v>1256.8</v>
      </c>
      <c r="K349" s="31">
        <v>1226.2</v>
      </c>
      <c r="L349" s="31">
        <v>1201</v>
      </c>
      <c r="M349" s="31">
        <v>3.0426899999999999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195.35</v>
      </c>
      <c r="D350" s="36">
        <v>194.73333333333335</v>
      </c>
      <c r="E350" s="36">
        <v>192.91666666666669</v>
      </c>
      <c r="F350" s="36">
        <v>190.48333333333335</v>
      </c>
      <c r="G350" s="36">
        <v>188.66666666666669</v>
      </c>
      <c r="H350" s="36">
        <v>197.16666666666669</v>
      </c>
      <c r="I350" s="36">
        <v>198.98333333333335</v>
      </c>
      <c r="J350" s="36">
        <v>201.41666666666669</v>
      </c>
      <c r="K350" s="31">
        <v>196.55</v>
      </c>
      <c r="L350" s="31">
        <v>192.3</v>
      </c>
      <c r="M350" s="31">
        <v>101.86886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310.60000000000002</v>
      </c>
      <c r="D351" s="36">
        <v>312.36666666666667</v>
      </c>
      <c r="E351" s="36">
        <v>307.23333333333335</v>
      </c>
      <c r="F351" s="36">
        <v>303.86666666666667</v>
      </c>
      <c r="G351" s="36">
        <v>298.73333333333335</v>
      </c>
      <c r="H351" s="36">
        <v>315.73333333333335</v>
      </c>
      <c r="I351" s="36">
        <v>320.86666666666667</v>
      </c>
      <c r="J351" s="36">
        <v>324.23333333333335</v>
      </c>
      <c r="K351" s="31">
        <v>317.5</v>
      </c>
      <c r="L351" s="31">
        <v>309</v>
      </c>
      <c r="M351" s="31">
        <v>20.480309999999999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1173.5</v>
      </c>
      <c r="D352" s="36">
        <v>1172.5833333333333</v>
      </c>
      <c r="E352" s="36">
        <v>1162.9166666666665</v>
      </c>
      <c r="F352" s="36">
        <v>1152.3333333333333</v>
      </c>
      <c r="G352" s="36">
        <v>1142.6666666666665</v>
      </c>
      <c r="H352" s="36">
        <v>1183.1666666666665</v>
      </c>
      <c r="I352" s="36">
        <v>1192.833333333333</v>
      </c>
      <c r="J352" s="36">
        <v>1203.4166666666665</v>
      </c>
      <c r="K352" s="31">
        <v>1182.25</v>
      </c>
      <c r="L352" s="31">
        <v>1162</v>
      </c>
      <c r="M352" s="31">
        <v>2.7638099999999999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896.15</v>
      </c>
      <c r="D353" s="36">
        <v>895.73333333333323</v>
      </c>
      <c r="E353" s="36">
        <v>885.01666666666642</v>
      </c>
      <c r="F353" s="36">
        <v>873.88333333333321</v>
      </c>
      <c r="G353" s="36">
        <v>863.1666666666664</v>
      </c>
      <c r="H353" s="36">
        <v>906.86666666666645</v>
      </c>
      <c r="I353" s="36">
        <v>917.58333333333337</v>
      </c>
      <c r="J353" s="36">
        <v>928.71666666666647</v>
      </c>
      <c r="K353" s="31">
        <v>906.45</v>
      </c>
      <c r="L353" s="31">
        <v>884.6</v>
      </c>
      <c r="M353" s="31">
        <v>23.949020000000001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4080.25</v>
      </c>
      <c r="D354" s="36">
        <v>4033.2166666666667</v>
      </c>
      <c r="E354" s="36">
        <v>3977.0333333333333</v>
      </c>
      <c r="F354" s="36">
        <v>3873.8166666666666</v>
      </c>
      <c r="G354" s="36">
        <v>3817.6333333333332</v>
      </c>
      <c r="H354" s="36">
        <v>4136.4333333333334</v>
      </c>
      <c r="I354" s="36">
        <v>4192.6166666666668</v>
      </c>
      <c r="J354" s="36">
        <v>4295.8333333333339</v>
      </c>
      <c r="K354" s="31">
        <v>4089.4</v>
      </c>
      <c r="L354" s="31">
        <v>3930</v>
      </c>
      <c r="M354" s="31">
        <v>0.50868999999999998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217.1</v>
      </c>
      <c r="D355" s="36">
        <v>217.31666666666663</v>
      </c>
      <c r="E355" s="36">
        <v>215.93333333333328</v>
      </c>
      <c r="F355" s="36">
        <v>214.76666666666665</v>
      </c>
      <c r="G355" s="36">
        <v>213.3833333333333</v>
      </c>
      <c r="H355" s="36">
        <v>218.48333333333326</v>
      </c>
      <c r="I355" s="36">
        <v>219.86666666666665</v>
      </c>
      <c r="J355" s="36">
        <v>221.03333333333325</v>
      </c>
      <c r="K355" s="31">
        <v>218.7</v>
      </c>
      <c r="L355" s="31">
        <v>216.15</v>
      </c>
      <c r="M355" s="31">
        <v>1.39299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37881.15</v>
      </c>
      <c r="D356" s="36">
        <v>37688.98333333333</v>
      </c>
      <c r="E356" s="36">
        <v>37437.96666666666</v>
      </c>
      <c r="F356" s="36">
        <v>36994.783333333333</v>
      </c>
      <c r="G356" s="36">
        <v>36743.766666666663</v>
      </c>
      <c r="H356" s="36">
        <v>38132.166666666657</v>
      </c>
      <c r="I356" s="36">
        <v>38383.183333333334</v>
      </c>
      <c r="J356" s="36">
        <v>38826.366666666654</v>
      </c>
      <c r="K356" s="31">
        <v>37940</v>
      </c>
      <c r="L356" s="31">
        <v>37245.800000000003</v>
      </c>
      <c r="M356" s="31">
        <v>0.15345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1452.7</v>
      </c>
      <c r="D357" s="36">
        <v>1446.3</v>
      </c>
      <c r="E357" s="36">
        <v>1432.8999999999999</v>
      </c>
      <c r="F357" s="36">
        <v>1413.1</v>
      </c>
      <c r="G357" s="36">
        <v>1399.6999999999998</v>
      </c>
      <c r="H357" s="36">
        <v>1466.1</v>
      </c>
      <c r="I357" s="36">
        <v>1479.5</v>
      </c>
      <c r="J357" s="36">
        <v>1499.3</v>
      </c>
      <c r="K357" s="31">
        <v>1459.7</v>
      </c>
      <c r="L357" s="31">
        <v>1426.5</v>
      </c>
      <c r="M357" s="31">
        <v>7.9388800000000002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726.2</v>
      </c>
      <c r="D358" s="36">
        <v>718.85</v>
      </c>
      <c r="E358" s="36">
        <v>706.80000000000007</v>
      </c>
      <c r="F358" s="36">
        <v>687.40000000000009</v>
      </c>
      <c r="G358" s="36">
        <v>675.35000000000014</v>
      </c>
      <c r="H358" s="36">
        <v>738.25</v>
      </c>
      <c r="I358" s="36">
        <v>750.3</v>
      </c>
      <c r="J358" s="36">
        <v>769.69999999999993</v>
      </c>
      <c r="K358" s="31">
        <v>730.9</v>
      </c>
      <c r="L358" s="31">
        <v>699.45</v>
      </c>
      <c r="M358" s="31">
        <v>13.49197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204.3</v>
      </c>
      <c r="D359" s="36">
        <v>204.4666666666667</v>
      </c>
      <c r="E359" s="36">
        <v>201.78333333333339</v>
      </c>
      <c r="F359" s="36">
        <v>199.26666666666668</v>
      </c>
      <c r="G359" s="36">
        <v>196.58333333333337</v>
      </c>
      <c r="H359" s="36">
        <v>206.98333333333341</v>
      </c>
      <c r="I359" s="36">
        <v>209.66666666666669</v>
      </c>
      <c r="J359" s="36">
        <v>212.18333333333342</v>
      </c>
      <c r="K359" s="31">
        <v>207.15</v>
      </c>
      <c r="L359" s="31">
        <v>201.95</v>
      </c>
      <c r="M359" s="31">
        <v>21.29749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6288.4</v>
      </c>
      <c r="D360" s="36">
        <v>6269.5666666666666</v>
      </c>
      <c r="E360" s="36">
        <v>6239.333333333333</v>
      </c>
      <c r="F360" s="36">
        <v>6190.2666666666664</v>
      </c>
      <c r="G360" s="36">
        <v>6160.0333333333328</v>
      </c>
      <c r="H360" s="36">
        <v>6318.6333333333332</v>
      </c>
      <c r="I360" s="36">
        <v>6348.8666666666668</v>
      </c>
      <c r="J360" s="36">
        <v>6397.9333333333334</v>
      </c>
      <c r="K360" s="31">
        <v>6299.8</v>
      </c>
      <c r="L360" s="31">
        <v>6220.5</v>
      </c>
      <c r="M360" s="31">
        <v>1.78373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199.7</v>
      </c>
      <c r="D361" s="36">
        <v>200</v>
      </c>
      <c r="E361" s="36">
        <v>198</v>
      </c>
      <c r="F361" s="36">
        <v>196.3</v>
      </c>
      <c r="G361" s="36">
        <v>194.3</v>
      </c>
      <c r="H361" s="36">
        <v>201.7</v>
      </c>
      <c r="I361" s="36">
        <v>203.7</v>
      </c>
      <c r="J361" s="36">
        <v>205.39999999999998</v>
      </c>
      <c r="K361" s="31">
        <v>202</v>
      </c>
      <c r="L361" s="31">
        <v>198.3</v>
      </c>
      <c r="M361" s="31">
        <v>66.211780000000005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3945.25</v>
      </c>
      <c r="D362" s="36">
        <v>3948.8333333333335</v>
      </c>
      <c r="E362" s="36">
        <v>3846.416666666667</v>
      </c>
      <c r="F362" s="36">
        <v>3747.5833333333335</v>
      </c>
      <c r="G362" s="36">
        <v>3645.166666666667</v>
      </c>
      <c r="H362" s="36">
        <v>4047.666666666667</v>
      </c>
      <c r="I362" s="36">
        <v>4150.0833333333339</v>
      </c>
      <c r="J362" s="36">
        <v>4248.916666666667</v>
      </c>
      <c r="K362" s="31">
        <v>4051.25</v>
      </c>
      <c r="L362" s="31">
        <v>3850</v>
      </c>
      <c r="M362" s="31">
        <v>0.26667000000000002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2092.8000000000002</v>
      </c>
      <c r="D363" s="36">
        <v>2079.2666666666669</v>
      </c>
      <c r="E363" s="36">
        <v>2038.5333333333338</v>
      </c>
      <c r="F363" s="36">
        <v>1984.2666666666669</v>
      </c>
      <c r="G363" s="36">
        <v>1943.5333333333338</v>
      </c>
      <c r="H363" s="36">
        <v>2133.5333333333338</v>
      </c>
      <c r="I363" s="36">
        <v>2174.2666666666664</v>
      </c>
      <c r="J363" s="36">
        <v>2228.5333333333338</v>
      </c>
      <c r="K363" s="31">
        <v>2120</v>
      </c>
      <c r="L363" s="31">
        <v>2025</v>
      </c>
      <c r="M363" s="31">
        <v>2.6296400000000002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3579.1</v>
      </c>
      <c r="D364" s="36">
        <v>3567.5166666666664</v>
      </c>
      <c r="E364" s="36">
        <v>3530.0333333333328</v>
      </c>
      <c r="F364" s="36">
        <v>3480.9666666666662</v>
      </c>
      <c r="G364" s="36">
        <v>3443.4833333333327</v>
      </c>
      <c r="H364" s="36">
        <v>3616.583333333333</v>
      </c>
      <c r="I364" s="36">
        <v>3654.0666666666666</v>
      </c>
      <c r="J364" s="36">
        <v>3703.1333333333332</v>
      </c>
      <c r="K364" s="31">
        <v>3605</v>
      </c>
      <c r="L364" s="31">
        <v>3518.45</v>
      </c>
      <c r="M364" s="31">
        <v>3.1618499999999998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2473.15</v>
      </c>
      <c r="D365" s="36">
        <v>2466.3833333333332</v>
      </c>
      <c r="E365" s="36">
        <v>2444.0166666666664</v>
      </c>
      <c r="F365" s="36">
        <v>2414.8833333333332</v>
      </c>
      <c r="G365" s="36">
        <v>2392.5166666666664</v>
      </c>
      <c r="H365" s="36">
        <v>2495.5166666666664</v>
      </c>
      <c r="I365" s="36">
        <v>2517.8833333333332</v>
      </c>
      <c r="J365" s="36">
        <v>2547.0166666666664</v>
      </c>
      <c r="K365" s="31">
        <v>2488.75</v>
      </c>
      <c r="L365" s="31">
        <v>2437.25</v>
      </c>
      <c r="M365" s="31">
        <v>3.5068000000000001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988.35</v>
      </c>
      <c r="D366" s="36">
        <v>995.55000000000007</v>
      </c>
      <c r="E366" s="36">
        <v>978.25000000000011</v>
      </c>
      <c r="F366" s="36">
        <v>968.15000000000009</v>
      </c>
      <c r="G366" s="36">
        <v>950.85000000000014</v>
      </c>
      <c r="H366" s="36">
        <v>1005.6500000000001</v>
      </c>
      <c r="I366" s="36">
        <v>1022.95</v>
      </c>
      <c r="J366" s="36">
        <v>1033.0500000000002</v>
      </c>
      <c r="K366" s="31">
        <v>1012.85</v>
      </c>
      <c r="L366" s="31">
        <v>985.45</v>
      </c>
      <c r="M366" s="31">
        <v>5.3149199999999999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115.6</v>
      </c>
      <c r="D367" s="36">
        <v>110.61666666666667</v>
      </c>
      <c r="E367" s="36">
        <v>100.28333333333335</v>
      </c>
      <c r="F367" s="36">
        <v>84.966666666666669</v>
      </c>
      <c r="G367" s="36">
        <v>74.63333333333334</v>
      </c>
      <c r="H367" s="36">
        <v>125.93333333333335</v>
      </c>
      <c r="I367" s="36">
        <v>136.26666666666665</v>
      </c>
      <c r="J367" s="36">
        <v>151.58333333333337</v>
      </c>
      <c r="K367" s="31">
        <v>120.95</v>
      </c>
      <c r="L367" s="31">
        <v>95.3</v>
      </c>
      <c r="M367" s="31">
        <v>305.46978000000001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735.8</v>
      </c>
      <c r="D368" s="36">
        <v>737.41666666666663</v>
      </c>
      <c r="E368" s="36">
        <v>730.88333333333321</v>
      </c>
      <c r="F368" s="36">
        <v>725.96666666666658</v>
      </c>
      <c r="G368" s="36">
        <v>719.43333333333317</v>
      </c>
      <c r="H368" s="36">
        <v>742.33333333333326</v>
      </c>
      <c r="I368" s="36">
        <v>748.86666666666679</v>
      </c>
      <c r="J368" s="36">
        <v>753.7833333333333</v>
      </c>
      <c r="K368" s="31">
        <v>743.95</v>
      </c>
      <c r="L368" s="31">
        <v>732.5</v>
      </c>
      <c r="M368" s="31">
        <v>1.3588499999999999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318.05</v>
      </c>
      <c r="D369" s="36">
        <v>321.11666666666667</v>
      </c>
      <c r="E369" s="36">
        <v>313.28333333333336</v>
      </c>
      <c r="F369" s="36">
        <v>308.51666666666671</v>
      </c>
      <c r="G369" s="36">
        <v>300.68333333333339</v>
      </c>
      <c r="H369" s="36">
        <v>325.88333333333333</v>
      </c>
      <c r="I369" s="36">
        <v>333.71666666666658</v>
      </c>
      <c r="J369" s="36">
        <v>338.48333333333329</v>
      </c>
      <c r="K369" s="31">
        <v>328.95</v>
      </c>
      <c r="L369" s="31">
        <v>316.35000000000002</v>
      </c>
      <c r="M369" s="31">
        <v>6.3742000000000001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1432</v>
      </c>
      <c r="D370" s="36">
        <v>1432.4333333333334</v>
      </c>
      <c r="E370" s="36">
        <v>1410.8666666666668</v>
      </c>
      <c r="F370" s="36">
        <v>1389.7333333333333</v>
      </c>
      <c r="G370" s="36">
        <v>1368.1666666666667</v>
      </c>
      <c r="H370" s="36">
        <v>1453.5666666666668</v>
      </c>
      <c r="I370" s="36">
        <v>1475.1333333333334</v>
      </c>
      <c r="J370" s="36">
        <v>1496.2666666666669</v>
      </c>
      <c r="K370" s="31">
        <v>1454</v>
      </c>
      <c r="L370" s="31">
        <v>1411.3</v>
      </c>
      <c r="M370" s="31">
        <v>1.1002400000000001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5128.3999999999996</v>
      </c>
      <c r="D371" s="36">
        <v>5133.3499999999995</v>
      </c>
      <c r="E371" s="36">
        <v>5101.9499999999989</v>
      </c>
      <c r="F371" s="36">
        <v>5075.4999999999991</v>
      </c>
      <c r="G371" s="36">
        <v>5044.0999999999985</v>
      </c>
      <c r="H371" s="36">
        <v>5159.7999999999993</v>
      </c>
      <c r="I371" s="36">
        <v>5191.1999999999989</v>
      </c>
      <c r="J371" s="36">
        <v>5217.6499999999996</v>
      </c>
      <c r="K371" s="31">
        <v>5164.75</v>
      </c>
      <c r="L371" s="31">
        <v>5106.8999999999996</v>
      </c>
      <c r="M371" s="31">
        <v>1.8379000000000001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1071.25</v>
      </c>
      <c r="D372" s="36">
        <v>1067.8166666666666</v>
      </c>
      <c r="E372" s="36">
        <v>1048.6333333333332</v>
      </c>
      <c r="F372" s="36">
        <v>1026.0166666666667</v>
      </c>
      <c r="G372" s="36">
        <v>1006.8333333333333</v>
      </c>
      <c r="H372" s="36">
        <v>1090.4333333333332</v>
      </c>
      <c r="I372" s="36">
        <v>1109.6166666666666</v>
      </c>
      <c r="J372" s="36">
        <v>1132.2333333333331</v>
      </c>
      <c r="K372" s="31">
        <v>1087</v>
      </c>
      <c r="L372" s="31">
        <v>1045.2</v>
      </c>
      <c r="M372" s="31">
        <v>0.89856999999999998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388.95</v>
      </c>
      <c r="D373" s="36">
        <v>381.7166666666667</v>
      </c>
      <c r="E373" s="36">
        <v>372.23333333333341</v>
      </c>
      <c r="F373" s="36">
        <v>355.51666666666671</v>
      </c>
      <c r="G373" s="36">
        <v>346.03333333333342</v>
      </c>
      <c r="H373" s="36">
        <v>398.43333333333339</v>
      </c>
      <c r="I373" s="36">
        <v>407.91666666666674</v>
      </c>
      <c r="J373" s="36">
        <v>424.63333333333338</v>
      </c>
      <c r="K373" s="31">
        <v>391.2</v>
      </c>
      <c r="L373" s="31">
        <v>365</v>
      </c>
      <c r="M373" s="31">
        <v>86.716650000000001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263.55</v>
      </c>
      <c r="D374" s="36">
        <v>263.15000000000003</v>
      </c>
      <c r="E374" s="36">
        <v>260.40000000000009</v>
      </c>
      <c r="F374" s="36">
        <v>257.25000000000006</v>
      </c>
      <c r="G374" s="36">
        <v>254.50000000000011</v>
      </c>
      <c r="H374" s="36">
        <v>266.30000000000007</v>
      </c>
      <c r="I374" s="36">
        <v>269.04999999999995</v>
      </c>
      <c r="J374" s="36">
        <v>272.20000000000005</v>
      </c>
      <c r="K374" s="31">
        <v>265.89999999999998</v>
      </c>
      <c r="L374" s="31">
        <v>260</v>
      </c>
      <c r="M374" s="31">
        <v>70.089560000000006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207</v>
      </c>
      <c r="D375" s="36">
        <v>207.75</v>
      </c>
      <c r="E375" s="36">
        <v>205.9</v>
      </c>
      <c r="F375" s="36">
        <v>204.8</v>
      </c>
      <c r="G375" s="36">
        <v>202.95000000000002</v>
      </c>
      <c r="H375" s="36">
        <v>208.85</v>
      </c>
      <c r="I375" s="36">
        <v>210.70000000000002</v>
      </c>
      <c r="J375" s="36">
        <v>211.79999999999998</v>
      </c>
      <c r="K375" s="31">
        <v>209.6</v>
      </c>
      <c r="L375" s="31">
        <v>206.65</v>
      </c>
      <c r="M375" s="31">
        <v>74.355429999999998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569.04999999999995</v>
      </c>
      <c r="D376" s="36">
        <v>565.91666666666663</v>
      </c>
      <c r="E376" s="36">
        <v>559.48333333333323</v>
      </c>
      <c r="F376" s="36">
        <v>549.91666666666663</v>
      </c>
      <c r="G376" s="36">
        <v>543.48333333333323</v>
      </c>
      <c r="H376" s="36">
        <v>575.48333333333323</v>
      </c>
      <c r="I376" s="36">
        <v>581.91666666666663</v>
      </c>
      <c r="J376" s="36">
        <v>591.48333333333323</v>
      </c>
      <c r="K376" s="31">
        <v>572.35</v>
      </c>
      <c r="L376" s="31">
        <v>556.35</v>
      </c>
      <c r="M376" s="31">
        <v>7.7841899999999997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832.75</v>
      </c>
      <c r="D377" s="36">
        <v>833.0333333333333</v>
      </c>
      <c r="E377" s="36">
        <v>818.06666666666661</v>
      </c>
      <c r="F377" s="36">
        <v>803.38333333333333</v>
      </c>
      <c r="G377" s="36">
        <v>788.41666666666663</v>
      </c>
      <c r="H377" s="36">
        <v>847.71666666666658</v>
      </c>
      <c r="I377" s="36">
        <v>862.68333333333328</v>
      </c>
      <c r="J377" s="36">
        <v>877.36666666666656</v>
      </c>
      <c r="K377" s="31">
        <v>848</v>
      </c>
      <c r="L377" s="31">
        <v>818.35</v>
      </c>
      <c r="M377" s="31">
        <v>25.0045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720.6</v>
      </c>
      <c r="D378" s="36">
        <v>710.26666666666677</v>
      </c>
      <c r="E378" s="36">
        <v>670.33333333333348</v>
      </c>
      <c r="F378" s="36">
        <v>620.06666666666672</v>
      </c>
      <c r="G378" s="36">
        <v>580.13333333333344</v>
      </c>
      <c r="H378" s="36">
        <v>760.53333333333353</v>
      </c>
      <c r="I378" s="36">
        <v>800.4666666666667</v>
      </c>
      <c r="J378" s="36">
        <v>850.73333333333358</v>
      </c>
      <c r="K378" s="31">
        <v>750.2</v>
      </c>
      <c r="L378" s="31">
        <v>660</v>
      </c>
      <c r="M378" s="31">
        <v>118.5202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152.44999999999999</v>
      </c>
      <c r="D379" s="36">
        <v>153.83333333333334</v>
      </c>
      <c r="E379" s="36">
        <v>149.66666666666669</v>
      </c>
      <c r="F379" s="36">
        <v>146.88333333333335</v>
      </c>
      <c r="G379" s="36">
        <v>142.7166666666667</v>
      </c>
      <c r="H379" s="36">
        <v>156.61666666666667</v>
      </c>
      <c r="I379" s="36">
        <v>160.78333333333336</v>
      </c>
      <c r="J379" s="36">
        <v>163.56666666666666</v>
      </c>
      <c r="K379" s="31">
        <v>158</v>
      </c>
      <c r="L379" s="31">
        <v>151.05000000000001</v>
      </c>
      <c r="M379" s="31">
        <v>12.828010000000001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17570.05</v>
      </c>
      <c r="D380" s="36">
        <v>17609.366666666669</v>
      </c>
      <c r="E380" s="36">
        <v>17470.733333333337</v>
      </c>
      <c r="F380" s="36">
        <v>17371.416666666668</v>
      </c>
      <c r="G380" s="36">
        <v>17232.783333333336</v>
      </c>
      <c r="H380" s="36">
        <v>17708.683333333338</v>
      </c>
      <c r="I380" s="36">
        <v>17847.316666666669</v>
      </c>
      <c r="J380" s="36">
        <v>17946.633333333339</v>
      </c>
      <c r="K380" s="31">
        <v>17748</v>
      </c>
      <c r="L380" s="31">
        <v>17510.05</v>
      </c>
      <c r="M380" s="31">
        <v>6.4449999999999993E-2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75.8</v>
      </c>
      <c r="D381" s="36">
        <v>76.05</v>
      </c>
      <c r="E381" s="36">
        <v>75.25</v>
      </c>
      <c r="F381" s="36">
        <v>74.7</v>
      </c>
      <c r="G381" s="36">
        <v>73.900000000000006</v>
      </c>
      <c r="H381" s="36">
        <v>76.599999999999994</v>
      </c>
      <c r="I381" s="36">
        <v>77.399999999999977</v>
      </c>
      <c r="J381" s="36">
        <v>77.949999999999989</v>
      </c>
      <c r="K381" s="31">
        <v>76.849999999999994</v>
      </c>
      <c r="L381" s="31">
        <v>75.5</v>
      </c>
      <c r="M381" s="31">
        <v>280.74630999999999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1671.3</v>
      </c>
      <c r="D382" s="36">
        <v>1665.1500000000003</v>
      </c>
      <c r="E382" s="36">
        <v>1656.3000000000006</v>
      </c>
      <c r="F382" s="36">
        <v>1641.3000000000004</v>
      </c>
      <c r="G382" s="36">
        <v>1632.4500000000007</v>
      </c>
      <c r="H382" s="36">
        <v>1680.1500000000005</v>
      </c>
      <c r="I382" s="36">
        <v>1689.0000000000005</v>
      </c>
      <c r="J382" s="36">
        <v>1704.0000000000005</v>
      </c>
      <c r="K382" s="31">
        <v>1674</v>
      </c>
      <c r="L382" s="31">
        <v>1650.15</v>
      </c>
      <c r="M382" s="31">
        <v>2.3844099999999999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441.3</v>
      </c>
      <c r="D383" s="36">
        <v>443.90000000000003</v>
      </c>
      <c r="E383" s="36">
        <v>436.50000000000006</v>
      </c>
      <c r="F383" s="36">
        <v>431.70000000000005</v>
      </c>
      <c r="G383" s="36">
        <v>424.30000000000007</v>
      </c>
      <c r="H383" s="36">
        <v>448.70000000000005</v>
      </c>
      <c r="I383" s="36">
        <v>456.1</v>
      </c>
      <c r="J383" s="36">
        <v>460.90000000000003</v>
      </c>
      <c r="K383" s="31">
        <v>451.3</v>
      </c>
      <c r="L383" s="31">
        <v>439.1</v>
      </c>
      <c r="M383" s="31">
        <v>2.6949800000000002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1392.35</v>
      </c>
      <c r="D384" s="36">
        <v>1390.2166666666665</v>
      </c>
      <c r="E384" s="36">
        <v>1370.5333333333328</v>
      </c>
      <c r="F384" s="36">
        <v>1348.7166666666665</v>
      </c>
      <c r="G384" s="36">
        <v>1329.0333333333328</v>
      </c>
      <c r="H384" s="36">
        <v>1412.0333333333328</v>
      </c>
      <c r="I384" s="36">
        <v>1431.7166666666667</v>
      </c>
      <c r="J384" s="36">
        <v>1453.5333333333328</v>
      </c>
      <c r="K384" s="31">
        <v>1409.9</v>
      </c>
      <c r="L384" s="31">
        <v>1368.4</v>
      </c>
      <c r="M384" s="31">
        <v>5.1520200000000003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162.05000000000001</v>
      </c>
      <c r="D385" s="36">
        <v>160.43333333333334</v>
      </c>
      <c r="E385" s="36">
        <v>157.91666666666669</v>
      </c>
      <c r="F385" s="36">
        <v>153.78333333333336</v>
      </c>
      <c r="G385" s="36">
        <v>151.26666666666671</v>
      </c>
      <c r="H385" s="36">
        <v>164.56666666666666</v>
      </c>
      <c r="I385" s="36">
        <v>167.08333333333331</v>
      </c>
      <c r="J385" s="36">
        <v>171.21666666666664</v>
      </c>
      <c r="K385" s="31">
        <v>162.94999999999999</v>
      </c>
      <c r="L385" s="31">
        <v>156.30000000000001</v>
      </c>
      <c r="M385" s="31">
        <v>204.38742999999999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148.30000000000001</v>
      </c>
      <c r="D386" s="36">
        <v>147.58333333333334</v>
      </c>
      <c r="E386" s="36">
        <v>145.7166666666667</v>
      </c>
      <c r="F386" s="36">
        <v>143.13333333333335</v>
      </c>
      <c r="G386" s="36">
        <v>141.26666666666671</v>
      </c>
      <c r="H386" s="36">
        <v>150.16666666666669</v>
      </c>
      <c r="I386" s="36">
        <v>152.0333333333333</v>
      </c>
      <c r="J386" s="36">
        <v>154.61666666666667</v>
      </c>
      <c r="K386" s="31">
        <v>149.44999999999999</v>
      </c>
      <c r="L386" s="31">
        <v>145</v>
      </c>
      <c r="M386" s="31">
        <v>39.470610000000001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1019.25</v>
      </c>
      <c r="D387" s="36">
        <v>1020.0666666666666</v>
      </c>
      <c r="E387" s="36">
        <v>1009.1833333333332</v>
      </c>
      <c r="F387" s="36">
        <v>999.11666666666656</v>
      </c>
      <c r="G387" s="36">
        <v>988.23333333333312</v>
      </c>
      <c r="H387" s="36">
        <v>1030.1333333333332</v>
      </c>
      <c r="I387" s="36">
        <v>1041.0166666666664</v>
      </c>
      <c r="J387" s="36">
        <v>1051.0833333333333</v>
      </c>
      <c r="K387" s="31">
        <v>1030.95</v>
      </c>
      <c r="L387" s="31">
        <v>1010</v>
      </c>
      <c r="M387" s="31">
        <v>1.50339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436.1</v>
      </c>
      <c r="D388" s="36">
        <v>437.40000000000003</v>
      </c>
      <c r="E388" s="36">
        <v>433.80000000000007</v>
      </c>
      <c r="F388" s="36">
        <v>431.50000000000006</v>
      </c>
      <c r="G388" s="36">
        <v>427.90000000000009</v>
      </c>
      <c r="H388" s="36">
        <v>439.70000000000005</v>
      </c>
      <c r="I388" s="36">
        <v>443.30000000000007</v>
      </c>
      <c r="J388" s="36">
        <v>445.6</v>
      </c>
      <c r="K388" s="31">
        <v>441</v>
      </c>
      <c r="L388" s="31">
        <v>435.1</v>
      </c>
      <c r="M388" s="31">
        <v>3.0815999999999999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219</v>
      </c>
      <c r="D389" s="36">
        <v>219.16666666666666</v>
      </c>
      <c r="E389" s="36">
        <v>217.43333333333331</v>
      </c>
      <c r="F389" s="36">
        <v>215.86666666666665</v>
      </c>
      <c r="G389" s="36">
        <v>214.1333333333333</v>
      </c>
      <c r="H389" s="36">
        <v>220.73333333333332</v>
      </c>
      <c r="I389" s="36">
        <v>222.46666666666667</v>
      </c>
      <c r="J389" s="36">
        <v>224.03333333333333</v>
      </c>
      <c r="K389" s="31">
        <v>220.9</v>
      </c>
      <c r="L389" s="31">
        <v>217.6</v>
      </c>
      <c r="M389" s="31">
        <v>2.7609599999999999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130.35</v>
      </c>
      <c r="D390" s="36">
        <v>129.93333333333334</v>
      </c>
      <c r="E390" s="36">
        <v>128.86666666666667</v>
      </c>
      <c r="F390" s="36">
        <v>127.38333333333333</v>
      </c>
      <c r="G390" s="36">
        <v>126.31666666666666</v>
      </c>
      <c r="H390" s="36">
        <v>131.41666666666669</v>
      </c>
      <c r="I390" s="36">
        <v>132.48333333333335</v>
      </c>
      <c r="J390" s="36">
        <v>133.9666666666667</v>
      </c>
      <c r="K390" s="31">
        <v>131</v>
      </c>
      <c r="L390" s="31">
        <v>128.44999999999999</v>
      </c>
      <c r="M390" s="31">
        <v>46.337940000000003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3335.8</v>
      </c>
      <c r="D391" s="36">
        <v>3265.5166666666664</v>
      </c>
      <c r="E391" s="36">
        <v>3141.7833333333328</v>
      </c>
      <c r="F391" s="36">
        <v>2947.7666666666664</v>
      </c>
      <c r="G391" s="36">
        <v>2824.0333333333328</v>
      </c>
      <c r="H391" s="36">
        <v>3459.5333333333328</v>
      </c>
      <c r="I391" s="36">
        <v>3583.2666666666664</v>
      </c>
      <c r="J391" s="36">
        <v>3777.2833333333328</v>
      </c>
      <c r="K391" s="31">
        <v>3389.25</v>
      </c>
      <c r="L391" s="31">
        <v>3071.5</v>
      </c>
      <c r="M391" s="31">
        <v>2.0033300000000001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59.75</v>
      </c>
      <c r="D392" s="36">
        <v>59.683333333333337</v>
      </c>
      <c r="E392" s="36">
        <v>59.066666666666677</v>
      </c>
      <c r="F392" s="36">
        <v>58.38333333333334</v>
      </c>
      <c r="G392" s="36">
        <v>57.76666666666668</v>
      </c>
      <c r="H392" s="36">
        <v>60.366666666666674</v>
      </c>
      <c r="I392" s="36">
        <v>60.983333333333334</v>
      </c>
      <c r="J392" s="36">
        <v>61.666666666666671</v>
      </c>
      <c r="K392" s="31">
        <v>60.3</v>
      </c>
      <c r="L392" s="31">
        <v>59</v>
      </c>
      <c r="M392" s="31">
        <v>25.890329999999999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1864.5</v>
      </c>
      <c r="D393" s="36">
        <v>1872.1833333333334</v>
      </c>
      <c r="E393" s="36">
        <v>1830.3666666666668</v>
      </c>
      <c r="F393" s="36">
        <v>1796.2333333333333</v>
      </c>
      <c r="G393" s="36">
        <v>1754.4166666666667</v>
      </c>
      <c r="H393" s="36">
        <v>1906.3166666666668</v>
      </c>
      <c r="I393" s="36">
        <v>1948.1333333333334</v>
      </c>
      <c r="J393" s="36">
        <v>1982.2666666666669</v>
      </c>
      <c r="K393" s="31">
        <v>1914</v>
      </c>
      <c r="L393" s="31">
        <v>1838.05</v>
      </c>
      <c r="M393" s="31">
        <v>2.8265899999999999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240.15</v>
      </c>
      <c r="D394" s="36">
        <v>238.20000000000002</v>
      </c>
      <c r="E394" s="36">
        <v>235.50000000000003</v>
      </c>
      <c r="F394" s="36">
        <v>230.85000000000002</v>
      </c>
      <c r="G394" s="36">
        <v>228.15000000000003</v>
      </c>
      <c r="H394" s="36">
        <v>242.85000000000002</v>
      </c>
      <c r="I394" s="36">
        <v>245.55</v>
      </c>
      <c r="J394" s="36">
        <v>250.20000000000002</v>
      </c>
      <c r="K394" s="31">
        <v>240.9</v>
      </c>
      <c r="L394" s="31">
        <v>233.55</v>
      </c>
      <c r="M394" s="31">
        <v>82.507400000000004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310.2</v>
      </c>
      <c r="D395" s="36">
        <v>310.01666666666665</v>
      </c>
      <c r="E395" s="36">
        <v>308.08333333333331</v>
      </c>
      <c r="F395" s="36">
        <v>305.96666666666664</v>
      </c>
      <c r="G395" s="36">
        <v>304.0333333333333</v>
      </c>
      <c r="H395" s="36">
        <v>312.13333333333333</v>
      </c>
      <c r="I395" s="36">
        <v>314.06666666666672</v>
      </c>
      <c r="J395" s="36">
        <v>316.18333333333334</v>
      </c>
      <c r="K395" s="31">
        <v>311.95</v>
      </c>
      <c r="L395" s="31">
        <v>307.89999999999998</v>
      </c>
      <c r="M395" s="31">
        <v>86.583460000000002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152</v>
      </c>
      <c r="D396" s="36">
        <v>150.75</v>
      </c>
      <c r="E396" s="36">
        <v>148.55000000000001</v>
      </c>
      <c r="F396" s="36">
        <v>145.10000000000002</v>
      </c>
      <c r="G396" s="36">
        <v>142.90000000000003</v>
      </c>
      <c r="H396" s="36">
        <v>154.19999999999999</v>
      </c>
      <c r="I396" s="36">
        <v>156.39999999999998</v>
      </c>
      <c r="J396" s="36">
        <v>159.84999999999997</v>
      </c>
      <c r="K396" s="31">
        <v>152.94999999999999</v>
      </c>
      <c r="L396" s="31">
        <v>147.30000000000001</v>
      </c>
      <c r="M396" s="31">
        <v>28.33774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909</v>
      </c>
      <c r="D397" s="36">
        <v>908.98333333333323</v>
      </c>
      <c r="E397" s="36">
        <v>904.11666666666645</v>
      </c>
      <c r="F397" s="36">
        <v>899.23333333333323</v>
      </c>
      <c r="G397" s="36">
        <v>894.36666666666645</v>
      </c>
      <c r="H397" s="36">
        <v>913.86666666666645</v>
      </c>
      <c r="I397" s="36">
        <v>918.73333333333323</v>
      </c>
      <c r="J397" s="36">
        <v>923.61666666666645</v>
      </c>
      <c r="K397" s="31">
        <v>913.85</v>
      </c>
      <c r="L397" s="31">
        <v>904.1</v>
      </c>
      <c r="M397" s="31">
        <v>0.49030000000000001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2335.9</v>
      </c>
      <c r="D398" s="36">
        <v>2332.8833333333332</v>
      </c>
      <c r="E398" s="36">
        <v>2324.7666666666664</v>
      </c>
      <c r="F398" s="36">
        <v>2313.6333333333332</v>
      </c>
      <c r="G398" s="36">
        <v>2305.5166666666664</v>
      </c>
      <c r="H398" s="36">
        <v>2344.0166666666664</v>
      </c>
      <c r="I398" s="36">
        <v>2352.1333333333332</v>
      </c>
      <c r="J398" s="36">
        <v>2363.2666666666664</v>
      </c>
      <c r="K398" s="31">
        <v>2341</v>
      </c>
      <c r="L398" s="31">
        <v>2321.75</v>
      </c>
      <c r="M398" s="31">
        <v>39.422469999999997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114.1</v>
      </c>
      <c r="D399" s="36">
        <v>115.78333333333335</v>
      </c>
      <c r="E399" s="36">
        <v>109.4666666666667</v>
      </c>
      <c r="F399" s="36">
        <v>104.83333333333336</v>
      </c>
      <c r="G399" s="36">
        <v>98.516666666666708</v>
      </c>
      <c r="H399" s="36">
        <v>120.41666666666669</v>
      </c>
      <c r="I399" s="36">
        <v>126.73333333333332</v>
      </c>
      <c r="J399" s="36">
        <v>131.36666666666667</v>
      </c>
      <c r="K399" s="31">
        <v>122.1</v>
      </c>
      <c r="L399" s="31">
        <v>111.15</v>
      </c>
      <c r="M399" s="31">
        <v>46.753799999999998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716.1</v>
      </c>
      <c r="D400" s="36">
        <v>718.71666666666658</v>
      </c>
      <c r="E400" s="36">
        <v>707.43333333333317</v>
      </c>
      <c r="F400" s="36">
        <v>698.76666666666654</v>
      </c>
      <c r="G400" s="36">
        <v>687.48333333333312</v>
      </c>
      <c r="H400" s="36">
        <v>727.38333333333321</v>
      </c>
      <c r="I400" s="36">
        <v>738.66666666666674</v>
      </c>
      <c r="J400" s="36">
        <v>747.33333333333326</v>
      </c>
      <c r="K400" s="31">
        <v>730</v>
      </c>
      <c r="L400" s="31">
        <v>710.05</v>
      </c>
      <c r="M400" s="31">
        <v>1.64297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449.65</v>
      </c>
      <c r="D401" s="36">
        <v>451.33333333333331</v>
      </c>
      <c r="E401" s="36">
        <v>446.66666666666663</v>
      </c>
      <c r="F401" s="36">
        <v>443.68333333333334</v>
      </c>
      <c r="G401" s="36">
        <v>439.01666666666665</v>
      </c>
      <c r="H401" s="36">
        <v>454.31666666666661</v>
      </c>
      <c r="I401" s="36">
        <v>458.98333333333323</v>
      </c>
      <c r="J401" s="36">
        <v>461.96666666666658</v>
      </c>
      <c r="K401" s="31">
        <v>456</v>
      </c>
      <c r="L401" s="31">
        <v>448.35</v>
      </c>
      <c r="M401" s="31">
        <v>5.0102200000000003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717.2</v>
      </c>
      <c r="D402" s="36">
        <v>716.2166666666667</v>
      </c>
      <c r="E402" s="36">
        <v>708.68333333333339</v>
      </c>
      <c r="F402" s="36">
        <v>700.16666666666674</v>
      </c>
      <c r="G402" s="36">
        <v>692.63333333333344</v>
      </c>
      <c r="H402" s="36">
        <v>724.73333333333335</v>
      </c>
      <c r="I402" s="36">
        <v>732.26666666666665</v>
      </c>
      <c r="J402" s="36">
        <v>740.7833333333333</v>
      </c>
      <c r="K402" s="31">
        <v>723.75</v>
      </c>
      <c r="L402" s="31">
        <v>707.7</v>
      </c>
      <c r="M402" s="31">
        <v>0.70416000000000001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1558.9</v>
      </c>
      <c r="D403" s="36">
        <v>1559.55</v>
      </c>
      <c r="E403" s="36">
        <v>1551.85</v>
      </c>
      <c r="F403" s="36">
        <v>1544.8</v>
      </c>
      <c r="G403" s="36">
        <v>1537.1</v>
      </c>
      <c r="H403" s="36">
        <v>1566.6</v>
      </c>
      <c r="I403" s="36">
        <v>1574.3000000000002</v>
      </c>
      <c r="J403" s="36">
        <v>1581.35</v>
      </c>
      <c r="K403" s="31">
        <v>1567.25</v>
      </c>
      <c r="L403" s="31">
        <v>1552.5</v>
      </c>
      <c r="M403" s="31">
        <v>0.40914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92.85</v>
      </c>
      <c r="D404" s="36">
        <v>92.566666666666663</v>
      </c>
      <c r="E404" s="36">
        <v>91.533333333333331</v>
      </c>
      <c r="F404" s="36">
        <v>90.216666666666669</v>
      </c>
      <c r="G404" s="36">
        <v>89.183333333333337</v>
      </c>
      <c r="H404" s="36">
        <v>93.883333333333326</v>
      </c>
      <c r="I404" s="36">
        <v>94.916666666666657</v>
      </c>
      <c r="J404" s="36">
        <v>96.23333333333332</v>
      </c>
      <c r="K404" s="31">
        <v>93.6</v>
      </c>
      <c r="L404" s="31">
        <v>91.25</v>
      </c>
      <c r="M404" s="31">
        <v>66.581289999999996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7780.2</v>
      </c>
      <c r="D405" s="36">
        <v>7773.8166666666666</v>
      </c>
      <c r="E405" s="36">
        <v>7746.3833333333332</v>
      </c>
      <c r="F405" s="36">
        <v>7712.5666666666666</v>
      </c>
      <c r="G405" s="36">
        <v>7685.1333333333332</v>
      </c>
      <c r="H405" s="36">
        <v>7807.6333333333332</v>
      </c>
      <c r="I405" s="36">
        <v>7835.0666666666657</v>
      </c>
      <c r="J405" s="36">
        <v>7868.8833333333332</v>
      </c>
      <c r="K405" s="31">
        <v>7801.25</v>
      </c>
      <c r="L405" s="31">
        <v>7740</v>
      </c>
      <c r="M405" s="31">
        <v>0.19559000000000001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1299.25</v>
      </c>
      <c r="D406" s="36">
        <v>1309.7333333333333</v>
      </c>
      <c r="E406" s="36">
        <v>1281.5166666666667</v>
      </c>
      <c r="F406" s="36">
        <v>1263.7833333333333</v>
      </c>
      <c r="G406" s="36">
        <v>1235.5666666666666</v>
      </c>
      <c r="H406" s="36">
        <v>1327.4666666666667</v>
      </c>
      <c r="I406" s="36">
        <v>1355.6833333333334</v>
      </c>
      <c r="J406" s="36">
        <v>1373.4166666666667</v>
      </c>
      <c r="K406" s="31">
        <v>1337.95</v>
      </c>
      <c r="L406" s="31">
        <v>1292</v>
      </c>
      <c r="M406" s="31">
        <v>0.63532999999999995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748.45</v>
      </c>
      <c r="D407" s="36">
        <v>750.01666666666677</v>
      </c>
      <c r="E407" s="36">
        <v>745.13333333333355</v>
      </c>
      <c r="F407" s="36">
        <v>741.81666666666683</v>
      </c>
      <c r="G407" s="36">
        <v>736.93333333333362</v>
      </c>
      <c r="H407" s="36">
        <v>753.33333333333348</v>
      </c>
      <c r="I407" s="36">
        <v>758.2166666666667</v>
      </c>
      <c r="J407" s="36">
        <v>761.53333333333342</v>
      </c>
      <c r="K407" s="31">
        <v>754.9</v>
      </c>
      <c r="L407" s="31">
        <v>746.7</v>
      </c>
      <c r="M407" s="31">
        <v>8.9984900000000003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1345.5</v>
      </c>
      <c r="D408" s="36">
        <v>1343.1833333333334</v>
      </c>
      <c r="E408" s="36">
        <v>1337.0166666666669</v>
      </c>
      <c r="F408" s="36">
        <v>1328.5333333333335</v>
      </c>
      <c r="G408" s="36">
        <v>1322.366666666667</v>
      </c>
      <c r="H408" s="36">
        <v>1351.6666666666667</v>
      </c>
      <c r="I408" s="36">
        <v>1357.8333333333333</v>
      </c>
      <c r="J408" s="36">
        <v>1366.3166666666666</v>
      </c>
      <c r="K408" s="31">
        <v>1349.35</v>
      </c>
      <c r="L408" s="31">
        <v>1334.7</v>
      </c>
      <c r="M408" s="31">
        <v>4.9828299999999999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2760.95</v>
      </c>
      <c r="D409" s="36">
        <v>2758.65</v>
      </c>
      <c r="E409" s="36">
        <v>2725.3</v>
      </c>
      <c r="F409" s="36">
        <v>2689.65</v>
      </c>
      <c r="G409" s="36">
        <v>2656.3</v>
      </c>
      <c r="H409" s="36">
        <v>2794.3</v>
      </c>
      <c r="I409" s="36">
        <v>2827.6499999999996</v>
      </c>
      <c r="J409" s="36">
        <v>2863.3</v>
      </c>
      <c r="K409" s="31">
        <v>2792</v>
      </c>
      <c r="L409" s="31">
        <v>2723</v>
      </c>
      <c r="M409" s="31">
        <v>2.1025900000000002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407.6</v>
      </c>
      <c r="D410" s="36">
        <v>408.55</v>
      </c>
      <c r="E410" s="36">
        <v>405</v>
      </c>
      <c r="F410" s="36">
        <v>402.4</v>
      </c>
      <c r="G410" s="36">
        <v>398.84999999999997</v>
      </c>
      <c r="H410" s="36">
        <v>411.15000000000003</v>
      </c>
      <c r="I410" s="36">
        <v>414.7000000000001</v>
      </c>
      <c r="J410" s="36">
        <v>417.30000000000007</v>
      </c>
      <c r="K410" s="31">
        <v>412.1</v>
      </c>
      <c r="L410" s="31">
        <v>405.95</v>
      </c>
      <c r="M410" s="31">
        <v>0.40388000000000002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657.7</v>
      </c>
      <c r="D411" s="36">
        <v>652.4</v>
      </c>
      <c r="E411" s="36">
        <v>643.09999999999991</v>
      </c>
      <c r="F411" s="36">
        <v>628.49999999999989</v>
      </c>
      <c r="G411" s="36">
        <v>619.19999999999982</v>
      </c>
      <c r="H411" s="36">
        <v>667</v>
      </c>
      <c r="I411" s="36">
        <v>676.3</v>
      </c>
      <c r="J411" s="36">
        <v>690.90000000000009</v>
      </c>
      <c r="K411" s="31">
        <v>661.7</v>
      </c>
      <c r="L411" s="31">
        <v>637.79999999999995</v>
      </c>
      <c r="M411" s="31">
        <v>4.3049600000000003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26270.5</v>
      </c>
      <c r="D412" s="36">
        <v>26390.799999999999</v>
      </c>
      <c r="E412" s="36">
        <v>26079.75</v>
      </c>
      <c r="F412" s="36">
        <v>25889</v>
      </c>
      <c r="G412" s="36">
        <v>25577.95</v>
      </c>
      <c r="H412" s="36">
        <v>26581.55</v>
      </c>
      <c r="I412" s="36">
        <v>26892.599999999995</v>
      </c>
      <c r="J412" s="36">
        <v>27083.35</v>
      </c>
      <c r="K412" s="31">
        <v>26701.85</v>
      </c>
      <c r="L412" s="31">
        <v>26200.05</v>
      </c>
      <c r="M412" s="31">
        <v>0.28452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51.6</v>
      </c>
      <c r="D413" s="36">
        <v>52.033333333333339</v>
      </c>
      <c r="E413" s="36">
        <v>50.866666666666674</v>
      </c>
      <c r="F413" s="36">
        <v>50.133333333333333</v>
      </c>
      <c r="G413" s="36">
        <v>48.966666666666669</v>
      </c>
      <c r="H413" s="36">
        <v>52.76666666666668</v>
      </c>
      <c r="I413" s="36">
        <v>53.933333333333351</v>
      </c>
      <c r="J413" s="36">
        <v>54.666666666666686</v>
      </c>
      <c r="K413" s="31">
        <v>53.2</v>
      </c>
      <c r="L413" s="31">
        <v>51.3</v>
      </c>
      <c r="M413" s="31">
        <v>79.532079999999993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1979.65</v>
      </c>
      <c r="D414" s="36">
        <v>1981.1833333333334</v>
      </c>
      <c r="E414" s="36">
        <v>1969.7166666666667</v>
      </c>
      <c r="F414" s="36">
        <v>1959.7833333333333</v>
      </c>
      <c r="G414" s="36">
        <v>1948.3166666666666</v>
      </c>
      <c r="H414" s="36">
        <v>1991.1166666666668</v>
      </c>
      <c r="I414" s="36">
        <v>2002.5833333333335</v>
      </c>
      <c r="J414" s="36">
        <v>2012.5166666666669</v>
      </c>
      <c r="K414" s="31">
        <v>1992.65</v>
      </c>
      <c r="L414" s="31">
        <v>1971.25</v>
      </c>
      <c r="M414" s="31">
        <v>7.0507499999999999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449.85</v>
      </c>
      <c r="D415" s="36">
        <v>451.08333333333331</v>
      </c>
      <c r="E415" s="36">
        <v>446.76666666666665</v>
      </c>
      <c r="F415" s="36">
        <v>443.68333333333334</v>
      </c>
      <c r="G415" s="36">
        <v>439.36666666666667</v>
      </c>
      <c r="H415" s="36">
        <v>454.16666666666663</v>
      </c>
      <c r="I415" s="36">
        <v>458.48333333333335</v>
      </c>
      <c r="J415" s="36">
        <v>461.56666666666661</v>
      </c>
      <c r="K415" s="31">
        <v>455.4</v>
      </c>
      <c r="L415" s="31">
        <v>448</v>
      </c>
      <c r="M415" s="31">
        <v>3.99885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3423.9</v>
      </c>
      <c r="D416" s="36">
        <v>3399.6833333333329</v>
      </c>
      <c r="E416" s="36">
        <v>3369.2166666666658</v>
      </c>
      <c r="F416" s="36">
        <v>3314.5333333333328</v>
      </c>
      <c r="G416" s="36">
        <v>3284.0666666666657</v>
      </c>
      <c r="H416" s="36">
        <v>3454.3666666666659</v>
      </c>
      <c r="I416" s="36">
        <v>3484.833333333333</v>
      </c>
      <c r="J416" s="36">
        <v>3539.516666666666</v>
      </c>
      <c r="K416" s="31">
        <v>3430.15</v>
      </c>
      <c r="L416" s="31">
        <v>3345</v>
      </c>
      <c r="M416" s="31">
        <v>1.93004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76.900000000000006</v>
      </c>
      <c r="D417" s="36">
        <v>77.216666666666669</v>
      </c>
      <c r="E417" s="36">
        <v>75.833333333333343</v>
      </c>
      <c r="F417" s="36">
        <v>74.76666666666668</v>
      </c>
      <c r="G417" s="36">
        <v>73.383333333333354</v>
      </c>
      <c r="H417" s="36">
        <v>78.283333333333331</v>
      </c>
      <c r="I417" s="36">
        <v>79.666666666666657</v>
      </c>
      <c r="J417" s="36">
        <v>80.73333333333332</v>
      </c>
      <c r="K417" s="31">
        <v>78.599999999999994</v>
      </c>
      <c r="L417" s="31">
        <v>76.150000000000006</v>
      </c>
      <c r="M417" s="31">
        <v>270.95114000000001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4983.55</v>
      </c>
      <c r="D418" s="36">
        <v>5003.2333333333336</v>
      </c>
      <c r="E418" s="36">
        <v>4861.7666666666673</v>
      </c>
      <c r="F418" s="36">
        <v>4739.9833333333336</v>
      </c>
      <c r="G418" s="36">
        <v>4598.5166666666673</v>
      </c>
      <c r="H418" s="36">
        <v>5125.0166666666673</v>
      </c>
      <c r="I418" s="36">
        <v>5266.4833333333345</v>
      </c>
      <c r="J418" s="36">
        <v>5388.2666666666673</v>
      </c>
      <c r="K418" s="31">
        <v>5144.7</v>
      </c>
      <c r="L418" s="31">
        <v>4881.45</v>
      </c>
      <c r="M418" s="31">
        <v>0.15229000000000001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789.2</v>
      </c>
      <c r="D419" s="36">
        <v>784.01666666666677</v>
      </c>
      <c r="E419" s="36">
        <v>769.23333333333358</v>
      </c>
      <c r="F419" s="36">
        <v>749.26666666666677</v>
      </c>
      <c r="G419" s="36">
        <v>734.48333333333358</v>
      </c>
      <c r="H419" s="36">
        <v>803.98333333333358</v>
      </c>
      <c r="I419" s="36">
        <v>818.76666666666665</v>
      </c>
      <c r="J419" s="36">
        <v>838.73333333333358</v>
      </c>
      <c r="K419" s="31">
        <v>798.8</v>
      </c>
      <c r="L419" s="31">
        <v>764.05</v>
      </c>
      <c r="M419" s="31">
        <v>10.05678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5993.75</v>
      </c>
      <c r="D420" s="36">
        <v>6036.583333333333</v>
      </c>
      <c r="E420" s="36">
        <v>5907.2166666666662</v>
      </c>
      <c r="F420" s="36">
        <v>5820.6833333333334</v>
      </c>
      <c r="G420" s="36">
        <v>5691.3166666666666</v>
      </c>
      <c r="H420" s="36">
        <v>6123.1166666666659</v>
      </c>
      <c r="I420" s="36">
        <v>6252.4833333333327</v>
      </c>
      <c r="J420" s="36">
        <v>6339.0166666666655</v>
      </c>
      <c r="K420" s="31">
        <v>6165.95</v>
      </c>
      <c r="L420" s="31">
        <v>5950.05</v>
      </c>
      <c r="M420" s="31">
        <v>1.7902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562.6</v>
      </c>
      <c r="D421" s="36">
        <v>562.9</v>
      </c>
      <c r="E421" s="36">
        <v>558.04999999999995</v>
      </c>
      <c r="F421" s="36">
        <v>553.5</v>
      </c>
      <c r="G421" s="36">
        <v>548.65</v>
      </c>
      <c r="H421" s="36">
        <v>567.44999999999993</v>
      </c>
      <c r="I421" s="36">
        <v>572.30000000000007</v>
      </c>
      <c r="J421" s="36">
        <v>576.84999999999991</v>
      </c>
      <c r="K421" s="31">
        <v>567.75</v>
      </c>
      <c r="L421" s="31">
        <v>558.35</v>
      </c>
      <c r="M421" s="31">
        <v>4.98569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1290.2</v>
      </c>
      <c r="D422" s="36">
        <v>1275.9666666666667</v>
      </c>
      <c r="E422" s="36">
        <v>1255.3333333333335</v>
      </c>
      <c r="F422" s="36">
        <v>1220.4666666666667</v>
      </c>
      <c r="G422" s="36">
        <v>1199.8333333333335</v>
      </c>
      <c r="H422" s="36">
        <v>1310.8333333333335</v>
      </c>
      <c r="I422" s="36">
        <v>1331.4666666666667</v>
      </c>
      <c r="J422" s="36">
        <v>1366.3333333333335</v>
      </c>
      <c r="K422" s="31">
        <v>1296.5999999999999</v>
      </c>
      <c r="L422" s="31">
        <v>1241.0999999999999</v>
      </c>
      <c r="M422" s="31">
        <v>4.5825199999999997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2352.6</v>
      </c>
      <c r="D423" s="36">
        <v>2349.7166666666667</v>
      </c>
      <c r="E423" s="36">
        <v>2338.2333333333336</v>
      </c>
      <c r="F423" s="36">
        <v>2323.8666666666668</v>
      </c>
      <c r="G423" s="36">
        <v>2312.3833333333337</v>
      </c>
      <c r="H423" s="36">
        <v>2364.0833333333335</v>
      </c>
      <c r="I423" s="36">
        <v>2375.5666666666662</v>
      </c>
      <c r="J423" s="36">
        <v>2389.9333333333334</v>
      </c>
      <c r="K423" s="31">
        <v>2361.1999999999998</v>
      </c>
      <c r="L423" s="31">
        <v>2335.35</v>
      </c>
      <c r="M423" s="31">
        <v>2.9382299999999999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544.85</v>
      </c>
      <c r="D424" s="36">
        <v>547.66666666666663</v>
      </c>
      <c r="E424" s="36">
        <v>540.33333333333326</v>
      </c>
      <c r="F424" s="36">
        <v>535.81666666666661</v>
      </c>
      <c r="G424" s="36">
        <v>528.48333333333323</v>
      </c>
      <c r="H424" s="36">
        <v>552.18333333333328</v>
      </c>
      <c r="I424" s="36">
        <v>559.51666666666654</v>
      </c>
      <c r="J424" s="36">
        <v>564.0333333333333</v>
      </c>
      <c r="K424" s="31">
        <v>555</v>
      </c>
      <c r="L424" s="31">
        <v>543.15</v>
      </c>
      <c r="M424" s="31">
        <v>3.25515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580.29999999999995</v>
      </c>
      <c r="D425" s="36">
        <v>580.63333333333333</v>
      </c>
      <c r="E425" s="36">
        <v>578.66666666666663</v>
      </c>
      <c r="F425" s="36">
        <v>577.0333333333333</v>
      </c>
      <c r="G425" s="36">
        <v>575.06666666666661</v>
      </c>
      <c r="H425" s="36">
        <v>582.26666666666665</v>
      </c>
      <c r="I425" s="36">
        <v>584.23333333333335</v>
      </c>
      <c r="J425" s="36">
        <v>585.86666666666667</v>
      </c>
      <c r="K425" s="31">
        <v>582.6</v>
      </c>
      <c r="L425" s="31">
        <v>579</v>
      </c>
      <c r="M425" s="31">
        <v>154.34808000000001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85.95</v>
      </c>
      <c r="D426" s="36">
        <v>85.816666666666663</v>
      </c>
      <c r="E426" s="36">
        <v>85.083333333333329</v>
      </c>
      <c r="F426" s="36">
        <v>84.216666666666669</v>
      </c>
      <c r="G426" s="36">
        <v>83.483333333333334</v>
      </c>
      <c r="H426" s="36">
        <v>86.683333333333323</v>
      </c>
      <c r="I426" s="36">
        <v>87.416666666666671</v>
      </c>
      <c r="J426" s="36">
        <v>88.283333333333317</v>
      </c>
      <c r="K426" s="31">
        <v>86.55</v>
      </c>
      <c r="L426" s="31">
        <v>84.95</v>
      </c>
      <c r="M426" s="31">
        <v>183.34392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287.7</v>
      </c>
      <c r="D427" s="36">
        <v>291.88333333333327</v>
      </c>
      <c r="E427" s="36">
        <v>281.86666666666656</v>
      </c>
      <c r="F427" s="36">
        <v>276.0333333333333</v>
      </c>
      <c r="G427" s="36">
        <v>266.01666666666659</v>
      </c>
      <c r="H427" s="36">
        <v>297.71666666666653</v>
      </c>
      <c r="I427" s="36">
        <v>307.73333333333329</v>
      </c>
      <c r="J427" s="36">
        <v>313.56666666666649</v>
      </c>
      <c r="K427" s="31">
        <v>301.89999999999998</v>
      </c>
      <c r="L427" s="31">
        <v>286.05</v>
      </c>
      <c r="M427" s="31">
        <v>6.9923200000000003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137.9</v>
      </c>
      <c r="D428" s="36">
        <v>136.71666666666667</v>
      </c>
      <c r="E428" s="36">
        <v>134.63333333333333</v>
      </c>
      <c r="F428" s="36">
        <v>131.36666666666665</v>
      </c>
      <c r="G428" s="36">
        <v>129.2833333333333</v>
      </c>
      <c r="H428" s="36">
        <v>139.98333333333335</v>
      </c>
      <c r="I428" s="36">
        <v>142.06666666666666</v>
      </c>
      <c r="J428" s="36">
        <v>145.33333333333337</v>
      </c>
      <c r="K428" s="31">
        <v>138.80000000000001</v>
      </c>
      <c r="L428" s="31">
        <v>133.44999999999999</v>
      </c>
      <c r="M428" s="31">
        <v>27.54616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384.6</v>
      </c>
      <c r="D429" s="36">
        <v>385.7</v>
      </c>
      <c r="E429" s="36">
        <v>382.2</v>
      </c>
      <c r="F429" s="36">
        <v>379.8</v>
      </c>
      <c r="G429" s="36">
        <v>376.3</v>
      </c>
      <c r="H429" s="36">
        <v>388.09999999999997</v>
      </c>
      <c r="I429" s="36">
        <v>391.59999999999997</v>
      </c>
      <c r="J429" s="36">
        <v>393.99999999999994</v>
      </c>
      <c r="K429" s="31">
        <v>389.2</v>
      </c>
      <c r="L429" s="31">
        <v>383.3</v>
      </c>
      <c r="M429" s="31">
        <v>2.18703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237.6</v>
      </c>
      <c r="D430" s="36">
        <v>238</v>
      </c>
      <c r="E430" s="36">
        <v>235.6</v>
      </c>
      <c r="F430" s="36">
        <v>233.6</v>
      </c>
      <c r="G430" s="36">
        <v>231.2</v>
      </c>
      <c r="H430" s="36">
        <v>240</v>
      </c>
      <c r="I430" s="36">
        <v>242.39999999999998</v>
      </c>
      <c r="J430" s="36">
        <v>244.4</v>
      </c>
      <c r="K430" s="31">
        <v>240.4</v>
      </c>
      <c r="L430" s="31">
        <v>236</v>
      </c>
      <c r="M430" s="31">
        <v>3.9595600000000002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1176.7</v>
      </c>
      <c r="D431" s="36">
        <v>1176.8666666666668</v>
      </c>
      <c r="E431" s="36">
        <v>1170.8333333333335</v>
      </c>
      <c r="F431" s="36">
        <v>1164.9666666666667</v>
      </c>
      <c r="G431" s="36">
        <v>1158.9333333333334</v>
      </c>
      <c r="H431" s="36">
        <v>1182.7333333333336</v>
      </c>
      <c r="I431" s="36">
        <v>1188.7666666666669</v>
      </c>
      <c r="J431" s="36">
        <v>1194.6333333333337</v>
      </c>
      <c r="K431" s="31">
        <v>1182.9000000000001</v>
      </c>
      <c r="L431" s="31">
        <v>1171</v>
      </c>
      <c r="M431" s="31">
        <v>17.023009999999999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657.65</v>
      </c>
      <c r="D432" s="36">
        <v>656.08333333333326</v>
      </c>
      <c r="E432" s="36">
        <v>651.36666666666656</v>
      </c>
      <c r="F432" s="36">
        <v>645.08333333333326</v>
      </c>
      <c r="G432" s="36">
        <v>640.36666666666656</v>
      </c>
      <c r="H432" s="36">
        <v>662.36666666666656</v>
      </c>
      <c r="I432" s="36">
        <v>667.08333333333326</v>
      </c>
      <c r="J432" s="36">
        <v>673.36666666666656</v>
      </c>
      <c r="K432" s="31">
        <v>660.8</v>
      </c>
      <c r="L432" s="31">
        <v>649.79999999999995</v>
      </c>
      <c r="M432" s="31">
        <v>6.1139200000000002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3276.2</v>
      </c>
      <c r="D433" s="36">
        <v>3312.0666666666671</v>
      </c>
      <c r="E433" s="36">
        <v>3204.1333333333341</v>
      </c>
      <c r="F433" s="36">
        <v>3132.0666666666671</v>
      </c>
      <c r="G433" s="36">
        <v>3024.1333333333341</v>
      </c>
      <c r="H433" s="36">
        <v>3384.1333333333341</v>
      </c>
      <c r="I433" s="36">
        <v>3492.0666666666675</v>
      </c>
      <c r="J433" s="36">
        <v>3564.1333333333341</v>
      </c>
      <c r="K433" s="31">
        <v>3420</v>
      </c>
      <c r="L433" s="31">
        <v>3240</v>
      </c>
      <c r="M433" s="31">
        <v>0.30986999999999998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1259.2</v>
      </c>
      <c r="D434" s="36">
        <v>1265.1333333333334</v>
      </c>
      <c r="E434" s="36">
        <v>1248.4666666666669</v>
      </c>
      <c r="F434" s="36">
        <v>1237.7333333333336</v>
      </c>
      <c r="G434" s="36">
        <v>1221.0666666666671</v>
      </c>
      <c r="H434" s="36">
        <v>1275.8666666666668</v>
      </c>
      <c r="I434" s="36">
        <v>1292.5333333333333</v>
      </c>
      <c r="J434" s="36">
        <v>1303.2666666666667</v>
      </c>
      <c r="K434" s="31">
        <v>1281.8</v>
      </c>
      <c r="L434" s="31">
        <v>1254.4000000000001</v>
      </c>
      <c r="M434" s="31">
        <v>0.49969999999999998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451.15</v>
      </c>
      <c r="D435" s="36">
        <v>450.9666666666667</v>
      </c>
      <c r="E435" s="36">
        <v>447.18333333333339</v>
      </c>
      <c r="F435" s="36">
        <v>443.2166666666667</v>
      </c>
      <c r="G435" s="36">
        <v>439.43333333333339</v>
      </c>
      <c r="H435" s="36">
        <v>454.93333333333339</v>
      </c>
      <c r="I435" s="36">
        <v>458.7166666666667</v>
      </c>
      <c r="J435" s="36">
        <v>462.68333333333339</v>
      </c>
      <c r="K435" s="31">
        <v>454.75</v>
      </c>
      <c r="L435" s="31">
        <v>447</v>
      </c>
      <c r="M435" s="31">
        <v>0.65861000000000003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383.8</v>
      </c>
      <c r="D436" s="36">
        <v>384.5</v>
      </c>
      <c r="E436" s="36">
        <v>378.2</v>
      </c>
      <c r="F436" s="36">
        <v>372.59999999999997</v>
      </c>
      <c r="G436" s="36">
        <v>366.29999999999995</v>
      </c>
      <c r="H436" s="36">
        <v>390.1</v>
      </c>
      <c r="I436" s="36">
        <v>396.4</v>
      </c>
      <c r="J436" s="36">
        <v>402.00000000000006</v>
      </c>
      <c r="K436" s="31">
        <v>390.8</v>
      </c>
      <c r="L436" s="31">
        <v>378.9</v>
      </c>
      <c r="M436" s="31">
        <v>2.40699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4386.55</v>
      </c>
      <c r="D437" s="36">
        <v>4386.8166666666666</v>
      </c>
      <c r="E437" s="36">
        <v>4334.7333333333336</v>
      </c>
      <c r="F437" s="36">
        <v>4282.916666666667</v>
      </c>
      <c r="G437" s="36">
        <v>4230.8333333333339</v>
      </c>
      <c r="H437" s="36">
        <v>4438.6333333333332</v>
      </c>
      <c r="I437" s="36">
        <v>4490.7166666666672</v>
      </c>
      <c r="J437" s="36">
        <v>4542.5333333333328</v>
      </c>
      <c r="K437" s="31">
        <v>4438.8999999999996</v>
      </c>
      <c r="L437" s="31">
        <v>4335</v>
      </c>
      <c r="M437" s="31">
        <v>0.68394999999999995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568.25</v>
      </c>
      <c r="D438" s="36">
        <v>569.35</v>
      </c>
      <c r="E438" s="36">
        <v>563.90000000000009</v>
      </c>
      <c r="F438" s="36">
        <v>559.55000000000007</v>
      </c>
      <c r="G438" s="36">
        <v>554.10000000000014</v>
      </c>
      <c r="H438" s="36">
        <v>573.70000000000005</v>
      </c>
      <c r="I438" s="36">
        <v>579.15000000000009</v>
      </c>
      <c r="J438" s="36">
        <v>583.5</v>
      </c>
      <c r="K438" s="31">
        <v>574.79999999999995</v>
      </c>
      <c r="L438" s="31">
        <v>565</v>
      </c>
      <c r="M438" s="31">
        <v>1.639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37.4</v>
      </c>
      <c r="D439" s="36">
        <v>37.799999999999997</v>
      </c>
      <c r="E439" s="36">
        <v>36.399999999999991</v>
      </c>
      <c r="F439" s="36">
        <v>35.399999999999991</v>
      </c>
      <c r="G439" s="36">
        <v>33.999999999999986</v>
      </c>
      <c r="H439" s="36">
        <v>38.799999999999997</v>
      </c>
      <c r="I439" s="36">
        <v>40.200000000000003</v>
      </c>
      <c r="J439" s="36">
        <v>41.2</v>
      </c>
      <c r="K439" s="31">
        <v>39.200000000000003</v>
      </c>
      <c r="L439" s="31">
        <v>36.799999999999997</v>
      </c>
      <c r="M439" s="31">
        <v>1138.8205399999999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404</v>
      </c>
      <c r="D440" s="36">
        <v>401.45</v>
      </c>
      <c r="E440" s="36">
        <v>389.54999999999995</v>
      </c>
      <c r="F440" s="36">
        <v>375.09999999999997</v>
      </c>
      <c r="G440" s="36">
        <v>363.19999999999993</v>
      </c>
      <c r="H440" s="36">
        <v>415.9</v>
      </c>
      <c r="I440" s="36">
        <v>427.79999999999995</v>
      </c>
      <c r="J440" s="36">
        <v>442.25</v>
      </c>
      <c r="K440" s="31">
        <v>413.35</v>
      </c>
      <c r="L440" s="31">
        <v>387</v>
      </c>
      <c r="M440" s="31">
        <v>40.266930000000002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723.7</v>
      </c>
      <c r="D441" s="36">
        <v>720.83333333333337</v>
      </c>
      <c r="E441" s="36">
        <v>716.41666666666674</v>
      </c>
      <c r="F441" s="36">
        <v>709.13333333333333</v>
      </c>
      <c r="G441" s="36">
        <v>704.7166666666667</v>
      </c>
      <c r="H441" s="36">
        <v>728.11666666666679</v>
      </c>
      <c r="I441" s="36">
        <v>732.53333333333353</v>
      </c>
      <c r="J441" s="36">
        <v>739.81666666666683</v>
      </c>
      <c r="K441" s="31">
        <v>725.25</v>
      </c>
      <c r="L441" s="31">
        <v>713.55</v>
      </c>
      <c r="M441" s="31">
        <v>3.4760399999999998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537.04999999999995</v>
      </c>
      <c r="D442" s="36">
        <v>536.5</v>
      </c>
      <c r="E442" s="36">
        <v>533</v>
      </c>
      <c r="F442" s="36">
        <v>528.95000000000005</v>
      </c>
      <c r="G442" s="36">
        <v>525.45000000000005</v>
      </c>
      <c r="H442" s="36">
        <v>540.54999999999995</v>
      </c>
      <c r="I442" s="36">
        <v>544.04999999999995</v>
      </c>
      <c r="J442" s="36">
        <v>548.09999999999991</v>
      </c>
      <c r="K442" s="31">
        <v>540</v>
      </c>
      <c r="L442" s="31">
        <v>532.45000000000005</v>
      </c>
      <c r="M442" s="31">
        <v>0.46545999999999998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957.35</v>
      </c>
      <c r="D443" s="36">
        <v>957.93333333333339</v>
      </c>
      <c r="E443" s="36">
        <v>949.91666666666674</v>
      </c>
      <c r="F443" s="36">
        <v>942.48333333333335</v>
      </c>
      <c r="G443" s="36">
        <v>934.4666666666667</v>
      </c>
      <c r="H443" s="36">
        <v>965.36666666666679</v>
      </c>
      <c r="I443" s="36">
        <v>973.38333333333344</v>
      </c>
      <c r="J443" s="36">
        <v>980.81666666666683</v>
      </c>
      <c r="K443" s="31">
        <v>965.95</v>
      </c>
      <c r="L443" s="31">
        <v>950.5</v>
      </c>
      <c r="M443" s="31">
        <v>2.7649300000000001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958.45</v>
      </c>
      <c r="D444" s="36">
        <v>960.40000000000009</v>
      </c>
      <c r="E444" s="36">
        <v>952.20000000000016</v>
      </c>
      <c r="F444" s="36">
        <v>945.95</v>
      </c>
      <c r="G444" s="36">
        <v>937.75000000000011</v>
      </c>
      <c r="H444" s="36">
        <v>966.6500000000002</v>
      </c>
      <c r="I444" s="36">
        <v>974.85</v>
      </c>
      <c r="J444" s="36">
        <v>981.10000000000025</v>
      </c>
      <c r="K444" s="31">
        <v>968.6</v>
      </c>
      <c r="L444" s="31">
        <v>954.15</v>
      </c>
      <c r="M444" s="31">
        <v>9.1069099999999992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1716.45</v>
      </c>
      <c r="D445" s="36">
        <v>1720.0333333333335</v>
      </c>
      <c r="E445" s="36">
        <v>1704.416666666667</v>
      </c>
      <c r="F445" s="36">
        <v>1692.3833333333334</v>
      </c>
      <c r="G445" s="36">
        <v>1676.7666666666669</v>
      </c>
      <c r="H445" s="36">
        <v>1732.0666666666671</v>
      </c>
      <c r="I445" s="36">
        <v>1747.6833333333334</v>
      </c>
      <c r="J445" s="36">
        <v>1759.7166666666672</v>
      </c>
      <c r="K445" s="31">
        <v>1735.65</v>
      </c>
      <c r="L445" s="31">
        <v>1708</v>
      </c>
      <c r="M445" s="31">
        <v>2.6405099999999999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3381.55</v>
      </c>
      <c r="D446" s="36">
        <v>3384.35</v>
      </c>
      <c r="E446" s="36">
        <v>3366.75</v>
      </c>
      <c r="F446" s="36">
        <v>3351.9500000000003</v>
      </c>
      <c r="G446" s="36">
        <v>3334.3500000000004</v>
      </c>
      <c r="H446" s="36">
        <v>3399.1499999999996</v>
      </c>
      <c r="I446" s="36">
        <v>3416.7499999999991</v>
      </c>
      <c r="J446" s="36">
        <v>3431.5499999999993</v>
      </c>
      <c r="K446" s="31">
        <v>3401.95</v>
      </c>
      <c r="L446" s="31">
        <v>3369.55</v>
      </c>
      <c r="M446" s="31">
        <v>9.9289900000000006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916.3</v>
      </c>
      <c r="D447" s="36">
        <v>919.9666666666667</v>
      </c>
      <c r="E447" s="36">
        <v>910.48333333333335</v>
      </c>
      <c r="F447" s="36">
        <v>904.66666666666663</v>
      </c>
      <c r="G447" s="36">
        <v>895.18333333333328</v>
      </c>
      <c r="H447" s="36">
        <v>925.78333333333342</v>
      </c>
      <c r="I447" s="36">
        <v>935.26666666666677</v>
      </c>
      <c r="J447" s="36">
        <v>941.08333333333348</v>
      </c>
      <c r="K447" s="31">
        <v>929.45</v>
      </c>
      <c r="L447" s="31">
        <v>914.15</v>
      </c>
      <c r="M447" s="31">
        <v>10.904249999999999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8242.9</v>
      </c>
      <c r="D448" s="36">
        <v>8250.9499999999989</v>
      </c>
      <c r="E448" s="36">
        <v>8151.9499999999971</v>
      </c>
      <c r="F448" s="36">
        <v>8060.9999999999982</v>
      </c>
      <c r="G448" s="36">
        <v>7961.9999999999964</v>
      </c>
      <c r="H448" s="36">
        <v>8341.8999999999978</v>
      </c>
      <c r="I448" s="36">
        <v>8440.9000000000015</v>
      </c>
      <c r="J448" s="36">
        <v>8531.8499999999985</v>
      </c>
      <c r="K448" s="31">
        <v>8349.9500000000007</v>
      </c>
      <c r="L448" s="31">
        <v>8160</v>
      </c>
      <c r="M448" s="31">
        <v>2.3980000000000001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3264.9</v>
      </c>
      <c r="D449" s="36">
        <v>3283.2999999999997</v>
      </c>
      <c r="E449" s="36">
        <v>3221.5999999999995</v>
      </c>
      <c r="F449" s="36">
        <v>3178.2999999999997</v>
      </c>
      <c r="G449" s="36">
        <v>3116.5999999999995</v>
      </c>
      <c r="H449" s="36">
        <v>3326.5999999999995</v>
      </c>
      <c r="I449" s="36">
        <v>3388.2999999999993</v>
      </c>
      <c r="J449" s="36">
        <v>3431.5999999999995</v>
      </c>
      <c r="K449" s="31">
        <v>3345</v>
      </c>
      <c r="L449" s="31">
        <v>3240</v>
      </c>
      <c r="M449" s="31">
        <v>1.0469200000000001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436.1</v>
      </c>
      <c r="D450" s="36">
        <v>436.26666666666665</v>
      </c>
      <c r="E450" s="36">
        <v>434.08333333333331</v>
      </c>
      <c r="F450" s="36">
        <v>432.06666666666666</v>
      </c>
      <c r="G450" s="36">
        <v>429.88333333333333</v>
      </c>
      <c r="H450" s="36">
        <v>438.2833333333333</v>
      </c>
      <c r="I450" s="36">
        <v>440.4666666666667</v>
      </c>
      <c r="J450" s="36">
        <v>442.48333333333329</v>
      </c>
      <c r="K450" s="31">
        <v>438.45</v>
      </c>
      <c r="L450" s="31">
        <v>434.25</v>
      </c>
      <c r="M450" s="31">
        <v>15.94075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642.54999999999995</v>
      </c>
      <c r="D451" s="36">
        <v>644.5</v>
      </c>
      <c r="E451" s="36">
        <v>639.95000000000005</v>
      </c>
      <c r="F451" s="36">
        <v>637.35</v>
      </c>
      <c r="G451" s="36">
        <v>632.80000000000007</v>
      </c>
      <c r="H451" s="36">
        <v>647.1</v>
      </c>
      <c r="I451" s="36">
        <v>651.65</v>
      </c>
      <c r="J451" s="36">
        <v>654.25</v>
      </c>
      <c r="K451" s="31">
        <v>649.04999999999995</v>
      </c>
      <c r="L451" s="31">
        <v>641.9</v>
      </c>
      <c r="M451" s="31">
        <v>65.518640000000005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254.95</v>
      </c>
      <c r="D452" s="36">
        <v>254.26666666666665</v>
      </c>
      <c r="E452" s="36">
        <v>252.18333333333328</v>
      </c>
      <c r="F452" s="36">
        <v>249.41666666666663</v>
      </c>
      <c r="G452" s="36">
        <v>247.33333333333326</v>
      </c>
      <c r="H452" s="36">
        <v>257.0333333333333</v>
      </c>
      <c r="I452" s="36">
        <v>259.11666666666667</v>
      </c>
      <c r="J452" s="36">
        <v>261.88333333333333</v>
      </c>
      <c r="K452" s="31">
        <v>256.35000000000002</v>
      </c>
      <c r="L452" s="31">
        <v>251.5</v>
      </c>
      <c r="M452" s="31">
        <v>131.31393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119.05</v>
      </c>
      <c r="D453" s="36">
        <v>119.36666666666667</v>
      </c>
      <c r="E453" s="36">
        <v>118.23333333333335</v>
      </c>
      <c r="F453" s="36">
        <v>117.41666666666667</v>
      </c>
      <c r="G453" s="36">
        <v>116.28333333333335</v>
      </c>
      <c r="H453" s="36">
        <v>120.18333333333335</v>
      </c>
      <c r="I453" s="36">
        <v>121.31666666666668</v>
      </c>
      <c r="J453" s="36">
        <v>122.13333333333335</v>
      </c>
      <c r="K453" s="31">
        <v>120.5</v>
      </c>
      <c r="L453" s="31">
        <v>118.55</v>
      </c>
      <c r="M453" s="31">
        <v>225.52386000000001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89.1</v>
      </c>
      <c r="D454" s="36">
        <v>89.766666666666652</v>
      </c>
      <c r="E454" s="36">
        <v>87.933333333333309</v>
      </c>
      <c r="F454" s="36">
        <v>86.766666666666652</v>
      </c>
      <c r="G454" s="36">
        <v>84.933333333333309</v>
      </c>
      <c r="H454" s="36">
        <v>90.933333333333309</v>
      </c>
      <c r="I454" s="36">
        <v>92.766666666666652</v>
      </c>
      <c r="J454" s="36">
        <v>93.933333333333309</v>
      </c>
      <c r="K454" s="31">
        <v>91.6</v>
      </c>
      <c r="L454" s="31">
        <v>88.6</v>
      </c>
      <c r="M454" s="31">
        <v>26.46809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1325.55</v>
      </c>
      <c r="D455" s="36">
        <v>1328.8500000000001</v>
      </c>
      <c r="E455" s="36">
        <v>1316.7000000000003</v>
      </c>
      <c r="F455" s="36">
        <v>1307.8500000000001</v>
      </c>
      <c r="G455" s="36">
        <v>1295.7000000000003</v>
      </c>
      <c r="H455" s="36">
        <v>1337.7000000000003</v>
      </c>
      <c r="I455" s="36">
        <v>1349.8500000000004</v>
      </c>
      <c r="J455" s="36">
        <v>1358.7000000000003</v>
      </c>
      <c r="K455" s="31">
        <v>1341</v>
      </c>
      <c r="L455" s="31">
        <v>1320</v>
      </c>
      <c r="M455" s="31">
        <v>0.18479999999999999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361.65</v>
      </c>
      <c r="D456" s="36">
        <v>363.4666666666667</v>
      </c>
      <c r="E456" s="36">
        <v>357.78333333333342</v>
      </c>
      <c r="F456" s="36">
        <v>353.91666666666674</v>
      </c>
      <c r="G456" s="36">
        <v>348.23333333333346</v>
      </c>
      <c r="H456" s="36">
        <v>367.33333333333337</v>
      </c>
      <c r="I456" s="36">
        <v>373.01666666666665</v>
      </c>
      <c r="J456" s="36">
        <v>376.88333333333333</v>
      </c>
      <c r="K456" s="31">
        <v>369.15</v>
      </c>
      <c r="L456" s="31">
        <v>359.6</v>
      </c>
      <c r="M456" s="31">
        <v>0.76146999999999998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2503.0500000000002</v>
      </c>
      <c r="D457" s="36">
        <v>2494.3333333333335</v>
      </c>
      <c r="E457" s="36">
        <v>2454.7166666666672</v>
      </c>
      <c r="F457" s="36">
        <v>2406.3833333333337</v>
      </c>
      <c r="G457" s="36">
        <v>2366.7666666666673</v>
      </c>
      <c r="H457" s="36">
        <v>2542.666666666667</v>
      </c>
      <c r="I457" s="36">
        <v>2582.2833333333328</v>
      </c>
      <c r="J457" s="36">
        <v>2630.6166666666668</v>
      </c>
      <c r="K457" s="31">
        <v>2533.9499999999998</v>
      </c>
      <c r="L457" s="31">
        <v>2446</v>
      </c>
      <c r="M457" s="31">
        <v>0.13333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1139.1500000000001</v>
      </c>
      <c r="D458" s="36">
        <v>1143.0166666666667</v>
      </c>
      <c r="E458" s="36">
        <v>1133.1833333333334</v>
      </c>
      <c r="F458" s="36">
        <v>1127.2166666666667</v>
      </c>
      <c r="G458" s="36">
        <v>1117.3833333333334</v>
      </c>
      <c r="H458" s="36">
        <v>1148.9833333333333</v>
      </c>
      <c r="I458" s="36">
        <v>1158.8166666666668</v>
      </c>
      <c r="J458" s="36">
        <v>1164.7833333333333</v>
      </c>
      <c r="K458" s="31">
        <v>1152.8499999999999</v>
      </c>
      <c r="L458" s="31">
        <v>1137.05</v>
      </c>
      <c r="M458" s="31">
        <v>8.0616199999999996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847.85</v>
      </c>
      <c r="D459" s="36">
        <v>849.85</v>
      </c>
      <c r="E459" s="36">
        <v>844</v>
      </c>
      <c r="F459" s="36">
        <v>840.15</v>
      </c>
      <c r="G459" s="36">
        <v>834.3</v>
      </c>
      <c r="H459" s="36">
        <v>853.7</v>
      </c>
      <c r="I459" s="36">
        <v>859.55000000000018</v>
      </c>
      <c r="J459" s="36">
        <v>863.40000000000009</v>
      </c>
      <c r="K459" s="31">
        <v>855.7</v>
      </c>
      <c r="L459" s="31">
        <v>846</v>
      </c>
      <c r="M459" s="31">
        <v>1.6822299999999999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144.75</v>
      </c>
      <c r="D460" s="36">
        <v>145.1</v>
      </c>
      <c r="E460" s="36">
        <v>143.14999999999998</v>
      </c>
      <c r="F460" s="36">
        <v>141.54999999999998</v>
      </c>
      <c r="G460" s="36">
        <v>139.59999999999997</v>
      </c>
      <c r="H460" s="36">
        <v>146.69999999999999</v>
      </c>
      <c r="I460" s="36">
        <v>148.64999999999998</v>
      </c>
      <c r="J460" s="36">
        <v>150.25</v>
      </c>
      <c r="K460" s="31">
        <v>147.05000000000001</v>
      </c>
      <c r="L460" s="31">
        <v>143.5</v>
      </c>
      <c r="M460" s="31">
        <v>8.93492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1009.95</v>
      </c>
      <c r="D461" s="36">
        <v>1006.9000000000001</v>
      </c>
      <c r="E461" s="36">
        <v>1002.2000000000002</v>
      </c>
      <c r="F461" s="36">
        <v>994.45</v>
      </c>
      <c r="G461" s="36">
        <v>989.75000000000011</v>
      </c>
      <c r="H461" s="36">
        <v>1014.6500000000002</v>
      </c>
      <c r="I461" s="36">
        <v>1019.35</v>
      </c>
      <c r="J461" s="36">
        <v>1027.1000000000004</v>
      </c>
      <c r="K461" s="31">
        <v>1011.6</v>
      </c>
      <c r="L461" s="31">
        <v>999.15</v>
      </c>
      <c r="M461" s="31">
        <v>3.3142800000000001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2939.75</v>
      </c>
      <c r="D462" s="36">
        <v>2918.5333333333333</v>
      </c>
      <c r="E462" s="36">
        <v>2893.0666666666666</v>
      </c>
      <c r="F462" s="36">
        <v>2846.3833333333332</v>
      </c>
      <c r="G462" s="36">
        <v>2820.9166666666665</v>
      </c>
      <c r="H462" s="36">
        <v>2965.2166666666667</v>
      </c>
      <c r="I462" s="36">
        <v>2990.6833333333329</v>
      </c>
      <c r="J462" s="36">
        <v>3037.3666666666668</v>
      </c>
      <c r="K462" s="31">
        <v>2944</v>
      </c>
      <c r="L462" s="31">
        <v>2871.85</v>
      </c>
      <c r="M462" s="31">
        <v>0.35458000000000001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2985.45</v>
      </c>
      <c r="D463" s="36">
        <v>2974.35</v>
      </c>
      <c r="E463" s="36">
        <v>2948.7</v>
      </c>
      <c r="F463" s="36">
        <v>2911.95</v>
      </c>
      <c r="G463" s="36">
        <v>2886.2999999999997</v>
      </c>
      <c r="H463" s="36">
        <v>3011.1</v>
      </c>
      <c r="I463" s="36">
        <v>3036.7500000000005</v>
      </c>
      <c r="J463" s="36">
        <v>3073.5</v>
      </c>
      <c r="K463" s="31">
        <v>3000</v>
      </c>
      <c r="L463" s="31">
        <v>2937.6</v>
      </c>
      <c r="M463" s="31">
        <v>0.31628000000000001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3311.85</v>
      </c>
      <c r="D464" s="36">
        <v>3302.6166666666663</v>
      </c>
      <c r="E464" s="36">
        <v>3281.4333333333325</v>
      </c>
      <c r="F464" s="36">
        <v>3251.016666666666</v>
      </c>
      <c r="G464" s="36">
        <v>3229.8333333333321</v>
      </c>
      <c r="H464" s="36">
        <v>3333.0333333333328</v>
      </c>
      <c r="I464" s="36">
        <v>3354.2166666666662</v>
      </c>
      <c r="J464" s="36">
        <v>3384.6333333333332</v>
      </c>
      <c r="K464" s="31">
        <v>3323.8</v>
      </c>
      <c r="L464" s="31">
        <v>3272.2</v>
      </c>
      <c r="M464" s="31">
        <v>6.3230500000000003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2028.1</v>
      </c>
      <c r="D465" s="36">
        <v>2027.9333333333332</v>
      </c>
      <c r="E465" s="36">
        <v>2002.2666666666664</v>
      </c>
      <c r="F465" s="36">
        <v>1976.4333333333332</v>
      </c>
      <c r="G465" s="36">
        <v>1950.7666666666664</v>
      </c>
      <c r="H465" s="36">
        <v>2053.7666666666664</v>
      </c>
      <c r="I465" s="36">
        <v>2079.4333333333329</v>
      </c>
      <c r="J465" s="36">
        <v>2105.2666666666664</v>
      </c>
      <c r="K465" s="31">
        <v>2053.6</v>
      </c>
      <c r="L465" s="31">
        <v>2002.1</v>
      </c>
      <c r="M465" s="31">
        <v>4.39459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752.65</v>
      </c>
      <c r="D466" s="36">
        <v>755.68333333333339</v>
      </c>
      <c r="E466" s="36">
        <v>745.61666666666679</v>
      </c>
      <c r="F466" s="36">
        <v>738.58333333333337</v>
      </c>
      <c r="G466" s="36">
        <v>728.51666666666677</v>
      </c>
      <c r="H466" s="36">
        <v>762.71666666666681</v>
      </c>
      <c r="I466" s="36">
        <v>772.78333333333342</v>
      </c>
      <c r="J466" s="36">
        <v>779.81666666666683</v>
      </c>
      <c r="K466" s="31">
        <v>765.75</v>
      </c>
      <c r="L466" s="31">
        <v>748.65</v>
      </c>
      <c r="M466" s="31">
        <v>2.3938999999999999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880</v>
      </c>
      <c r="D467" s="36">
        <v>885.25</v>
      </c>
      <c r="E467" s="36">
        <v>866.05</v>
      </c>
      <c r="F467" s="36">
        <v>852.09999999999991</v>
      </c>
      <c r="G467" s="36">
        <v>832.89999999999986</v>
      </c>
      <c r="H467" s="36">
        <v>899.2</v>
      </c>
      <c r="I467" s="36">
        <v>918.40000000000009</v>
      </c>
      <c r="J467" s="36">
        <v>932.35000000000014</v>
      </c>
      <c r="K467" s="31">
        <v>904.45</v>
      </c>
      <c r="L467" s="31">
        <v>871.3</v>
      </c>
      <c r="M467" s="31">
        <v>0.82979000000000003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2452.85</v>
      </c>
      <c r="D468" s="36">
        <v>2449.25</v>
      </c>
      <c r="E468" s="36">
        <v>2394.65</v>
      </c>
      <c r="F468" s="36">
        <v>2336.4500000000003</v>
      </c>
      <c r="G468" s="36">
        <v>2281.8500000000004</v>
      </c>
      <c r="H468" s="36">
        <v>2507.4499999999998</v>
      </c>
      <c r="I468" s="36">
        <v>2562.0500000000002</v>
      </c>
      <c r="J468" s="36">
        <v>2620.2499999999995</v>
      </c>
      <c r="K468" s="31">
        <v>2503.85</v>
      </c>
      <c r="L468" s="31">
        <v>2391.0500000000002</v>
      </c>
      <c r="M468" s="31">
        <v>26.528220000000001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36.700000000000003</v>
      </c>
      <c r="D469" s="36">
        <v>36.866666666666667</v>
      </c>
      <c r="E469" s="36">
        <v>36.333333333333336</v>
      </c>
      <c r="F469" s="36">
        <v>35.966666666666669</v>
      </c>
      <c r="G469" s="36">
        <v>35.433333333333337</v>
      </c>
      <c r="H469" s="36">
        <v>37.233333333333334</v>
      </c>
      <c r="I469" s="36">
        <v>37.766666666666666</v>
      </c>
      <c r="J469" s="36">
        <v>38.133333333333333</v>
      </c>
      <c r="K469" s="31">
        <v>37.4</v>
      </c>
      <c r="L469" s="31">
        <v>36.5</v>
      </c>
      <c r="M469" s="31">
        <v>105.62858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367.15</v>
      </c>
      <c r="D470" s="36">
        <v>368.01666666666671</v>
      </c>
      <c r="E470" s="36">
        <v>364.23333333333341</v>
      </c>
      <c r="F470" s="36">
        <v>361.31666666666672</v>
      </c>
      <c r="G470" s="36">
        <v>357.53333333333342</v>
      </c>
      <c r="H470" s="36">
        <v>370.93333333333339</v>
      </c>
      <c r="I470" s="36">
        <v>374.7166666666667</v>
      </c>
      <c r="J470" s="36">
        <v>377.63333333333338</v>
      </c>
      <c r="K470" s="31">
        <v>371.8</v>
      </c>
      <c r="L470" s="31">
        <v>365.1</v>
      </c>
      <c r="M470" s="31">
        <v>3.0484100000000001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386.65</v>
      </c>
      <c r="D471" s="36">
        <v>388.43333333333334</v>
      </c>
      <c r="E471" s="36">
        <v>382.2166666666667</v>
      </c>
      <c r="F471" s="36">
        <v>377.78333333333336</v>
      </c>
      <c r="G471" s="36">
        <v>371.56666666666672</v>
      </c>
      <c r="H471" s="36">
        <v>392.86666666666667</v>
      </c>
      <c r="I471" s="36">
        <v>399.08333333333326</v>
      </c>
      <c r="J471" s="36">
        <v>403.51666666666665</v>
      </c>
      <c r="K471" s="31">
        <v>394.65</v>
      </c>
      <c r="L471" s="31">
        <v>384</v>
      </c>
      <c r="M471" s="31">
        <v>3.2932600000000001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796.25</v>
      </c>
      <c r="D472" s="36">
        <v>795.30000000000007</v>
      </c>
      <c r="E472" s="36">
        <v>788.60000000000014</v>
      </c>
      <c r="F472" s="36">
        <v>780.95</v>
      </c>
      <c r="G472" s="36">
        <v>774.25000000000011</v>
      </c>
      <c r="H472" s="36">
        <v>802.95000000000016</v>
      </c>
      <c r="I472" s="36">
        <v>809.6500000000002</v>
      </c>
      <c r="J472" s="36">
        <v>817.30000000000018</v>
      </c>
      <c r="K472" s="31">
        <v>802</v>
      </c>
      <c r="L472" s="31">
        <v>787.65</v>
      </c>
      <c r="M472" s="31">
        <v>0.51949999999999996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3252.3</v>
      </c>
      <c r="D473" s="36">
        <v>3237.7166666666672</v>
      </c>
      <c r="E473" s="36">
        <v>3215.6333333333341</v>
      </c>
      <c r="F473" s="36">
        <v>3178.9666666666672</v>
      </c>
      <c r="G473" s="36">
        <v>3156.8833333333341</v>
      </c>
      <c r="H473" s="36">
        <v>3274.3833333333341</v>
      </c>
      <c r="I473" s="36">
        <v>3296.4666666666672</v>
      </c>
      <c r="J473" s="36">
        <v>3333.1333333333341</v>
      </c>
      <c r="K473" s="31">
        <v>3259.8</v>
      </c>
      <c r="L473" s="31">
        <v>3201.05</v>
      </c>
      <c r="M473" s="31">
        <v>0.63905999999999996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42.8</v>
      </c>
      <c r="D474" s="36">
        <v>43.033333333333331</v>
      </c>
      <c r="E474" s="36">
        <v>42.316666666666663</v>
      </c>
      <c r="F474" s="36">
        <v>41.833333333333329</v>
      </c>
      <c r="G474" s="36">
        <v>41.11666666666666</v>
      </c>
      <c r="H474" s="36">
        <v>43.516666666666666</v>
      </c>
      <c r="I474" s="36">
        <v>44.233333333333334</v>
      </c>
      <c r="J474" s="36">
        <v>44.716666666666669</v>
      </c>
      <c r="K474" s="31">
        <v>43.75</v>
      </c>
      <c r="L474" s="31">
        <v>42.55</v>
      </c>
      <c r="M474" s="31">
        <v>64.271510000000006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1646.95</v>
      </c>
      <c r="D475" s="36">
        <v>1635.9666666666665</v>
      </c>
      <c r="E475" s="36">
        <v>1622.9833333333329</v>
      </c>
      <c r="F475" s="36">
        <v>1599.0166666666664</v>
      </c>
      <c r="G475" s="36">
        <v>1586.0333333333328</v>
      </c>
      <c r="H475" s="36">
        <v>1659.9333333333329</v>
      </c>
      <c r="I475" s="36">
        <v>1672.9166666666665</v>
      </c>
      <c r="J475" s="36">
        <v>1696.883333333333</v>
      </c>
      <c r="K475" s="31">
        <v>1648.95</v>
      </c>
      <c r="L475" s="31">
        <v>1612</v>
      </c>
      <c r="M475" s="31">
        <v>5.89975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37.450000000000003</v>
      </c>
      <c r="D476" s="36">
        <v>37.633333333333333</v>
      </c>
      <c r="E476" s="36">
        <v>37.066666666666663</v>
      </c>
      <c r="F476" s="36">
        <v>36.68333333333333</v>
      </c>
      <c r="G476" s="36">
        <v>36.11666666666666</v>
      </c>
      <c r="H476" s="36">
        <v>38.016666666666666</v>
      </c>
      <c r="I476" s="36">
        <v>38.583333333333343</v>
      </c>
      <c r="J476" s="36">
        <v>38.966666666666669</v>
      </c>
      <c r="K476" s="31">
        <v>38.200000000000003</v>
      </c>
      <c r="L476" s="31">
        <v>37.25</v>
      </c>
      <c r="M476" s="31">
        <v>112.5048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438.65</v>
      </c>
      <c r="D477" s="36">
        <v>439.33333333333331</v>
      </c>
      <c r="E477" s="36">
        <v>434.66666666666663</v>
      </c>
      <c r="F477" s="36">
        <v>430.68333333333334</v>
      </c>
      <c r="G477" s="36">
        <v>426.01666666666665</v>
      </c>
      <c r="H477" s="36">
        <v>443.31666666666661</v>
      </c>
      <c r="I477" s="36">
        <v>447.98333333333323</v>
      </c>
      <c r="J477" s="36">
        <v>451.96666666666658</v>
      </c>
      <c r="K477" s="31">
        <v>444</v>
      </c>
      <c r="L477" s="31">
        <v>435.35</v>
      </c>
      <c r="M477" s="31">
        <v>0.81669999999999998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8698.85</v>
      </c>
      <c r="D478" s="36">
        <v>8690.2833333333328</v>
      </c>
      <c r="E478" s="36">
        <v>8661.4166666666661</v>
      </c>
      <c r="F478" s="36">
        <v>8623.9833333333336</v>
      </c>
      <c r="G478" s="36">
        <v>8595.1166666666668</v>
      </c>
      <c r="H478" s="36">
        <v>8727.7166666666653</v>
      </c>
      <c r="I478" s="36">
        <v>8756.5833333333339</v>
      </c>
      <c r="J478" s="36">
        <v>8794.0166666666646</v>
      </c>
      <c r="K478" s="31">
        <v>8719.15</v>
      </c>
      <c r="L478" s="31">
        <v>8652.85</v>
      </c>
      <c r="M478" s="31">
        <v>1.3237000000000001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103.95</v>
      </c>
      <c r="D479" s="36">
        <v>104.33333333333333</v>
      </c>
      <c r="E479" s="36">
        <v>103.26666666666665</v>
      </c>
      <c r="F479" s="36">
        <v>102.58333333333333</v>
      </c>
      <c r="G479" s="36">
        <v>101.51666666666665</v>
      </c>
      <c r="H479" s="36">
        <v>105.01666666666665</v>
      </c>
      <c r="I479" s="36">
        <v>106.08333333333334</v>
      </c>
      <c r="J479" s="36">
        <v>106.76666666666665</v>
      </c>
      <c r="K479" s="31">
        <v>105.4</v>
      </c>
      <c r="L479" s="31">
        <v>103.65</v>
      </c>
      <c r="M479" s="31">
        <v>133.63461000000001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1593.85</v>
      </c>
      <c r="D480" s="36">
        <v>1590.4666666666665</v>
      </c>
      <c r="E480" s="36">
        <v>1580.9333333333329</v>
      </c>
      <c r="F480" s="36">
        <v>1568.0166666666664</v>
      </c>
      <c r="G480" s="36">
        <v>1558.4833333333329</v>
      </c>
      <c r="H480" s="36">
        <v>1603.383333333333</v>
      </c>
      <c r="I480" s="36">
        <v>1612.9166666666663</v>
      </c>
      <c r="J480" s="36">
        <v>1625.833333333333</v>
      </c>
      <c r="K480" s="31">
        <v>1600</v>
      </c>
      <c r="L480" s="31">
        <v>1577.55</v>
      </c>
      <c r="M480" s="31">
        <v>1.0725499999999999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1099.55</v>
      </c>
      <c r="D481" s="36">
        <v>1092.3833333333332</v>
      </c>
      <c r="E481" s="36">
        <v>1077.1666666666665</v>
      </c>
      <c r="F481" s="36">
        <v>1054.7833333333333</v>
      </c>
      <c r="G481" s="36">
        <v>1039.5666666666666</v>
      </c>
      <c r="H481" s="36">
        <v>1114.7666666666664</v>
      </c>
      <c r="I481" s="36">
        <v>1129.9833333333331</v>
      </c>
      <c r="J481" s="31">
        <v>1152.3666666666663</v>
      </c>
      <c r="K481" s="31">
        <v>1107.5999999999999</v>
      </c>
      <c r="L481" s="31">
        <v>1070</v>
      </c>
      <c r="M481" s="53">
        <v>7.6581799999999998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602</v>
      </c>
      <c r="D482" s="36">
        <v>599.7166666666667</v>
      </c>
      <c r="E482" s="36">
        <v>591.53333333333342</v>
      </c>
      <c r="F482" s="36">
        <v>581.06666666666672</v>
      </c>
      <c r="G482" s="36">
        <v>572.88333333333344</v>
      </c>
      <c r="H482" s="36">
        <v>610.18333333333339</v>
      </c>
      <c r="I482" s="36">
        <v>618.36666666666679</v>
      </c>
      <c r="J482" s="31">
        <v>628.83333333333337</v>
      </c>
      <c r="K482" s="31">
        <v>607.9</v>
      </c>
      <c r="L482" s="31">
        <v>589.25</v>
      </c>
      <c r="M482" s="53">
        <v>22.16084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555.70000000000005</v>
      </c>
      <c r="D483" s="36">
        <v>555.5333333333333</v>
      </c>
      <c r="E483" s="36">
        <v>553.26666666666665</v>
      </c>
      <c r="F483" s="36">
        <v>550.83333333333337</v>
      </c>
      <c r="G483" s="36">
        <v>548.56666666666672</v>
      </c>
      <c r="H483" s="36">
        <v>557.96666666666658</v>
      </c>
      <c r="I483" s="36">
        <v>560.23333333333323</v>
      </c>
      <c r="J483" s="36">
        <v>562.66666666666652</v>
      </c>
      <c r="K483" s="31">
        <v>557.79999999999995</v>
      </c>
      <c r="L483" s="31">
        <v>553.1</v>
      </c>
      <c r="M483" s="31">
        <v>11.90583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781.35</v>
      </c>
      <c r="D484" s="36">
        <v>782.61666666666667</v>
      </c>
      <c r="E484" s="36">
        <v>776.23333333333335</v>
      </c>
      <c r="F484" s="36">
        <v>771.11666666666667</v>
      </c>
      <c r="G484" s="36">
        <v>764.73333333333335</v>
      </c>
      <c r="H484" s="36">
        <v>787.73333333333335</v>
      </c>
      <c r="I484" s="36">
        <v>794.11666666666679</v>
      </c>
      <c r="J484" s="31">
        <v>799.23333333333335</v>
      </c>
      <c r="K484" s="31">
        <v>789</v>
      </c>
      <c r="L484" s="31">
        <v>777.5</v>
      </c>
      <c r="M484" s="53">
        <v>0.59724999999999995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606.79999999999995</v>
      </c>
      <c r="D485" s="36">
        <v>611.05000000000007</v>
      </c>
      <c r="E485" s="36">
        <v>600.60000000000014</v>
      </c>
      <c r="F485" s="36">
        <v>594.40000000000009</v>
      </c>
      <c r="G485" s="36">
        <v>583.95000000000016</v>
      </c>
      <c r="H485" s="36">
        <v>617.25000000000011</v>
      </c>
      <c r="I485" s="36">
        <v>627.70000000000016</v>
      </c>
      <c r="J485" s="36">
        <v>633.90000000000009</v>
      </c>
      <c r="K485" s="31">
        <v>621.5</v>
      </c>
      <c r="L485" s="31">
        <v>604.85</v>
      </c>
      <c r="M485" s="31">
        <v>2.9201100000000002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428.2</v>
      </c>
      <c r="D486" s="36">
        <v>429.81666666666666</v>
      </c>
      <c r="E486" s="36">
        <v>423.58333333333331</v>
      </c>
      <c r="F486" s="36">
        <v>418.96666666666664</v>
      </c>
      <c r="G486" s="36">
        <v>412.73333333333329</v>
      </c>
      <c r="H486" s="36">
        <v>434.43333333333334</v>
      </c>
      <c r="I486" s="36">
        <v>440.66666666666669</v>
      </c>
      <c r="J486" s="36">
        <v>445.28333333333336</v>
      </c>
      <c r="K486" s="31">
        <v>436.05</v>
      </c>
      <c r="L486" s="31">
        <v>425.2</v>
      </c>
      <c r="M486" s="31">
        <v>1.8197099999999999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365.25</v>
      </c>
      <c r="D487" s="36">
        <v>363.2</v>
      </c>
      <c r="E487" s="36">
        <v>358.4</v>
      </c>
      <c r="F487" s="36">
        <v>351.55</v>
      </c>
      <c r="G487" s="36">
        <v>346.75</v>
      </c>
      <c r="H487" s="36">
        <v>370.04999999999995</v>
      </c>
      <c r="I487" s="36">
        <v>374.85</v>
      </c>
      <c r="J487" s="36">
        <v>381.69999999999993</v>
      </c>
      <c r="K487" s="31">
        <v>368</v>
      </c>
      <c r="L487" s="31">
        <v>356.35</v>
      </c>
      <c r="M487" s="31">
        <v>1.31521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461.2</v>
      </c>
      <c r="D488" s="36">
        <v>469.4666666666667</v>
      </c>
      <c r="E488" s="36">
        <v>450.73333333333341</v>
      </c>
      <c r="F488" s="36">
        <v>440.26666666666671</v>
      </c>
      <c r="G488" s="36">
        <v>421.53333333333342</v>
      </c>
      <c r="H488" s="36">
        <v>479.93333333333339</v>
      </c>
      <c r="I488" s="36">
        <v>498.66666666666674</v>
      </c>
      <c r="J488" s="36">
        <v>509.13333333333338</v>
      </c>
      <c r="K488" s="31">
        <v>488.2</v>
      </c>
      <c r="L488" s="31">
        <v>459</v>
      </c>
      <c r="M488" s="31">
        <v>7.8790100000000001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1008.85</v>
      </c>
      <c r="D489" s="36">
        <v>1009.9833333333332</v>
      </c>
      <c r="E489" s="36">
        <v>995.96666666666647</v>
      </c>
      <c r="F489" s="36">
        <v>983.08333333333326</v>
      </c>
      <c r="G489" s="36">
        <v>969.06666666666649</v>
      </c>
      <c r="H489" s="36">
        <v>1022.8666666666664</v>
      </c>
      <c r="I489" s="36">
        <v>1036.8833333333332</v>
      </c>
      <c r="J489" s="36">
        <v>1049.7666666666664</v>
      </c>
      <c r="K489" s="31">
        <v>1024</v>
      </c>
      <c r="L489" s="31">
        <v>997.1</v>
      </c>
      <c r="M489" s="31">
        <v>26.31091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1338.2</v>
      </c>
      <c r="D490" s="36">
        <v>1339.5666666666666</v>
      </c>
      <c r="E490" s="36">
        <v>1314.6333333333332</v>
      </c>
      <c r="F490" s="36">
        <v>1291.0666666666666</v>
      </c>
      <c r="G490" s="36">
        <v>1266.1333333333332</v>
      </c>
      <c r="H490" s="36">
        <v>1363.1333333333332</v>
      </c>
      <c r="I490" s="36">
        <v>1388.0666666666666</v>
      </c>
      <c r="J490" s="36">
        <v>1411.6333333333332</v>
      </c>
      <c r="K490" s="31">
        <v>1364.5</v>
      </c>
      <c r="L490" s="31">
        <v>1316</v>
      </c>
      <c r="M490" s="31">
        <v>1.60812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237.15</v>
      </c>
      <c r="D491" s="36">
        <v>237.68333333333337</v>
      </c>
      <c r="E491" s="36">
        <v>235.56666666666672</v>
      </c>
      <c r="F491" s="36">
        <v>233.98333333333335</v>
      </c>
      <c r="G491" s="36">
        <v>231.8666666666667</v>
      </c>
      <c r="H491" s="36">
        <v>239.26666666666674</v>
      </c>
      <c r="I491" s="36">
        <v>241.38333333333335</v>
      </c>
      <c r="J491" s="36">
        <v>242.96666666666675</v>
      </c>
      <c r="K491" s="31">
        <v>239.8</v>
      </c>
      <c r="L491" s="31">
        <v>236.1</v>
      </c>
      <c r="M491" s="31">
        <v>53.224269999999997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287</v>
      </c>
      <c r="D492" s="36">
        <v>287.95</v>
      </c>
      <c r="E492" s="36">
        <v>283.7</v>
      </c>
      <c r="F492" s="36">
        <v>280.39999999999998</v>
      </c>
      <c r="G492" s="36">
        <v>276.14999999999998</v>
      </c>
      <c r="H492" s="36">
        <v>291.25</v>
      </c>
      <c r="I492" s="36">
        <v>295.5</v>
      </c>
      <c r="J492" s="36">
        <v>298.8</v>
      </c>
      <c r="K492" s="31">
        <v>292.2</v>
      </c>
      <c r="L492" s="31">
        <v>284.64999999999998</v>
      </c>
      <c r="M492" s="31">
        <v>3.1678999999999999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583.45000000000005</v>
      </c>
      <c r="D493" s="36">
        <v>584.35</v>
      </c>
      <c r="E493" s="36">
        <v>567.70000000000005</v>
      </c>
      <c r="F493" s="36">
        <v>551.95000000000005</v>
      </c>
      <c r="G493" s="36">
        <v>535.30000000000007</v>
      </c>
      <c r="H493" s="36">
        <v>600.1</v>
      </c>
      <c r="I493" s="36">
        <v>616.74999999999989</v>
      </c>
      <c r="J493" s="36">
        <v>632.5</v>
      </c>
      <c r="K493" s="31">
        <v>601</v>
      </c>
      <c r="L493" s="31">
        <v>568.6</v>
      </c>
      <c r="M493" s="31">
        <v>4.8750600000000004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1768.5</v>
      </c>
      <c r="D494" s="36">
        <v>1762.8333333333333</v>
      </c>
      <c r="E494" s="36">
        <v>1745.6666666666665</v>
      </c>
      <c r="F494" s="36">
        <v>1722.8333333333333</v>
      </c>
      <c r="G494" s="36">
        <v>1705.6666666666665</v>
      </c>
      <c r="H494" s="36">
        <v>1785.6666666666665</v>
      </c>
      <c r="I494" s="36">
        <v>1802.833333333333</v>
      </c>
      <c r="J494" s="36">
        <v>1825.6666666666665</v>
      </c>
      <c r="K494" s="31">
        <v>1780</v>
      </c>
      <c r="L494" s="31">
        <v>1740</v>
      </c>
      <c r="M494" s="31">
        <v>0.40993000000000002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1689.8</v>
      </c>
      <c r="D495" s="36">
        <v>1686.1999999999998</v>
      </c>
      <c r="E495" s="36">
        <v>1672.5499999999997</v>
      </c>
      <c r="F495" s="36">
        <v>1655.3</v>
      </c>
      <c r="G495" s="36">
        <v>1641.6499999999999</v>
      </c>
      <c r="H495" s="36">
        <v>1703.4499999999996</v>
      </c>
      <c r="I495" s="36">
        <v>1717.0999999999997</v>
      </c>
      <c r="J495" s="36">
        <v>1734.3499999999995</v>
      </c>
      <c r="K495" s="31">
        <v>1699.85</v>
      </c>
      <c r="L495" s="31">
        <v>1668.95</v>
      </c>
      <c r="M495" s="31">
        <v>0.36779000000000001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13.65</v>
      </c>
      <c r="D496" s="36">
        <v>13.766666666666666</v>
      </c>
      <c r="E496" s="36">
        <v>13.433333333333332</v>
      </c>
      <c r="F496" s="36">
        <v>13.216666666666667</v>
      </c>
      <c r="G496" s="36">
        <v>12.883333333333333</v>
      </c>
      <c r="H496" s="36">
        <v>13.983333333333331</v>
      </c>
      <c r="I496" s="36">
        <v>14.316666666666666</v>
      </c>
      <c r="J496" s="36">
        <v>14.53333333333333</v>
      </c>
      <c r="K496" s="31">
        <v>14.1</v>
      </c>
      <c r="L496" s="31">
        <v>13.55</v>
      </c>
      <c r="M496" s="31">
        <v>1480.84393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820.2</v>
      </c>
      <c r="D497" s="36">
        <v>820.41666666666663</v>
      </c>
      <c r="E497" s="36">
        <v>815.88333333333321</v>
      </c>
      <c r="F497" s="36">
        <v>811.56666666666661</v>
      </c>
      <c r="G497" s="36">
        <v>807.03333333333319</v>
      </c>
      <c r="H497" s="36">
        <v>824.73333333333323</v>
      </c>
      <c r="I497" s="36">
        <v>829.26666666666677</v>
      </c>
      <c r="J497" s="36">
        <v>833.58333333333326</v>
      </c>
      <c r="K497" s="31">
        <v>824.95</v>
      </c>
      <c r="L497" s="31">
        <v>816.1</v>
      </c>
      <c r="M497" s="31">
        <v>7.2483899999999997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456.95</v>
      </c>
      <c r="D498" s="36">
        <v>458.0333333333333</v>
      </c>
      <c r="E498" s="36">
        <v>451.36666666666662</v>
      </c>
      <c r="F498" s="36">
        <v>445.7833333333333</v>
      </c>
      <c r="G498" s="36">
        <v>439.11666666666662</v>
      </c>
      <c r="H498" s="36">
        <v>463.61666666666662</v>
      </c>
      <c r="I498" s="36">
        <v>470.28333333333336</v>
      </c>
      <c r="J498" s="36">
        <v>475.86666666666662</v>
      </c>
      <c r="K498" s="31">
        <v>464.7</v>
      </c>
      <c r="L498" s="31">
        <v>452.45</v>
      </c>
      <c r="M498" s="31">
        <v>9.1657899999999994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148.55000000000001</v>
      </c>
      <c r="D499" s="36">
        <v>150.66666666666666</v>
      </c>
      <c r="E499" s="36">
        <v>145.0333333333333</v>
      </c>
      <c r="F499" s="36">
        <v>141.51666666666665</v>
      </c>
      <c r="G499" s="36">
        <v>135.8833333333333</v>
      </c>
      <c r="H499" s="36">
        <v>154.18333333333331</v>
      </c>
      <c r="I499" s="36">
        <v>159.81666666666669</v>
      </c>
      <c r="J499" s="36">
        <v>163.33333333333331</v>
      </c>
      <c r="K499" s="31">
        <v>156.30000000000001</v>
      </c>
      <c r="L499" s="31">
        <v>147.15</v>
      </c>
      <c r="M499" s="31">
        <v>56.04374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814.6</v>
      </c>
      <c r="D500" s="36">
        <v>821.2833333333333</v>
      </c>
      <c r="E500" s="36">
        <v>805.31666666666661</v>
      </c>
      <c r="F500" s="36">
        <v>796.0333333333333</v>
      </c>
      <c r="G500" s="36">
        <v>780.06666666666661</v>
      </c>
      <c r="H500" s="36">
        <v>830.56666666666661</v>
      </c>
      <c r="I500" s="36">
        <v>846.5333333333333</v>
      </c>
      <c r="J500" s="36">
        <v>855.81666666666661</v>
      </c>
      <c r="K500" s="31">
        <v>837.25</v>
      </c>
      <c r="L500" s="31">
        <v>812</v>
      </c>
      <c r="M500" s="31">
        <v>2.5733899999999998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1592.85</v>
      </c>
      <c r="D501" s="36">
        <v>1579.2333333333336</v>
      </c>
      <c r="E501" s="36">
        <v>1560.5166666666671</v>
      </c>
      <c r="F501" s="36">
        <v>1528.1833333333336</v>
      </c>
      <c r="G501" s="36">
        <v>1509.4666666666672</v>
      </c>
      <c r="H501" s="36">
        <v>1611.5666666666671</v>
      </c>
      <c r="I501" s="36">
        <v>1630.2833333333333</v>
      </c>
      <c r="J501" s="36">
        <v>1662.616666666667</v>
      </c>
      <c r="K501" s="31">
        <v>1597.95</v>
      </c>
      <c r="L501" s="31">
        <v>1546.9</v>
      </c>
      <c r="M501" s="31">
        <v>0.53259999999999996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382.2</v>
      </c>
      <c r="D502" s="36">
        <v>383.18333333333334</v>
      </c>
      <c r="E502" s="36">
        <v>380.51666666666665</v>
      </c>
      <c r="F502" s="36">
        <v>378.83333333333331</v>
      </c>
      <c r="G502" s="36">
        <v>376.16666666666663</v>
      </c>
      <c r="H502" s="36">
        <v>384.86666666666667</v>
      </c>
      <c r="I502" s="36">
        <v>387.5333333333333</v>
      </c>
      <c r="J502" s="36">
        <v>389.2166666666667</v>
      </c>
      <c r="K502" s="31">
        <v>385.85</v>
      </c>
      <c r="L502" s="31">
        <v>381.5</v>
      </c>
      <c r="M502" s="31">
        <v>35.510260000000002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17.95</v>
      </c>
      <c r="D503" s="36">
        <v>17.7</v>
      </c>
      <c r="E503" s="36">
        <v>17.099999999999998</v>
      </c>
      <c r="F503" s="36">
        <v>16.25</v>
      </c>
      <c r="G503" s="36">
        <v>15.649999999999999</v>
      </c>
      <c r="H503" s="36">
        <v>18.549999999999997</v>
      </c>
      <c r="I503" s="36">
        <v>19.149999999999999</v>
      </c>
      <c r="J503" s="31">
        <v>19.999999999999996</v>
      </c>
      <c r="K503" s="31">
        <v>18.3</v>
      </c>
      <c r="L503" s="31">
        <v>16.850000000000001</v>
      </c>
      <c r="M503" s="53">
        <v>4605.83338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259.7</v>
      </c>
      <c r="D504" s="36">
        <v>261.56666666666666</v>
      </c>
      <c r="E504" s="36">
        <v>256.63333333333333</v>
      </c>
      <c r="F504" s="36">
        <v>253.56666666666666</v>
      </c>
      <c r="G504" s="36">
        <v>248.63333333333333</v>
      </c>
      <c r="H504" s="36">
        <v>264.63333333333333</v>
      </c>
      <c r="I504" s="36">
        <v>269.56666666666661</v>
      </c>
      <c r="J504" s="31">
        <v>272.63333333333333</v>
      </c>
      <c r="K504" s="31">
        <v>266.5</v>
      </c>
      <c r="L504" s="31">
        <v>258.5</v>
      </c>
      <c r="M504" s="53">
        <v>58.820010000000003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489.5</v>
      </c>
      <c r="D505" s="36">
        <v>493</v>
      </c>
      <c r="E505" s="36">
        <v>482.5</v>
      </c>
      <c r="F505" s="36">
        <v>475.5</v>
      </c>
      <c r="G505" s="36">
        <v>465</v>
      </c>
      <c r="H505" s="36">
        <v>500</v>
      </c>
      <c r="I505" s="36">
        <v>510.5</v>
      </c>
      <c r="J505" s="36">
        <v>517.5</v>
      </c>
      <c r="K505" s="31">
        <v>503.5</v>
      </c>
      <c r="L505" s="31">
        <v>486</v>
      </c>
      <c r="M505" s="31">
        <v>6.6628600000000002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16488</v>
      </c>
      <c r="D506" s="36">
        <v>16428.983333333334</v>
      </c>
      <c r="E506" s="36">
        <v>16198.966666666667</v>
      </c>
      <c r="F506" s="36">
        <v>15909.933333333334</v>
      </c>
      <c r="G506" s="36">
        <v>15679.916666666668</v>
      </c>
      <c r="H506" s="36">
        <v>16718.016666666666</v>
      </c>
      <c r="I506" s="36">
        <v>16948.033333333336</v>
      </c>
      <c r="J506" s="36">
        <v>17237.066666666666</v>
      </c>
      <c r="K506" s="31">
        <v>16659</v>
      </c>
      <c r="L506" s="31">
        <v>16139.95</v>
      </c>
      <c r="M506" s="31">
        <v>4.6030000000000001E-2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125.15</v>
      </c>
      <c r="D507" s="36">
        <v>124.05000000000001</v>
      </c>
      <c r="E507" s="36">
        <v>122.40000000000002</v>
      </c>
      <c r="F507" s="36">
        <v>119.65</v>
      </c>
      <c r="G507" s="36">
        <v>118.00000000000001</v>
      </c>
      <c r="H507" s="36">
        <v>126.80000000000003</v>
      </c>
      <c r="I507" s="36">
        <v>128.44999999999999</v>
      </c>
      <c r="J507" s="31">
        <v>131.20000000000005</v>
      </c>
      <c r="K507" s="31">
        <v>125.7</v>
      </c>
      <c r="L507" s="31">
        <v>121.3</v>
      </c>
      <c r="M507" s="53">
        <v>750.41687999999999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625.20000000000005</v>
      </c>
      <c r="D508" s="36">
        <v>619.08333333333337</v>
      </c>
      <c r="E508" s="36">
        <v>604.16666666666674</v>
      </c>
      <c r="F508" s="36">
        <v>583.13333333333333</v>
      </c>
      <c r="G508" s="36">
        <v>568.2166666666667</v>
      </c>
      <c r="H508" s="36">
        <v>640.11666666666679</v>
      </c>
      <c r="I508" s="36">
        <v>655.03333333333353</v>
      </c>
      <c r="J508" s="36">
        <v>676.06666666666683</v>
      </c>
      <c r="K508" s="31">
        <v>634</v>
      </c>
      <c r="L508" s="31">
        <v>598.04999999999995</v>
      </c>
      <c r="M508" s="31">
        <v>42.623890000000003</v>
      </c>
      <c r="N508" s="1"/>
      <c r="O508" s="1"/>
    </row>
    <row r="509" spans="1:15" ht="12.75" customHeight="1">
      <c r="A509" s="248">
        <v>499</v>
      </c>
      <c r="B509" s="249" t="s">
        <v>561</v>
      </c>
      <c r="C509" s="249">
        <v>1537.4</v>
      </c>
      <c r="D509" s="250">
        <v>1532.4666666666665</v>
      </c>
      <c r="E509" s="250">
        <v>1519.9333333333329</v>
      </c>
      <c r="F509" s="250">
        <v>1502.4666666666665</v>
      </c>
      <c r="G509" s="250">
        <v>1489.9333333333329</v>
      </c>
      <c r="H509" s="250">
        <v>1549.9333333333329</v>
      </c>
      <c r="I509" s="250">
        <v>1562.4666666666662</v>
      </c>
      <c r="J509" s="250">
        <v>1579.9333333333329</v>
      </c>
      <c r="K509" s="251">
        <v>1545</v>
      </c>
      <c r="L509" s="251">
        <v>1515</v>
      </c>
      <c r="M509" s="251">
        <v>0.94984000000000002</v>
      </c>
      <c r="N509" s="1"/>
      <c r="O509" s="1"/>
    </row>
    <row r="510" spans="1:15" ht="12.75" customHeight="1">
      <c r="A510" s="265">
        <v>500</v>
      </c>
      <c r="B510" s="267" t="s">
        <v>561</v>
      </c>
      <c r="C510" s="267">
        <v>1551.4</v>
      </c>
      <c r="D510" s="268">
        <v>1542.3666666666668</v>
      </c>
      <c r="E510" s="268">
        <v>1519.0833333333335</v>
      </c>
      <c r="F510" s="268">
        <v>1486.7666666666667</v>
      </c>
      <c r="G510" s="268">
        <v>1463.4833333333333</v>
      </c>
      <c r="H510" s="268">
        <v>1574.6833333333336</v>
      </c>
      <c r="I510" s="268">
        <v>1597.9666666666669</v>
      </c>
      <c r="J510" s="268">
        <v>1630.2833333333338</v>
      </c>
      <c r="K510" s="265">
        <v>1565.65</v>
      </c>
      <c r="L510" s="265">
        <v>1510.05</v>
      </c>
      <c r="M510" s="265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5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4"/>
      <c r="B5" s="365"/>
      <c r="C5" s="364"/>
      <c r="D5" s="365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66" t="s">
        <v>565</v>
      </c>
      <c r="C7" s="365"/>
      <c r="D7" s="7">
        <f>Main!B10</f>
        <v>45239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45238</v>
      </c>
      <c r="B10" s="32">
        <v>543319</v>
      </c>
      <c r="C10" s="31" t="s">
        <v>1098</v>
      </c>
      <c r="D10" s="31" t="s">
        <v>1099</v>
      </c>
      <c r="E10" s="31" t="s">
        <v>574</v>
      </c>
      <c r="F10" s="86">
        <v>80000</v>
      </c>
      <c r="G10" s="32">
        <v>7.96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45238</v>
      </c>
      <c r="B11" s="32">
        <v>543319</v>
      </c>
      <c r="C11" s="31" t="s">
        <v>1098</v>
      </c>
      <c r="D11" s="31" t="s">
        <v>1100</v>
      </c>
      <c r="E11" s="31" t="s">
        <v>575</v>
      </c>
      <c r="F11" s="86">
        <v>80000</v>
      </c>
      <c r="G11" s="32">
        <v>7.96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45238</v>
      </c>
      <c r="B12" s="32">
        <v>541144</v>
      </c>
      <c r="C12" s="31" t="s">
        <v>1013</v>
      </c>
      <c r="D12" s="31" t="s">
        <v>1101</v>
      </c>
      <c r="E12" s="31" t="s">
        <v>574</v>
      </c>
      <c r="F12" s="86">
        <v>101099</v>
      </c>
      <c r="G12" s="32">
        <v>81.22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45238</v>
      </c>
      <c r="B13" s="32">
        <v>512149</v>
      </c>
      <c r="C13" s="31" t="s">
        <v>1102</v>
      </c>
      <c r="D13" s="31" t="s">
        <v>952</v>
      </c>
      <c r="E13" s="31" t="s">
        <v>575</v>
      </c>
      <c r="F13" s="86">
        <v>2153581</v>
      </c>
      <c r="G13" s="32">
        <v>2.35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45238</v>
      </c>
      <c r="B14" s="32">
        <v>543497</v>
      </c>
      <c r="C14" s="31" t="s">
        <v>971</v>
      </c>
      <c r="D14" s="31" t="s">
        <v>1103</v>
      </c>
      <c r="E14" s="31" t="s">
        <v>575</v>
      </c>
      <c r="F14" s="86">
        <v>142400</v>
      </c>
      <c r="G14" s="32">
        <v>53.5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45238</v>
      </c>
      <c r="B15" s="32">
        <v>543497</v>
      </c>
      <c r="C15" s="31" t="s">
        <v>971</v>
      </c>
      <c r="D15" s="31" t="s">
        <v>1014</v>
      </c>
      <c r="E15" s="31" t="s">
        <v>574</v>
      </c>
      <c r="F15" s="86">
        <v>94400</v>
      </c>
      <c r="G15" s="32">
        <v>53.5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45238</v>
      </c>
      <c r="B16" s="32">
        <v>543209</v>
      </c>
      <c r="C16" s="31" t="s">
        <v>943</v>
      </c>
      <c r="D16" s="31" t="s">
        <v>944</v>
      </c>
      <c r="E16" s="31" t="s">
        <v>574</v>
      </c>
      <c r="F16" s="86">
        <v>15000</v>
      </c>
      <c r="G16" s="32">
        <v>70.599999999999994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45238</v>
      </c>
      <c r="B17" s="32">
        <v>543209</v>
      </c>
      <c r="C17" s="31" t="s">
        <v>943</v>
      </c>
      <c r="D17" s="31" t="s">
        <v>1104</v>
      </c>
      <c r="E17" s="31" t="s">
        <v>574</v>
      </c>
      <c r="F17" s="86">
        <v>12000</v>
      </c>
      <c r="G17" s="32">
        <v>72.25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45238</v>
      </c>
      <c r="B18" s="32">
        <v>543209</v>
      </c>
      <c r="C18" s="31" t="s">
        <v>943</v>
      </c>
      <c r="D18" s="31" t="s">
        <v>1105</v>
      </c>
      <c r="E18" s="31" t="s">
        <v>575</v>
      </c>
      <c r="F18" s="86">
        <v>27000</v>
      </c>
      <c r="G18" s="32">
        <v>68.22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45238</v>
      </c>
      <c r="B19" s="32">
        <v>543848</v>
      </c>
      <c r="C19" s="31" t="s">
        <v>1106</v>
      </c>
      <c r="D19" s="31" t="s">
        <v>1107</v>
      </c>
      <c r="E19" s="31" t="s">
        <v>574</v>
      </c>
      <c r="F19" s="86">
        <v>62000</v>
      </c>
      <c r="G19" s="32">
        <v>78.09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45238</v>
      </c>
      <c r="B20" s="32">
        <v>542802</v>
      </c>
      <c r="C20" s="31" t="s">
        <v>945</v>
      </c>
      <c r="D20" s="31" t="s">
        <v>946</v>
      </c>
      <c r="E20" s="31" t="s">
        <v>575</v>
      </c>
      <c r="F20" s="86">
        <v>1842460</v>
      </c>
      <c r="G20" s="32">
        <v>3.62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45238</v>
      </c>
      <c r="B21" s="32">
        <v>513536</v>
      </c>
      <c r="C21" s="31" t="s">
        <v>1108</v>
      </c>
      <c r="D21" s="31" t="s">
        <v>1109</v>
      </c>
      <c r="E21" s="31" t="s">
        <v>574</v>
      </c>
      <c r="F21" s="86">
        <v>10000000</v>
      </c>
      <c r="G21" s="32">
        <v>13.22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45238</v>
      </c>
      <c r="B22" s="32">
        <v>513536</v>
      </c>
      <c r="C22" s="31" t="s">
        <v>1108</v>
      </c>
      <c r="D22" s="31" t="s">
        <v>1110</v>
      </c>
      <c r="E22" s="31" t="s">
        <v>575</v>
      </c>
      <c r="F22" s="86">
        <v>10000000</v>
      </c>
      <c r="G22" s="32">
        <v>13.22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45238</v>
      </c>
      <c r="B23" s="32">
        <v>531913</v>
      </c>
      <c r="C23" s="31" t="s">
        <v>1111</v>
      </c>
      <c r="D23" s="31" t="s">
        <v>1112</v>
      </c>
      <c r="E23" s="31" t="s">
        <v>574</v>
      </c>
      <c r="F23" s="86">
        <v>29500</v>
      </c>
      <c r="G23" s="32">
        <v>7.55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45238</v>
      </c>
      <c r="B24" s="32">
        <v>526967</v>
      </c>
      <c r="C24" s="31" t="s">
        <v>972</v>
      </c>
      <c r="D24" s="31" t="s">
        <v>1113</v>
      </c>
      <c r="E24" s="31" t="s">
        <v>575</v>
      </c>
      <c r="F24" s="86">
        <v>40384</v>
      </c>
      <c r="G24" s="32">
        <v>8.56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45238</v>
      </c>
      <c r="B25" s="32">
        <v>505893</v>
      </c>
      <c r="C25" s="31" t="s">
        <v>1114</v>
      </c>
      <c r="D25" s="31" t="s">
        <v>1115</v>
      </c>
      <c r="E25" s="31" t="s">
        <v>575</v>
      </c>
      <c r="F25" s="86">
        <v>13514</v>
      </c>
      <c r="G25" s="32">
        <v>561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45238</v>
      </c>
      <c r="B26" s="32">
        <v>505893</v>
      </c>
      <c r="C26" s="31" t="s">
        <v>1114</v>
      </c>
      <c r="D26" s="31" t="s">
        <v>1116</v>
      </c>
      <c r="E26" s="31" t="s">
        <v>574</v>
      </c>
      <c r="F26" s="86">
        <v>7500</v>
      </c>
      <c r="G26" s="32">
        <v>561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45238</v>
      </c>
      <c r="B27" s="32">
        <v>536709</v>
      </c>
      <c r="C27" s="31" t="s">
        <v>1117</v>
      </c>
      <c r="D27" s="31" t="s">
        <v>1118</v>
      </c>
      <c r="E27" s="31" t="s">
        <v>574</v>
      </c>
      <c r="F27" s="86">
        <v>15836</v>
      </c>
      <c r="G27" s="32">
        <v>28.14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45238</v>
      </c>
      <c r="B28" s="32">
        <v>532825</v>
      </c>
      <c r="C28" s="31" t="s">
        <v>1119</v>
      </c>
      <c r="D28" s="31" t="s">
        <v>1120</v>
      </c>
      <c r="E28" s="31" t="s">
        <v>575</v>
      </c>
      <c r="F28" s="86">
        <v>100000</v>
      </c>
      <c r="G28" s="32">
        <v>15.92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45238</v>
      </c>
      <c r="B29" s="32">
        <v>532825</v>
      </c>
      <c r="C29" s="31" t="s">
        <v>1119</v>
      </c>
      <c r="D29" s="31" t="s">
        <v>1121</v>
      </c>
      <c r="E29" s="31" t="s">
        <v>574</v>
      </c>
      <c r="F29" s="86">
        <v>80000</v>
      </c>
      <c r="G29" s="32">
        <v>15.3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45238</v>
      </c>
      <c r="B30" s="32">
        <v>506520</v>
      </c>
      <c r="C30" s="31" t="s">
        <v>1122</v>
      </c>
      <c r="D30" s="31" t="s">
        <v>1123</v>
      </c>
      <c r="E30" s="31" t="s">
        <v>574</v>
      </c>
      <c r="F30" s="86">
        <v>351000</v>
      </c>
      <c r="G30" s="32">
        <v>10.19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45238</v>
      </c>
      <c r="B31" s="32">
        <v>506520</v>
      </c>
      <c r="C31" s="31" t="s">
        <v>1122</v>
      </c>
      <c r="D31" s="31" t="s">
        <v>1124</v>
      </c>
      <c r="E31" s="31" t="s">
        <v>574</v>
      </c>
      <c r="F31" s="86">
        <v>260523</v>
      </c>
      <c r="G31" s="32">
        <v>10.31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45238</v>
      </c>
      <c r="B32" s="32">
        <v>506520</v>
      </c>
      <c r="C32" s="31" t="s">
        <v>1122</v>
      </c>
      <c r="D32" s="31" t="s">
        <v>1125</v>
      </c>
      <c r="E32" s="31" t="s">
        <v>575</v>
      </c>
      <c r="F32" s="86">
        <v>457225</v>
      </c>
      <c r="G32" s="32">
        <v>10.32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45238</v>
      </c>
      <c r="B33" s="32">
        <v>544013</v>
      </c>
      <c r="C33" s="31" t="s">
        <v>1126</v>
      </c>
      <c r="D33" s="31" t="s">
        <v>952</v>
      </c>
      <c r="E33" s="31" t="s">
        <v>574</v>
      </c>
      <c r="F33" s="86">
        <v>51000</v>
      </c>
      <c r="G33" s="32">
        <v>53.17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45238</v>
      </c>
      <c r="B34" s="32">
        <v>544013</v>
      </c>
      <c r="C34" s="31" t="s">
        <v>1126</v>
      </c>
      <c r="D34" s="31" t="s">
        <v>1127</v>
      </c>
      <c r="E34" s="31" t="s">
        <v>574</v>
      </c>
      <c r="F34" s="86">
        <v>48000</v>
      </c>
      <c r="G34" s="32">
        <v>54.07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45238</v>
      </c>
      <c r="B35" s="32">
        <v>544013</v>
      </c>
      <c r="C35" s="31" t="s">
        <v>1126</v>
      </c>
      <c r="D35" s="31" t="s">
        <v>1127</v>
      </c>
      <c r="E35" s="31" t="s">
        <v>575</v>
      </c>
      <c r="F35" s="86">
        <v>36000</v>
      </c>
      <c r="G35" s="32">
        <v>56.45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45238</v>
      </c>
      <c r="B36" s="32">
        <v>531494</v>
      </c>
      <c r="C36" s="31" t="s">
        <v>1128</v>
      </c>
      <c r="D36" s="31" t="s">
        <v>1129</v>
      </c>
      <c r="E36" s="31" t="s">
        <v>575</v>
      </c>
      <c r="F36" s="86">
        <v>1452148</v>
      </c>
      <c r="G36" s="32">
        <v>4.66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45238</v>
      </c>
      <c r="B37" s="32">
        <v>540727</v>
      </c>
      <c r="C37" s="31" t="s">
        <v>1130</v>
      </c>
      <c r="D37" s="31" t="s">
        <v>1131</v>
      </c>
      <c r="E37" s="31" t="s">
        <v>575</v>
      </c>
      <c r="F37" s="86">
        <v>60000</v>
      </c>
      <c r="G37" s="32">
        <v>33.9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45238</v>
      </c>
      <c r="B38" s="32">
        <v>539495</v>
      </c>
      <c r="C38" s="31" t="s">
        <v>1018</v>
      </c>
      <c r="D38" s="31" t="s">
        <v>1132</v>
      </c>
      <c r="E38" s="31" t="s">
        <v>575</v>
      </c>
      <c r="F38" s="86">
        <v>17045</v>
      </c>
      <c r="G38" s="32">
        <v>47.7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45238</v>
      </c>
      <c r="B39" s="32">
        <v>539495</v>
      </c>
      <c r="C39" s="31" t="s">
        <v>1018</v>
      </c>
      <c r="D39" s="31" t="s">
        <v>1133</v>
      </c>
      <c r="E39" s="31" t="s">
        <v>575</v>
      </c>
      <c r="F39" s="86">
        <v>1209</v>
      </c>
      <c r="G39" s="32">
        <v>46.24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45238</v>
      </c>
      <c r="B40" s="32">
        <v>539495</v>
      </c>
      <c r="C40" s="31" t="s">
        <v>1018</v>
      </c>
      <c r="D40" s="31" t="s">
        <v>1133</v>
      </c>
      <c r="E40" s="31" t="s">
        <v>574</v>
      </c>
      <c r="F40" s="86">
        <v>7972</v>
      </c>
      <c r="G40" s="32">
        <v>46.97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45238</v>
      </c>
      <c r="B41" s="32">
        <v>531952</v>
      </c>
      <c r="C41" s="31" t="s">
        <v>1134</v>
      </c>
      <c r="D41" s="31" t="s">
        <v>1135</v>
      </c>
      <c r="E41" s="31" t="s">
        <v>575</v>
      </c>
      <c r="F41" s="86">
        <v>84863</v>
      </c>
      <c r="G41" s="32">
        <v>76.09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45238</v>
      </c>
      <c r="B42" s="32">
        <v>543366</v>
      </c>
      <c r="C42" s="31" t="s">
        <v>1136</v>
      </c>
      <c r="D42" s="31" t="s">
        <v>1137</v>
      </c>
      <c r="E42" s="31" t="s">
        <v>575</v>
      </c>
      <c r="F42" s="86">
        <v>10800</v>
      </c>
      <c r="G42" s="32">
        <v>30.7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45238</v>
      </c>
      <c r="B43" s="32">
        <v>543366</v>
      </c>
      <c r="C43" s="31" t="s">
        <v>1136</v>
      </c>
      <c r="D43" s="31" t="s">
        <v>1138</v>
      </c>
      <c r="E43" s="31" t="s">
        <v>574</v>
      </c>
      <c r="F43" s="86">
        <v>12000</v>
      </c>
      <c r="G43" s="32">
        <v>30.64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45238</v>
      </c>
      <c r="B44" s="32">
        <v>520086</v>
      </c>
      <c r="C44" s="31" t="s">
        <v>1139</v>
      </c>
      <c r="D44" s="31" t="s">
        <v>952</v>
      </c>
      <c r="E44" s="31" t="s">
        <v>574</v>
      </c>
      <c r="F44" s="86">
        <v>28000</v>
      </c>
      <c r="G44" s="32">
        <v>266.85000000000002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45238</v>
      </c>
      <c r="B45" s="32">
        <v>543536</v>
      </c>
      <c r="C45" s="31" t="s">
        <v>1140</v>
      </c>
      <c r="D45" s="31" t="s">
        <v>1141</v>
      </c>
      <c r="E45" s="31" t="s">
        <v>574</v>
      </c>
      <c r="F45" s="86">
        <v>40000</v>
      </c>
      <c r="G45" s="32">
        <v>7.9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45238</v>
      </c>
      <c r="B46" s="32">
        <v>543536</v>
      </c>
      <c r="C46" s="31" t="s">
        <v>1140</v>
      </c>
      <c r="D46" s="31" t="s">
        <v>1142</v>
      </c>
      <c r="E46" s="31" t="s">
        <v>575</v>
      </c>
      <c r="F46" s="86">
        <v>48000</v>
      </c>
      <c r="G46" s="32">
        <v>7.9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45238</v>
      </c>
      <c r="B47" s="32">
        <v>538923</v>
      </c>
      <c r="C47" s="31" t="s">
        <v>1143</v>
      </c>
      <c r="D47" s="31" t="s">
        <v>1144</v>
      </c>
      <c r="E47" s="31" t="s">
        <v>575</v>
      </c>
      <c r="F47" s="86">
        <v>2500</v>
      </c>
      <c r="G47" s="32">
        <v>54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45238</v>
      </c>
      <c r="B48" s="32">
        <v>538923</v>
      </c>
      <c r="C48" s="31" t="s">
        <v>1143</v>
      </c>
      <c r="D48" s="31" t="s">
        <v>1144</v>
      </c>
      <c r="E48" s="31" t="s">
        <v>574</v>
      </c>
      <c r="F48" s="86">
        <v>40065</v>
      </c>
      <c r="G48" s="32">
        <v>54.98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45238</v>
      </c>
      <c r="B49" s="32">
        <v>526506</v>
      </c>
      <c r="C49" s="31" t="s">
        <v>1145</v>
      </c>
      <c r="D49" s="31" t="s">
        <v>1146</v>
      </c>
      <c r="E49" s="31" t="s">
        <v>575</v>
      </c>
      <c r="F49" s="86">
        <v>84941</v>
      </c>
      <c r="G49" s="32">
        <v>398.29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45238</v>
      </c>
      <c r="B50" s="32">
        <v>532035</v>
      </c>
      <c r="C50" s="31" t="s">
        <v>1147</v>
      </c>
      <c r="D50" s="31" t="s">
        <v>1148</v>
      </c>
      <c r="E50" s="31" t="s">
        <v>574</v>
      </c>
      <c r="F50" s="86">
        <v>153052</v>
      </c>
      <c r="G50" s="32">
        <v>14.23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45238</v>
      </c>
      <c r="B51" s="32">
        <v>539291</v>
      </c>
      <c r="C51" s="31" t="s">
        <v>1149</v>
      </c>
      <c r="D51" s="31" t="s">
        <v>1150</v>
      </c>
      <c r="E51" s="31" t="s">
        <v>574</v>
      </c>
      <c r="F51" s="86">
        <v>31643</v>
      </c>
      <c r="G51" s="32">
        <v>12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45238</v>
      </c>
      <c r="B52" s="32">
        <v>541735</v>
      </c>
      <c r="C52" s="31" t="s">
        <v>974</v>
      </c>
      <c r="D52" s="31" t="s">
        <v>1151</v>
      </c>
      <c r="E52" s="31" t="s">
        <v>574</v>
      </c>
      <c r="F52" s="86">
        <v>850000</v>
      </c>
      <c r="G52" s="32">
        <v>4.43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45238</v>
      </c>
      <c r="B53" s="32">
        <v>540252</v>
      </c>
      <c r="C53" s="31" t="s">
        <v>1152</v>
      </c>
      <c r="D53" s="31" t="s">
        <v>1153</v>
      </c>
      <c r="E53" s="31" t="s">
        <v>575</v>
      </c>
      <c r="F53" s="86">
        <v>1011546</v>
      </c>
      <c r="G53" s="32">
        <v>9.58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45238</v>
      </c>
      <c r="B54" s="32" t="s">
        <v>975</v>
      </c>
      <c r="C54" s="31" t="s">
        <v>976</v>
      </c>
      <c r="D54" s="31" t="s">
        <v>952</v>
      </c>
      <c r="E54" s="31" t="s">
        <v>574</v>
      </c>
      <c r="F54" s="86">
        <v>490</v>
      </c>
      <c r="G54" s="32">
        <v>6.2</v>
      </c>
      <c r="H54" s="32" t="s">
        <v>863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45238</v>
      </c>
      <c r="B55" s="32" t="s">
        <v>975</v>
      </c>
      <c r="C55" s="31" t="s">
        <v>976</v>
      </c>
      <c r="D55" s="31" t="s">
        <v>977</v>
      </c>
      <c r="E55" s="31" t="s">
        <v>574</v>
      </c>
      <c r="F55" s="86">
        <v>1357780</v>
      </c>
      <c r="G55" s="32">
        <v>6.23</v>
      </c>
      <c r="H55" s="32" t="s">
        <v>863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45238</v>
      </c>
      <c r="B56" s="32" t="s">
        <v>1154</v>
      </c>
      <c r="C56" s="31" t="s">
        <v>1155</v>
      </c>
      <c r="D56" s="31" t="s">
        <v>1156</v>
      </c>
      <c r="E56" s="31" t="s">
        <v>574</v>
      </c>
      <c r="F56" s="86">
        <v>11200</v>
      </c>
      <c r="G56" s="32">
        <v>90.29</v>
      </c>
      <c r="H56" s="32" t="s">
        <v>863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45238</v>
      </c>
      <c r="B57" s="32" t="s">
        <v>1022</v>
      </c>
      <c r="C57" s="31" t="s">
        <v>1023</v>
      </c>
      <c r="D57" s="31" t="s">
        <v>1157</v>
      </c>
      <c r="E57" s="31" t="s">
        <v>574</v>
      </c>
      <c r="F57" s="86">
        <v>1100000</v>
      </c>
      <c r="G57" s="32">
        <v>56</v>
      </c>
      <c r="H57" s="32" t="s">
        <v>863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45238</v>
      </c>
      <c r="B58" s="32" t="s">
        <v>1158</v>
      </c>
      <c r="C58" s="31" t="s">
        <v>1159</v>
      </c>
      <c r="D58" s="31" t="s">
        <v>1160</v>
      </c>
      <c r="E58" s="31" t="s">
        <v>574</v>
      </c>
      <c r="F58" s="86">
        <v>112004</v>
      </c>
      <c r="G58" s="32">
        <v>94.78</v>
      </c>
      <c r="H58" s="32" t="s">
        <v>863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45238</v>
      </c>
      <c r="B59" s="32" t="s">
        <v>978</v>
      </c>
      <c r="C59" s="31" t="s">
        <v>979</v>
      </c>
      <c r="D59" s="31" t="s">
        <v>576</v>
      </c>
      <c r="E59" s="31" t="s">
        <v>574</v>
      </c>
      <c r="F59" s="86">
        <v>610465</v>
      </c>
      <c r="G59" s="32">
        <v>115.4</v>
      </c>
      <c r="H59" s="32" t="s">
        <v>863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45238</v>
      </c>
      <c r="B60" s="32" t="s">
        <v>1161</v>
      </c>
      <c r="C60" s="31" t="s">
        <v>1162</v>
      </c>
      <c r="D60" s="31" t="s">
        <v>576</v>
      </c>
      <c r="E60" s="31" t="s">
        <v>574</v>
      </c>
      <c r="F60" s="86">
        <v>922068</v>
      </c>
      <c r="G60" s="32">
        <v>353.07</v>
      </c>
      <c r="H60" s="32" t="s">
        <v>863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45238</v>
      </c>
      <c r="B61" s="32" t="s">
        <v>1163</v>
      </c>
      <c r="C61" s="31" t="s">
        <v>1164</v>
      </c>
      <c r="D61" s="31" t="s">
        <v>576</v>
      </c>
      <c r="E61" s="31" t="s">
        <v>574</v>
      </c>
      <c r="F61" s="86">
        <v>189363</v>
      </c>
      <c r="G61" s="32">
        <v>311.57</v>
      </c>
      <c r="H61" s="32" t="s">
        <v>863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45238</v>
      </c>
      <c r="B62" s="32" t="s">
        <v>374</v>
      </c>
      <c r="C62" s="31" t="s">
        <v>1165</v>
      </c>
      <c r="D62" s="31" t="s">
        <v>920</v>
      </c>
      <c r="E62" s="31" t="s">
        <v>574</v>
      </c>
      <c r="F62" s="86">
        <v>9428988</v>
      </c>
      <c r="G62" s="32">
        <v>44.71</v>
      </c>
      <c r="H62" s="32" t="s">
        <v>863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45238</v>
      </c>
      <c r="B63" s="32" t="s">
        <v>1166</v>
      </c>
      <c r="C63" s="31" t="s">
        <v>1167</v>
      </c>
      <c r="D63" s="31" t="s">
        <v>576</v>
      </c>
      <c r="E63" s="31" t="s">
        <v>574</v>
      </c>
      <c r="F63" s="86">
        <v>109869</v>
      </c>
      <c r="G63" s="32">
        <v>247.67</v>
      </c>
      <c r="H63" s="32" t="s">
        <v>863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45238</v>
      </c>
      <c r="B64" s="32" t="s">
        <v>1168</v>
      </c>
      <c r="C64" s="31" t="s">
        <v>1169</v>
      </c>
      <c r="D64" s="31" t="s">
        <v>576</v>
      </c>
      <c r="E64" s="31" t="s">
        <v>574</v>
      </c>
      <c r="F64" s="86">
        <v>1809304</v>
      </c>
      <c r="G64" s="32">
        <v>348.5</v>
      </c>
      <c r="H64" s="32" t="s">
        <v>863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45238</v>
      </c>
      <c r="B65" s="32" t="s">
        <v>1030</v>
      </c>
      <c r="C65" s="31" t="s">
        <v>1031</v>
      </c>
      <c r="D65" s="31" t="s">
        <v>1032</v>
      </c>
      <c r="E65" s="31" t="s">
        <v>574</v>
      </c>
      <c r="F65" s="86">
        <v>90384</v>
      </c>
      <c r="G65" s="32">
        <v>63.59</v>
      </c>
      <c r="H65" s="32" t="s">
        <v>863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45238</v>
      </c>
      <c r="B66" s="32" t="s">
        <v>1170</v>
      </c>
      <c r="C66" s="31" t="s">
        <v>1171</v>
      </c>
      <c r="D66" s="31" t="s">
        <v>1172</v>
      </c>
      <c r="E66" s="31" t="s">
        <v>574</v>
      </c>
      <c r="F66" s="86">
        <v>325600</v>
      </c>
      <c r="G66" s="32">
        <v>217.12</v>
      </c>
      <c r="H66" s="32" t="s">
        <v>863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45238</v>
      </c>
      <c r="B67" s="32" t="s">
        <v>1170</v>
      </c>
      <c r="C67" s="31" t="s">
        <v>1171</v>
      </c>
      <c r="D67" s="31" t="s">
        <v>1173</v>
      </c>
      <c r="E67" s="31" t="s">
        <v>574</v>
      </c>
      <c r="F67" s="86">
        <v>115200</v>
      </c>
      <c r="G67" s="32">
        <v>206.77</v>
      </c>
      <c r="H67" s="32" t="s">
        <v>863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45238</v>
      </c>
      <c r="B68" s="32" t="s">
        <v>1036</v>
      </c>
      <c r="C68" s="31" t="s">
        <v>1037</v>
      </c>
      <c r="D68" s="31" t="s">
        <v>1174</v>
      </c>
      <c r="E68" s="31" t="s">
        <v>574</v>
      </c>
      <c r="F68" s="86">
        <v>131200</v>
      </c>
      <c r="G68" s="32">
        <v>66.760000000000005</v>
      </c>
      <c r="H68" s="32" t="s">
        <v>863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45238</v>
      </c>
      <c r="B69" s="32" t="s">
        <v>897</v>
      </c>
      <c r="C69" s="31" t="s">
        <v>898</v>
      </c>
      <c r="D69" s="31" t="s">
        <v>576</v>
      </c>
      <c r="E69" s="31" t="s">
        <v>574</v>
      </c>
      <c r="F69" s="86">
        <v>189245</v>
      </c>
      <c r="G69" s="32">
        <v>16.41</v>
      </c>
      <c r="H69" s="32" t="s">
        <v>863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45238</v>
      </c>
      <c r="B70" s="32" t="s">
        <v>897</v>
      </c>
      <c r="C70" s="31" t="s">
        <v>898</v>
      </c>
      <c r="D70" s="31" t="s">
        <v>886</v>
      </c>
      <c r="E70" s="31" t="s">
        <v>574</v>
      </c>
      <c r="F70" s="86">
        <v>520787</v>
      </c>
      <c r="G70" s="32">
        <v>16.23</v>
      </c>
      <c r="H70" s="32" t="s">
        <v>863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45238</v>
      </c>
      <c r="B71" s="32" t="s">
        <v>897</v>
      </c>
      <c r="C71" s="31" t="s">
        <v>898</v>
      </c>
      <c r="D71" s="31" t="s">
        <v>893</v>
      </c>
      <c r="E71" s="31" t="s">
        <v>574</v>
      </c>
      <c r="F71" s="86">
        <v>526203</v>
      </c>
      <c r="G71" s="32">
        <v>16.079999999999998</v>
      </c>
      <c r="H71" s="32" t="s">
        <v>863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45238</v>
      </c>
      <c r="B72" s="32" t="s">
        <v>1175</v>
      </c>
      <c r="C72" s="31" t="s">
        <v>1176</v>
      </c>
      <c r="D72" s="31" t="s">
        <v>576</v>
      </c>
      <c r="E72" s="31" t="s">
        <v>574</v>
      </c>
      <c r="F72" s="86">
        <v>494501</v>
      </c>
      <c r="G72" s="32">
        <v>253.67</v>
      </c>
      <c r="H72" s="32" t="s">
        <v>863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45238</v>
      </c>
      <c r="B73" s="32" t="s">
        <v>1046</v>
      </c>
      <c r="C73" s="31" t="s">
        <v>1047</v>
      </c>
      <c r="D73" s="31" t="s">
        <v>1048</v>
      </c>
      <c r="E73" s="31" t="s">
        <v>574</v>
      </c>
      <c r="F73" s="86">
        <v>220700</v>
      </c>
      <c r="G73" s="32">
        <v>436.9</v>
      </c>
      <c r="H73" s="32" t="s">
        <v>863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45238</v>
      </c>
      <c r="B74" s="32" t="s">
        <v>1046</v>
      </c>
      <c r="C74" s="31" t="s">
        <v>1047</v>
      </c>
      <c r="D74" s="31" t="s">
        <v>1177</v>
      </c>
      <c r="E74" s="31" t="s">
        <v>574</v>
      </c>
      <c r="F74" s="86">
        <v>170589</v>
      </c>
      <c r="G74" s="32">
        <v>436.99</v>
      </c>
      <c r="H74" s="32" t="s">
        <v>863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45238</v>
      </c>
      <c r="B75" s="32" t="s">
        <v>1046</v>
      </c>
      <c r="C75" s="31" t="s">
        <v>1047</v>
      </c>
      <c r="D75" s="31" t="s">
        <v>886</v>
      </c>
      <c r="E75" s="31" t="s">
        <v>574</v>
      </c>
      <c r="F75" s="86">
        <v>183034</v>
      </c>
      <c r="G75" s="32">
        <v>441.64</v>
      </c>
      <c r="H75" s="32" t="s">
        <v>863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45238</v>
      </c>
      <c r="B76" s="32" t="s">
        <v>1046</v>
      </c>
      <c r="C76" s="31" t="s">
        <v>1047</v>
      </c>
      <c r="D76" s="31" t="s">
        <v>920</v>
      </c>
      <c r="E76" s="31" t="s">
        <v>574</v>
      </c>
      <c r="F76" s="86">
        <v>277900</v>
      </c>
      <c r="G76" s="32">
        <v>438.1</v>
      </c>
      <c r="H76" s="32" t="s">
        <v>863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45238</v>
      </c>
      <c r="B77" s="32" t="s">
        <v>1046</v>
      </c>
      <c r="C77" s="31" t="s">
        <v>1047</v>
      </c>
      <c r="D77" s="31" t="s">
        <v>1178</v>
      </c>
      <c r="E77" s="31" t="s">
        <v>574</v>
      </c>
      <c r="F77" s="86">
        <v>179513</v>
      </c>
      <c r="G77" s="32">
        <v>435.68</v>
      </c>
      <c r="H77" s="32" t="s">
        <v>863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45238</v>
      </c>
      <c r="B78" s="32" t="s">
        <v>1179</v>
      </c>
      <c r="C78" s="31" t="s">
        <v>1180</v>
      </c>
      <c r="D78" s="31" t="s">
        <v>1181</v>
      </c>
      <c r="E78" s="31" t="s">
        <v>574</v>
      </c>
      <c r="F78" s="86">
        <v>529332</v>
      </c>
      <c r="G78" s="32">
        <v>29.84</v>
      </c>
      <c r="H78" s="32" t="s">
        <v>863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45238</v>
      </c>
      <c r="B79" s="32" t="s">
        <v>1179</v>
      </c>
      <c r="C79" s="31" t="s">
        <v>1180</v>
      </c>
      <c r="D79" s="31" t="s">
        <v>1182</v>
      </c>
      <c r="E79" s="31" t="s">
        <v>574</v>
      </c>
      <c r="F79" s="86">
        <v>500000</v>
      </c>
      <c r="G79" s="32">
        <v>29.75</v>
      </c>
      <c r="H79" s="32" t="s">
        <v>863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45238</v>
      </c>
      <c r="B80" s="32" t="s">
        <v>1179</v>
      </c>
      <c r="C80" s="31" t="s">
        <v>1180</v>
      </c>
      <c r="D80" s="31" t="s">
        <v>1183</v>
      </c>
      <c r="E80" s="31" t="s">
        <v>574</v>
      </c>
      <c r="F80" s="86">
        <v>500000</v>
      </c>
      <c r="G80" s="32">
        <v>29.69</v>
      </c>
      <c r="H80" s="32" t="s">
        <v>863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45238</v>
      </c>
      <c r="B81" s="32" t="s">
        <v>1179</v>
      </c>
      <c r="C81" s="31" t="s">
        <v>1180</v>
      </c>
      <c r="D81" s="31" t="s">
        <v>1184</v>
      </c>
      <c r="E81" s="31" t="s">
        <v>574</v>
      </c>
      <c r="F81" s="86">
        <v>903394</v>
      </c>
      <c r="G81" s="32">
        <v>29.04</v>
      </c>
      <c r="H81" s="32" t="s">
        <v>863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45238</v>
      </c>
      <c r="B82" s="32" t="s">
        <v>1179</v>
      </c>
      <c r="C82" s="31" t="s">
        <v>1180</v>
      </c>
      <c r="D82" s="31" t="s">
        <v>999</v>
      </c>
      <c r="E82" s="31" t="s">
        <v>574</v>
      </c>
      <c r="F82" s="86">
        <v>867128</v>
      </c>
      <c r="G82" s="32">
        <v>29.78</v>
      </c>
      <c r="H82" s="32" t="s">
        <v>863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45238</v>
      </c>
      <c r="B83" s="32" t="s">
        <v>1179</v>
      </c>
      <c r="C83" s="31" t="s">
        <v>1180</v>
      </c>
      <c r="D83" s="31" t="s">
        <v>1035</v>
      </c>
      <c r="E83" s="31" t="s">
        <v>574</v>
      </c>
      <c r="F83" s="86">
        <v>2734439</v>
      </c>
      <c r="G83" s="32">
        <v>29.44</v>
      </c>
      <c r="H83" s="32" t="s">
        <v>863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45238</v>
      </c>
      <c r="B84" s="32" t="s">
        <v>1179</v>
      </c>
      <c r="C84" s="31" t="s">
        <v>1180</v>
      </c>
      <c r="D84" s="31" t="s">
        <v>952</v>
      </c>
      <c r="E84" s="31" t="s">
        <v>574</v>
      </c>
      <c r="F84" s="86">
        <v>1026218</v>
      </c>
      <c r="G84" s="32">
        <v>29.81</v>
      </c>
      <c r="H84" s="32" t="s">
        <v>863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45238</v>
      </c>
      <c r="B85" s="32" t="s">
        <v>1185</v>
      </c>
      <c r="C85" s="31" t="s">
        <v>1186</v>
      </c>
      <c r="D85" s="31" t="s">
        <v>1187</v>
      </c>
      <c r="E85" s="31" t="s">
        <v>574</v>
      </c>
      <c r="F85" s="86">
        <v>720000</v>
      </c>
      <c r="G85" s="32">
        <v>54</v>
      </c>
      <c r="H85" s="32" t="s">
        <v>863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45238</v>
      </c>
      <c r="B86" s="32" t="s">
        <v>1188</v>
      </c>
      <c r="C86" s="31" t="s">
        <v>1189</v>
      </c>
      <c r="D86" s="31" t="s">
        <v>576</v>
      </c>
      <c r="E86" s="31" t="s">
        <v>574</v>
      </c>
      <c r="F86" s="86">
        <v>1299410</v>
      </c>
      <c r="G86" s="32">
        <v>97.8</v>
      </c>
      <c r="H86" s="32" t="s">
        <v>863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45238</v>
      </c>
      <c r="B87" s="32" t="s">
        <v>1188</v>
      </c>
      <c r="C87" s="31" t="s">
        <v>1189</v>
      </c>
      <c r="D87" s="31" t="s">
        <v>886</v>
      </c>
      <c r="E87" s="31" t="s">
        <v>574</v>
      </c>
      <c r="F87" s="86">
        <v>949020</v>
      </c>
      <c r="G87" s="32">
        <v>98.64</v>
      </c>
      <c r="H87" s="32" t="s">
        <v>863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45238</v>
      </c>
      <c r="B88" s="32" t="s">
        <v>484</v>
      </c>
      <c r="C88" s="31" t="s">
        <v>1190</v>
      </c>
      <c r="D88" s="31" t="s">
        <v>1051</v>
      </c>
      <c r="E88" s="31" t="s">
        <v>574</v>
      </c>
      <c r="F88" s="86">
        <v>569713</v>
      </c>
      <c r="G88" s="32">
        <v>713.12</v>
      </c>
      <c r="H88" s="32" t="s">
        <v>863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45238</v>
      </c>
      <c r="B89" s="32" t="s">
        <v>484</v>
      </c>
      <c r="C89" s="31" t="s">
        <v>1190</v>
      </c>
      <c r="D89" s="31" t="s">
        <v>576</v>
      </c>
      <c r="E89" s="31" t="s">
        <v>574</v>
      </c>
      <c r="F89" s="86">
        <v>958518</v>
      </c>
      <c r="G89" s="32">
        <v>698.23</v>
      </c>
      <c r="H89" s="32" t="s">
        <v>863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45238</v>
      </c>
      <c r="B90" s="32" t="s">
        <v>1191</v>
      </c>
      <c r="C90" s="31" t="s">
        <v>1192</v>
      </c>
      <c r="D90" s="31" t="s">
        <v>1193</v>
      </c>
      <c r="E90" s="31" t="s">
        <v>574</v>
      </c>
      <c r="F90" s="86">
        <v>4925852</v>
      </c>
      <c r="G90" s="32">
        <v>39.4</v>
      </c>
      <c r="H90" s="32" t="s">
        <v>863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45238</v>
      </c>
      <c r="B91" s="32" t="s">
        <v>1194</v>
      </c>
      <c r="C91" s="31" t="s">
        <v>1195</v>
      </c>
      <c r="D91" s="31" t="s">
        <v>1196</v>
      </c>
      <c r="E91" s="31" t="s">
        <v>574</v>
      </c>
      <c r="F91" s="86">
        <v>128000</v>
      </c>
      <c r="G91" s="32">
        <v>105</v>
      </c>
      <c r="H91" s="32" t="s">
        <v>863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45238</v>
      </c>
      <c r="B92" s="32" t="s">
        <v>1194</v>
      </c>
      <c r="C92" s="31" t="s">
        <v>1195</v>
      </c>
      <c r="D92" s="31" t="s">
        <v>1197</v>
      </c>
      <c r="E92" s="31" t="s">
        <v>574</v>
      </c>
      <c r="F92" s="86">
        <v>24000</v>
      </c>
      <c r="G92" s="32">
        <v>110.25</v>
      </c>
      <c r="H92" s="32" t="s">
        <v>863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45238</v>
      </c>
      <c r="B93" s="32" t="s">
        <v>1139</v>
      </c>
      <c r="C93" s="31" t="s">
        <v>1198</v>
      </c>
      <c r="D93" s="31" t="s">
        <v>952</v>
      </c>
      <c r="E93" s="31" t="s">
        <v>574</v>
      </c>
      <c r="F93" s="86">
        <v>18455</v>
      </c>
      <c r="G93" s="32">
        <v>260.55</v>
      </c>
      <c r="H93" s="32" t="s">
        <v>863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45238</v>
      </c>
      <c r="B94" s="32" t="s">
        <v>1066</v>
      </c>
      <c r="C94" s="31" t="s">
        <v>1067</v>
      </c>
      <c r="D94" s="31" t="s">
        <v>576</v>
      </c>
      <c r="E94" s="31" t="s">
        <v>574</v>
      </c>
      <c r="F94" s="86">
        <v>671542</v>
      </c>
      <c r="G94" s="32">
        <v>107.18</v>
      </c>
      <c r="H94" s="32" t="s">
        <v>863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45238</v>
      </c>
      <c r="B95" s="32" t="s">
        <v>1199</v>
      </c>
      <c r="C95" s="31" t="s">
        <v>1200</v>
      </c>
      <c r="D95" s="31" t="s">
        <v>1201</v>
      </c>
      <c r="E95" s="31" t="s">
        <v>574</v>
      </c>
      <c r="F95" s="86">
        <v>14474622</v>
      </c>
      <c r="G95" s="32">
        <v>5</v>
      </c>
      <c r="H95" s="32" t="s">
        <v>863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45238</v>
      </c>
      <c r="B96" s="32" t="s">
        <v>975</v>
      </c>
      <c r="C96" s="31" t="s">
        <v>976</v>
      </c>
      <c r="D96" s="31" t="s">
        <v>977</v>
      </c>
      <c r="E96" s="31" t="s">
        <v>575</v>
      </c>
      <c r="F96" s="86">
        <v>504547</v>
      </c>
      <c r="G96" s="32">
        <v>6.3</v>
      </c>
      <c r="H96" s="32" t="s">
        <v>863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45238</v>
      </c>
      <c r="B97" s="32" t="s">
        <v>975</v>
      </c>
      <c r="C97" s="31" t="s">
        <v>976</v>
      </c>
      <c r="D97" s="31" t="s">
        <v>952</v>
      </c>
      <c r="E97" s="31" t="s">
        <v>575</v>
      </c>
      <c r="F97" s="86">
        <v>2000490</v>
      </c>
      <c r="G97" s="32">
        <v>6.2</v>
      </c>
      <c r="H97" s="32" t="s">
        <v>863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45238</v>
      </c>
      <c r="B98" s="32" t="s">
        <v>1019</v>
      </c>
      <c r="C98" s="31" t="s">
        <v>1020</v>
      </c>
      <c r="D98" s="31" t="s">
        <v>1021</v>
      </c>
      <c r="E98" s="31" t="s">
        <v>575</v>
      </c>
      <c r="F98" s="86">
        <v>1289871</v>
      </c>
      <c r="G98" s="32">
        <v>11.65</v>
      </c>
      <c r="H98" s="32" t="s">
        <v>863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45238</v>
      </c>
      <c r="B99" s="32" t="s">
        <v>1154</v>
      </c>
      <c r="C99" s="31" t="s">
        <v>1155</v>
      </c>
      <c r="D99" s="31" t="s">
        <v>1202</v>
      </c>
      <c r="E99" s="31" t="s">
        <v>575</v>
      </c>
      <c r="F99" s="86">
        <v>11200</v>
      </c>
      <c r="G99" s="32">
        <v>89.43</v>
      </c>
      <c r="H99" s="32" t="s">
        <v>863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45238</v>
      </c>
      <c r="B100" s="32" t="s">
        <v>1158</v>
      </c>
      <c r="C100" s="31" t="s">
        <v>1159</v>
      </c>
      <c r="D100" s="31" t="s">
        <v>1160</v>
      </c>
      <c r="E100" s="31" t="s">
        <v>575</v>
      </c>
      <c r="F100" s="86">
        <v>144139</v>
      </c>
      <c r="G100" s="32">
        <v>92.23</v>
      </c>
      <c r="H100" s="32" t="s">
        <v>863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45238</v>
      </c>
      <c r="B101" s="32" t="s">
        <v>978</v>
      </c>
      <c r="C101" s="31" t="s">
        <v>979</v>
      </c>
      <c r="D101" s="31" t="s">
        <v>576</v>
      </c>
      <c r="E101" s="31" t="s">
        <v>575</v>
      </c>
      <c r="F101" s="86">
        <v>610465</v>
      </c>
      <c r="G101" s="32">
        <v>115.47</v>
      </c>
      <c r="H101" s="32" t="s">
        <v>863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45238</v>
      </c>
      <c r="B102" s="32" t="s">
        <v>1161</v>
      </c>
      <c r="C102" s="31" t="s">
        <v>1162</v>
      </c>
      <c r="D102" s="31" t="s">
        <v>576</v>
      </c>
      <c r="E102" s="31" t="s">
        <v>575</v>
      </c>
      <c r="F102" s="86">
        <v>922068</v>
      </c>
      <c r="G102" s="32">
        <v>352.87</v>
      </c>
      <c r="H102" s="32" t="s">
        <v>863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45238</v>
      </c>
      <c r="B103" s="32" t="s">
        <v>1163</v>
      </c>
      <c r="C103" s="31" t="s">
        <v>1164</v>
      </c>
      <c r="D103" s="31" t="s">
        <v>576</v>
      </c>
      <c r="E103" s="31" t="s">
        <v>575</v>
      </c>
      <c r="F103" s="86">
        <v>189363</v>
      </c>
      <c r="G103" s="32">
        <v>311.91000000000003</v>
      </c>
      <c r="H103" s="32" t="s">
        <v>863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45238</v>
      </c>
      <c r="B104" s="32" t="s">
        <v>374</v>
      </c>
      <c r="C104" s="31" t="s">
        <v>1165</v>
      </c>
      <c r="D104" s="31" t="s">
        <v>920</v>
      </c>
      <c r="E104" s="31" t="s">
        <v>575</v>
      </c>
      <c r="F104" s="86">
        <v>10153932</v>
      </c>
      <c r="G104" s="32">
        <v>44.81</v>
      </c>
      <c r="H104" s="32" t="s">
        <v>863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45238</v>
      </c>
      <c r="B105" s="32" t="s">
        <v>1166</v>
      </c>
      <c r="C105" s="31" t="s">
        <v>1167</v>
      </c>
      <c r="D105" s="31" t="s">
        <v>576</v>
      </c>
      <c r="E105" s="31" t="s">
        <v>575</v>
      </c>
      <c r="F105" s="86">
        <v>109869</v>
      </c>
      <c r="G105" s="32">
        <v>247.19</v>
      </c>
      <c r="H105" s="32" t="s">
        <v>863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45238</v>
      </c>
      <c r="B106" s="32" t="s">
        <v>1168</v>
      </c>
      <c r="C106" s="31" t="s">
        <v>1169</v>
      </c>
      <c r="D106" s="31" t="s">
        <v>576</v>
      </c>
      <c r="E106" s="31" t="s">
        <v>575</v>
      </c>
      <c r="F106" s="86">
        <v>1809304</v>
      </c>
      <c r="G106" s="32">
        <v>348.47</v>
      </c>
      <c r="H106" s="32" t="s">
        <v>863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45238</v>
      </c>
      <c r="B107" s="32" t="s">
        <v>980</v>
      </c>
      <c r="C107" s="31" t="s">
        <v>981</v>
      </c>
      <c r="D107" s="31" t="s">
        <v>1076</v>
      </c>
      <c r="E107" s="31" t="s">
        <v>575</v>
      </c>
      <c r="F107" s="86">
        <v>7165513</v>
      </c>
      <c r="G107" s="32">
        <v>0.5</v>
      </c>
      <c r="H107" s="32" t="s">
        <v>863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45238</v>
      </c>
      <c r="B108" s="32" t="s">
        <v>1203</v>
      </c>
      <c r="C108" s="31" t="s">
        <v>1204</v>
      </c>
      <c r="D108" s="31" t="s">
        <v>1205</v>
      </c>
      <c r="E108" s="31" t="s">
        <v>575</v>
      </c>
      <c r="F108" s="86">
        <v>15000000</v>
      </c>
      <c r="G108" s="32">
        <v>16.62</v>
      </c>
      <c r="H108" s="32" t="s">
        <v>863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45238</v>
      </c>
      <c r="B109" s="32" t="s">
        <v>1203</v>
      </c>
      <c r="C109" s="31" t="s">
        <v>1204</v>
      </c>
      <c r="D109" s="31" t="s">
        <v>1206</v>
      </c>
      <c r="E109" s="31" t="s">
        <v>575</v>
      </c>
      <c r="F109" s="86">
        <v>5000000</v>
      </c>
      <c r="G109" s="32">
        <v>16.57</v>
      </c>
      <c r="H109" s="32" t="s">
        <v>863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45238</v>
      </c>
      <c r="B110" s="32" t="s">
        <v>1030</v>
      </c>
      <c r="C110" s="31" t="s">
        <v>1031</v>
      </c>
      <c r="D110" s="31" t="s">
        <v>1032</v>
      </c>
      <c r="E110" s="31" t="s">
        <v>575</v>
      </c>
      <c r="F110" s="86">
        <v>90384</v>
      </c>
      <c r="G110" s="32">
        <v>63.4</v>
      </c>
      <c r="H110" s="32" t="s">
        <v>863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45238</v>
      </c>
      <c r="B111" s="32" t="s">
        <v>1170</v>
      </c>
      <c r="C111" s="31" t="s">
        <v>1171</v>
      </c>
      <c r="D111" s="31" t="s">
        <v>1173</v>
      </c>
      <c r="E111" s="31" t="s">
        <v>575</v>
      </c>
      <c r="F111" s="86">
        <v>198400</v>
      </c>
      <c r="G111" s="32">
        <v>211.04</v>
      </c>
      <c r="H111" s="32" t="s">
        <v>863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45238</v>
      </c>
      <c r="B112" s="32" t="s">
        <v>1036</v>
      </c>
      <c r="C112" s="31" t="s">
        <v>1037</v>
      </c>
      <c r="D112" s="31" t="s">
        <v>952</v>
      </c>
      <c r="E112" s="31" t="s">
        <v>575</v>
      </c>
      <c r="F112" s="86">
        <v>57600</v>
      </c>
      <c r="G112" s="32">
        <v>69.58</v>
      </c>
      <c r="H112" s="32" t="s">
        <v>863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45238</v>
      </c>
      <c r="B113" s="32" t="s">
        <v>897</v>
      </c>
      <c r="C113" s="31" t="s">
        <v>898</v>
      </c>
      <c r="D113" s="31" t="s">
        <v>893</v>
      </c>
      <c r="E113" s="31" t="s">
        <v>575</v>
      </c>
      <c r="F113" s="86">
        <v>521203</v>
      </c>
      <c r="G113" s="32">
        <v>16.059999999999999</v>
      </c>
      <c r="H113" s="32" t="s">
        <v>863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45238</v>
      </c>
      <c r="B114" s="32" t="s">
        <v>897</v>
      </c>
      <c r="C114" s="31" t="s">
        <v>898</v>
      </c>
      <c r="D114" s="31" t="s">
        <v>886</v>
      </c>
      <c r="E114" s="31" t="s">
        <v>575</v>
      </c>
      <c r="F114" s="86">
        <v>520787</v>
      </c>
      <c r="G114" s="32">
        <v>16.12</v>
      </c>
      <c r="H114" s="32" t="s">
        <v>863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45238</v>
      </c>
      <c r="B115" s="32" t="s">
        <v>897</v>
      </c>
      <c r="C115" s="31" t="s">
        <v>898</v>
      </c>
      <c r="D115" s="31" t="s">
        <v>576</v>
      </c>
      <c r="E115" s="31" t="s">
        <v>575</v>
      </c>
      <c r="F115" s="86">
        <v>189245</v>
      </c>
      <c r="G115" s="32">
        <v>16.41</v>
      </c>
      <c r="H115" s="32" t="s">
        <v>863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45238</v>
      </c>
      <c r="B116" s="32" t="s">
        <v>1175</v>
      </c>
      <c r="C116" s="31" t="s">
        <v>1176</v>
      </c>
      <c r="D116" s="31" t="s">
        <v>576</v>
      </c>
      <c r="E116" s="31" t="s">
        <v>575</v>
      </c>
      <c r="F116" s="86">
        <v>494501</v>
      </c>
      <c r="G116" s="32">
        <v>253.3</v>
      </c>
      <c r="H116" s="32" t="s">
        <v>863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45238</v>
      </c>
      <c r="B117" s="32" t="s">
        <v>1046</v>
      </c>
      <c r="C117" s="31" t="s">
        <v>1047</v>
      </c>
      <c r="D117" s="31" t="s">
        <v>1177</v>
      </c>
      <c r="E117" s="31" t="s">
        <v>575</v>
      </c>
      <c r="F117" s="86">
        <v>170589</v>
      </c>
      <c r="G117" s="32">
        <v>439.47</v>
      </c>
      <c r="H117" s="32" t="s">
        <v>863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45238</v>
      </c>
      <c r="B118" s="32" t="s">
        <v>1046</v>
      </c>
      <c r="C118" s="31" t="s">
        <v>1047</v>
      </c>
      <c r="D118" s="31" t="s">
        <v>1048</v>
      </c>
      <c r="E118" s="31" t="s">
        <v>575</v>
      </c>
      <c r="F118" s="86">
        <v>219237</v>
      </c>
      <c r="G118" s="32">
        <v>438.34</v>
      </c>
      <c r="H118" s="32" t="s">
        <v>863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45238</v>
      </c>
      <c r="B119" s="32" t="s">
        <v>1046</v>
      </c>
      <c r="C119" s="31" t="s">
        <v>1047</v>
      </c>
      <c r="D119" s="31" t="s">
        <v>886</v>
      </c>
      <c r="E119" s="31" t="s">
        <v>575</v>
      </c>
      <c r="F119" s="86">
        <v>172876</v>
      </c>
      <c r="G119" s="32">
        <v>437.73</v>
      </c>
      <c r="H119" s="32" t="s">
        <v>863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45238</v>
      </c>
      <c r="B120" s="32" t="s">
        <v>1046</v>
      </c>
      <c r="C120" s="31" t="s">
        <v>1047</v>
      </c>
      <c r="D120" s="31" t="s">
        <v>920</v>
      </c>
      <c r="E120" s="31" t="s">
        <v>575</v>
      </c>
      <c r="F120" s="86">
        <v>284465</v>
      </c>
      <c r="G120" s="32">
        <v>438.23</v>
      </c>
      <c r="H120" s="32" t="s">
        <v>863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45238</v>
      </c>
      <c r="B121" s="32" t="s">
        <v>1046</v>
      </c>
      <c r="C121" s="31" t="s">
        <v>1047</v>
      </c>
      <c r="D121" s="31" t="s">
        <v>1178</v>
      </c>
      <c r="E121" s="31" t="s">
        <v>575</v>
      </c>
      <c r="F121" s="86">
        <v>179513</v>
      </c>
      <c r="G121" s="32">
        <v>435.57</v>
      </c>
      <c r="H121" s="32" t="s">
        <v>863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45238</v>
      </c>
      <c r="B122" s="32" t="s">
        <v>1179</v>
      </c>
      <c r="C122" s="31" t="s">
        <v>1180</v>
      </c>
      <c r="D122" s="31" t="s">
        <v>1035</v>
      </c>
      <c r="E122" s="31" t="s">
        <v>575</v>
      </c>
      <c r="F122" s="86">
        <v>2734439</v>
      </c>
      <c r="G122" s="32">
        <v>29.81</v>
      </c>
      <c r="H122" s="32" t="s">
        <v>863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45238</v>
      </c>
      <c r="B123" s="32" t="s">
        <v>1179</v>
      </c>
      <c r="C123" s="31" t="s">
        <v>1180</v>
      </c>
      <c r="D123" s="31" t="s">
        <v>1182</v>
      </c>
      <c r="E123" s="31" t="s">
        <v>575</v>
      </c>
      <c r="F123" s="86">
        <v>50000</v>
      </c>
      <c r="G123" s="32">
        <v>29.85</v>
      </c>
      <c r="H123" s="32" t="s">
        <v>863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45238</v>
      </c>
      <c r="B124" s="32" t="s">
        <v>1179</v>
      </c>
      <c r="C124" s="31" t="s">
        <v>1180</v>
      </c>
      <c r="D124" s="31" t="s">
        <v>1181</v>
      </c>
      <c r="E124" s="31" t="s">
        <v>575</v>
      </c>
      <c r="F124" s="86">
        <v>529332</v>
      </c>
      <c r="G124" s="32">
        <v>29.61</v>
      </c>
      <c r="H124" s="32" t="s">
        <v>863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45238</v>
      </c>
      <c r="B125" s="32" t="s">
        <v>1179</v>
      </c>
      <c r="C125" s="31" t="s">
        <v>1180</v>
      </c>
      <c r="D125" s="31" t="s">
        <v>999</v>
      </c>
      <c r="E125" s="31" t="s">
        <v>575</v>
      </c>
      <c r="F125" s="86">
        <v>857128</v>
      </c>
      <c r="G125" s="32">
        <v>29.8</v>
      </c>
      <c r="H125" s="32" t="s">
        <v>863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45238</v>
      </c>
      <c r="B126" s="32" t="s">
        <v>1179</v>
      </c>
      <c r="C126" s="31" t="s">
        <v>1180</v>
      </c>
      <c r="D126" s="31" t="s">
        <v>952</v>
      </c>
      <c r="E126" s="31" t="s">
        <v>575</v>
      </c>
      <c r="F126" s="86">
        <v>1026218</v>
      </c>
      <c r="G126" s="32">
        <v>29.67</v>
      </c>
      <c r="H126" s="32" t="s">
        <v>863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5" customHeight="1">
      <c r="A127" s="85">
        <v>45238</v>
      </c>
      <c r="B127" s="32" t="s">
        <v>1179</v>
      </c>
      <c r="C127" s="31" t="s">
        <v>1180</v>
      </c>
      <c r="D127" s="31" t="s">
        <v>1184</v>
      </c>
      <c r="E127" s="31" t="s">
        <v>575</v>
      </c>
      <c r="F127" s="86">
        <v>733603</v>
      </c>
      <c r="G127" s="32">
        <v>29.85</v>
      </c>
      <c r="H127" s="32" t="s">
        <v>863</v>
      </c>
    </row>
    <row r="128" spans="1:28" ht="15" customHeight="1">
      <c r="A128" s="85">
        <v>45238</v>
      </c>
      <c r="B128" s="32" t="s">
        <v>1179</v>
      </c>
      <c r="C128" s="31" t="s">
        <v>1180</v>
      </c>
      <c r="D128" s="31" t="s">
        <v>1183</v>
      </c>
      <c r="E128" s="31" t="s">
        <v>575</v>
      </c>
      <c r="F128" s="86">
        <v>50000</v>
      </c>
      <c r="G128" s="32">
        <v>29.85</v>
      </c>
      <c r="H128" s="32" t="s">
        <v>863</v>
      </c>
    </row>
    <row r="129" spans="1:8" ht="15" customHeight="1">
      <c r="A129" s="85">
        <v>45238</v>
      </c>
      <c r="B129" s="32" t="s">
        <v>1185</v>
      </c>
      <c r="C129" s="31" t="s">
        <v>1186</v>
      </c>
      <c r="D129" s="31" t="s">
        <v>1207</v>
      </c>
      <c r="E129" s="31" t="s">
        <v>575</v>
      </c>
      <c r="F129" s="86">
        <v>956000</v>
      </c>
      <c r="G129" s="32">
        <v>54.02</v>
      </c>
      <c r="H129" s="32" t="s">
        <v>863</v>
      </c>
    </row>
    <row r="130" spans="1:8" ht="15" customHeight="1">
      <c r="A130" s="85">
        <v>45238</v>
      </c>
      <c r="B130" s="32" t="s">
        <v>1188</v>
      </c>
      <c r="C130" s="31" t="s">
        <v>1189</v>
      </c>
      <c r="D130" s="31" t="s">
        <v>576</v>
      </c>
      <c r="E130" s="31" t="s">
        <v>575</v>
      </c>
      <c r="F130" s="86">
        <v>1299410</v>
      </c>
      <c r="G130" s="32">
        <v>97.78</v>
      </c>
      <c r="H130" s="32" t="s">
        <v>863</v>
      </c>
    </row>
    <row r="131" spans="1:8" ht="15" customHeight="1">
      <c r="A131" s="85">
        <v>45238</v>
      </c>
      <c r="B131" s="32" t="s">
        <v>1188</v>
      </c>
      <c r="C131" s="31" t="s">
        <v>1189</v>
      </c>
      <c r="D131" s="31" t="s">
        <v>886</v>
      </c>
      <c r="E131" s="31" t="s">
        <v>575</v>
      </c>
      <c r="F131" s="86">
        <v>1021601</v>
      </c>
      <c r="G131" s="32">
        <v>98.27</v>
      </c>
      <c r="H131" s="32" t="s">
        <v>863</v>
      </c>
    </row>
    <row r="132" spans="1:8" ht="15" customHeight="1">
      <c r="A132" s="85">
        <v>45238</v>
      </c>
      <c r="B132" s="32" t="s">
        <v>484</v>
      </c>
      <c r="C132" s="31" t="s">
        <v>1190</v>
      </c>
      <c r="D132" s="31" t="s">
        <v>576</v>
      </c>
      <c r="E132" s="31" t="s">
        <v>575</v>
      </c>
      <c r="F132" s="86">
        <v>958518</v>
      </c>
      <c r="G132" s="32">
        <v>698.65</v>
      </c>
      <c r="H132" s="32" t="s">
        <v>863</v>
      </c>
    </row>
    <row r="133" spans="1:8" ht="15" customHeight="1">
      <c r="A133" s="85">
        <v>45238</v>
      </c>
      <c r="B133" s="32" t="s">
        <v>484</v>
      </c>
      <c r="C133" s="31" t="s">
        <v>1190</v>
      </c>
      <c r="D133" s="31" t="s">
        <v>1051</v>
      </c>
      <c r="E133" s="31" t="s">
        <v>575</v>
      </c>
      <c r="F133" s="86">
        <v>569713</v>
      </c>
      <c r="G133" s="32">
        <v>713.7</v>
      </c>
      <c r="H133" s="32" t="s">
        <v>863</v>
      </c>
    </row>
    <row r="134" spans="1:8" ht="15" customHeight="1">
      <c r="A134" s="85">
        <v>45238</v>
      </c>
      <c r="B134" s="32" t="s">
        <v>1191</v>
      </c>
      <c r="C134" s="31" t="s">
        <v>1192</v>
      </c>
      <c r="D134" s="31" t="s">
        <v>1193</v>
      </c>
      <c r="E134" s="31" t="s">
        <v>575</v>
      </c>
      <c r="F134" s="86">
        <v>46360</v>
      </c>
      <c r="G134" s="32">
        <v>40.04</v>
      </c>
      <c r="H134" s="32" t="s">
        <v>863</v>
      </c>
    </row>
    <row r="135" spans="1:8" ht="15" customHeight="1">
      <c r="A135" s="85">
        <v>45238</v>
      </c>
      <c r="B135" s="32" t="s">
        <v>1194</v>
      </c>
      <c r="C135" s="31" t="s">
        <v>1195</v>
      </c>
      <c r="D135" s="31" t="s">
        <v>1197</v>
      </c>
      <c r="E135" s="31" t="s">
        <v>575</v>
      </c>
      <c r="F135" s="86">
        <v>132000</v>
      </c>
      <c r="G135" s="32">
        <v>110.23</v>
      </c>
      <c r="H135" s="32" t="s">
        <v>863</v>
      </c>
    </row>
    <row r="136" spans="1:8" ht="15" customHeight="1">
      <c r="A136" s="85">
        <v>45238</v>
      </c>
      <c r="B136" s="32" t="s">
        <v>1208</v>
      </c>
      <c r="C136" s="31" t="s">
        <v>1209</v>
      </c>
      <c r="D136" s="31" t="s">
        <v>1210</v>
      </c>
      <c r="E136" s="31" t="s">
        <v>575</v>
      </c>
      <c r="F136" s="86">
        <v>160000</v>
      </c>
      <c r="G136" s="32">
        <v>653.22</v>
      </c>
      <c r="H136" s="32" t="s">
        <v>863</v>
      </c>
    </row>
    <row r="137" spans="1:8" ht="15" customHeight="1">
      <c r="A137" s="85">
        <v>45238</v>
      </c>
      <c r="B137" s="32" t="s">
        <v>1066</v>
      </c>
      <c r="C137" s="31" t="s">
        <v>1067</v>
      </c>
      <c r="D137" s="31" t="s">
        <v>576</v>
      </c>
      <c r="E137" s="31" t="s">
        <v>575</v>
      </c>
      <c r="F137" s="86">
        <v>671542</v>
      </c>
      <c r="G137" s="32">
        <v>107.18</v>
      </c>
      <c r="H137" s="32" t="s">
        <v>863</v>
      </c>
    </row>
    <row r="138" spans="1:8" ht="15" customHeight="1">
      <c r="A138" s="85">
        <v>45238</v>
      </c>
      <c r="B138" s="32" t="s">
        <v>1199</v>
      </c>
      <c r="C138" s="31" t="s">
        <v>1200</v>
      </c>
      <c r="D138" s="31" t="s">
        <v>1201</v>
      </c>
      <c r="E138" s="31" t="s">
        <v>575</v>
      </c>
      <c r="F138" s="86">
        <v>14069222</v>
      </c>
      <c r="G138" s="32">
        <v>4.99</v>
      </c>
      <c r="H138" s="32" t="s">
        <v>863</v>
      </c>
    </row>
    <row r="139" spans="1:8" ht="15" customHeight="1">
      <c r="A139" s="85">
        <v>45237</v>
      </c>
      <c r="B139" s="32" t="s">
        <v>975</v>
      </c>
      <c r="C139" s="31" t="s">
        <v>976</v>
      </c>
      <c r="D139" s="31" t="s">
        <v>999</v>
      </c>
      <c r="E139" s="31" t="s">
        <v>575</v>
      </c>
      <c r="F139" s="86">
        <v>960009</v>
      </c>
      <c r="G139" s="32">
        <v>6.53</v>
      </c>
      <c r="H139" s="32" t="s">
        <v>863</v>
      </c>
    </row>
    <row r="140" spans="1:8" ht="15" customHeight="1">
      <c r="A140" s="85">
        <v>45237</v>
      </c>
      <c r="B140" s="32" t="s">
        <v>975</v>
      </c>
      <c r="C140" s="31" t="s">
        <v>976</v>
      </c>
      <c r="D140" s="31" t="s">
        <v>952</v>
      </c>
      <c r="E140" s="31" t="s">
        <v>575</v>
      </c>
      <c r="F140" s="86">
        <v>2953254</v>
      </c>
      <c r="G140" s="32">
        <v>6.52</v>
      </c>
      <c r="H140" s="32" t="s">
        <v>863</v>
      </c>
    </row>
    <row r="141" spans="1:8" ht="15" customHeight="1">
      <c r="A141" s="85">
        <v>45237</v>
      </c>
      <c r="B141" s="32" t="s">
        <v>975</v>
      </c>
      <c r="C141" s="31" t="s">
        <v>976</v>
      </c>
      <c r="D141" s="31" t="s">
        <v>1000</v>
      </c>
      <c r="E141" s="31" t="s">
        <v>575</v>
      </c>
      <c r="F141" s="86">
        <v>2704986</v>
      </c>
      <c r="G141" s="32">
        <v>6.56</v>
      </c>
      <c r="H141" s="32" t="s">
        <v>863</v>
      </c>
    </row>
    <row r="142" spans="1:8" ht="15" customHeight="1">
      <c r="A142" s="85">
        <v>45237</v>
      </c>
      <c r="B142" s="32" t="s">
        <v>1019</v>
      </c>
      <c r="C142" s="31" t="s">
        <v>1020</v>
      </c>
      <c r="D142" s="31" t="s">
        <v>1021</v>
      </c>
      <c r="E142" s="31" t="s">
        <v>575</v>
      </c>
      <c r="F142" s="86">
        <v>1135348</v>
      </c>
      <c r="G142" s="32">
        <v>11.14</v>
      </c>
      <c r="H142" s="32" t="s">
        <v>863</v>
      </c>
    </row>
    <row r="143" spans="1:8" ht="15" customHeight="1">
      <c r="A143" s="85">
        <v>45237</v>
      </c>
      <c r="B143" s="32" t="s">
        <v>1073</v>
      </c>
      <c r="C143" s="31" t="s">
        <v>1074</v>
      </c>
      <c r="D143" s="31" t="s">
        <v>1075</v>
      </c>
      <c r="E143" s="31" t="s">
        <v>575</v>
      </c>
      <c r="F143" s="86">
        <v>75200</v>
      </c>
      <c r="G143" s="32">
        <v>60.68</v>
      </c>
      <c r="H143" s="32" t="s">
        <v>863</v>
      </c>
    </row>
    <row r="144" spans="1:8" ht="15" customHeight="1">
      <c r="A144" s="85">
        <v>45237</v>
      </c>
      <c r="B144" s="32" t="s">
        <v>978</v>
      </c>
      <c r="C144" s="31" t="s">
        <v>979</v>
      </c>
      <c r="D144" s="31" t="s">
        <v>576</v>
      </c>
      <c r="E144" s="31" t="s">
        <v>575</v>
      </c>
      <c r="F144" s="86">
        <v>1174929</v>
      </c>
      <c r="G144" s="32">
        <v>110.26</v>
      </c>
      <c r="H144" s="32" t="s">
        <v>863</v>
      </c>
    </row>
    <row r="145" spans="1:8" ht="15" customHeight="1">
      <c r="A145" s="85">
        <v>45237</v>
      </c>
      <c r="B145" s="32" t="s">
        <v>978</v>
      </c>
      <c r="C145" s="31" t="s">
        <v>979</v>
      </c>
      <c r="D145" s="31" t="s">
        <v>886</v>
      </c>
      <c r="E145" s="31" t="s">
        <v>575</v>
      </c>
      <c r="F145" s="86">
        <v>531600</v>
      </c>
      <c r="G145" s="32">
        <v>109.87</v>
      </c>
      <c r="H145" s="32" t="s">
        <v>863</v>
      </c>
    </row>
    <row r="146" spans="1:8" ht="15" customHeight="1">
      <c r="A146" s="85">
        <v>45237</v>
      </c>
      <c r="B146" s="32" t="s">
        <v>1024</v>
      </c>
      <c r="C146" s="31" t="s">
        <v>1025</v>
      </c>
      <c r="D146" s="31" t="s">
        <v>1026</v>
      </c>
      <c r="E146" s="31" t="s">
        <v>575</v>
      </c>
      <c r="F146" s="86">
        <v>410482</v>
      </c>
      <c r="G146" s="32">
        <v>6.2</v>
      </c>
      <c r="H146" s="32" t="s">
        <v>863</v>
      </c>
    </row>
    <row r="147" spans="1:8" ht="15" customHeight="1">
      <c r="A147" s="85">
        <v>45237</v>
      </c>
      <c r="B147" s="32" t="s">
        <v>364</v>
      </c>
      <c r="C147" s="31" t="s">
        <v>1027</v>
      </c>
      <c r="D147" s="31" t="s">
        <v>576</v>
      </c>
      <c r="E147" s="31" t="s">
        <v>575</v>
      </c>
      <c r="F147" s="86">
        <v>674736</v>
      </c>
      <c r="G147" s="32">
        <v>1042</v>
      </c>
      <c r="H147" s="32" t="s">
        <v>863</v>
      </c>
    </row>
    <row r="148" spans="1:8" ht="15" customHeight="1">
      <c r="A148" s="85">
        <v>45237</v>
      </c>
      <c r="B148" s="32" t="s">
        <v>1015</v>
      </c>
      <c r="C148" s="31" t="s">
        <v>1028</v>
      </c>
      <c r="D148" s="31" t="s">
        <v>1029</v>
      </c>
      <c r="E148" s="31" t="s">
        <v>575</v>
      </c>
      <c r="F148" s="86">
        <v>10465727</v>
      </c>
      <c r="G148" s="32">
        <v>3.21</v>
      </c>
      <c r="H148" s="32" t="s">
        <v>863</v>
      </c>
    </row>
    <row r="149" spans="1:8" ht="15" customHeight="1">
      <c r="A149" s="85">
        <v>45237</v>
      </c>
      <c r="B149" s="32" t="s">
        <v>1015</v>
      </c>
      <c r="C149" s="31" t="s">
        <v>1028</v>
      </c>
      <c r="D149" s="31" t="s">
        <v>999</v>
      </c>
      <c r="E149" s="31" t="s">
        <v>575</v>
      </c>
      <c r="F149" s="86">
        <v>11432777</v>
      </c>
      <c r="G149" s="32">
        <v>3.45</v>
      </c>
      <c r="H149" s="32" t="s">
        <v>863</v>
      </c>
    </row>
    <row r="150" spans="1:8" ht="15" customHeight="1">
      <c r="A150" s="85">
        <v>45237</v>
      </c>
      <c r="B150" s="32" t="s">
        <v>1015</v>
      </c>
      <c r="C150" s="31" t="s">
        <v>1028</v>
      </c>
      <c r="D150" s="31" t="s">
        <v>1016</v>
      </c>
      <c r="E150" s="31" t="s">
        <v>575</v>
      </c>
      <c r="F150" s="86">
        <v>22933450</v>
      </c>
      <c r="G150" s="32">
        <v>3.36</v>
      </c>
      <c r="H150" s="32" t="s">
        <v>863</v>
      </c>
    </row>
    <row r="151" spans="1:8" ht="15" customHeight="1">
      <c r="A151" s="85">
        <v>45237</v>
      </c>
      <c r="B151" s="32" t="s">
        <v>980</v>
      </c>
      <c r="C151" s="31" t="s">
        <v>981</v>
      </c>
      <c r="D151" s="31" t="s">
        <v>947</v>
      </c>
      <c r="E151" s="31" t="s">
        <v>575</v>
      </c>
      <c r="F151" s="86">
        <v>5000000</v>
      </c>
      <c r="G151" s="32">
        <v>0.5</v>
      </c>
      <c r="H151" s="32" t="s">
        <v>863</v>
      </c>
    </row>
    <row r="152" spans="1:8" ht="15" customHeight="1">
      <c r="A152" s="85">
        <v>45237</v>
      </c>
      <c r="B152" s="32" t="s">
        <v>980</v>
      </c>
      <c r="C152" s="31" t="s">
        <v>981</v>
      </c>
      <c r="D152" s="31" t="s">
        <v>982</v>
      </c>
      <c r="E152" s="31" t="s">
        <v>575</v>
      </c>
      <c r="F152" s="86">
        <v>4996680</v>
      </c>
      <c r="G152" s="32">
        <v>0.5</v>
      </c>
      <c r="H152" s="32" t="s">
        <v>863</v>
      </c>
    </row>
    <row r="153" spans="1:8" ht="15" customHeight="1">
      <c r="A153" s="85">
        <v>45237</v>
      </c>
      <c r="B153" s="32" t="s">
        <v>980</v>
      </c>
      <c r="C153" s="31" t="s">
        <v>981</v>
      </c>
      <c r="D153" s="31" t="s">
        <v>1000</v>
      </c>
      <c r="E153" s="31" t="s">
        <v>575</v>
      </c>
      <c r="F153" s="86">
        <v>31653138</v>
      </c>
      <c r="G153" s="32">
        <v>0.5</v>
      </c>
      <c r="H153" s="32" t="s">
        <v>863</v>
      </c>
    </row>
    <row r="154" spans="1:8" ht="15" customHeight="1">
      <c r="A154" s="85">
        <v>45237</v>
      </c>
      <c r="B154" s="32" t="s">
        <v>980</v>
      </c>
      <c r="C154" s="31" t="s">
        <v>981</v>
      </c>
      <c r="D154" s="31" t="s">
        <v>973</v>
      </c>
      <c r="E154" s="31" t="s">
        <v>575</v>
      </c>
      <c r="F154" s="86">
        <v>5000000</v>
      </c>
      <c r="G154" s="32">
        <v>0.5</v>
      </c>
      <c r="H154" s="32" t="s">
        <v>863</v>
      </c>
    </row>
    <row r="155" spans="1:8" ht="15" customHeight="1">
      <c r="A155" s="85">
        <v>45237</v>
      </c>
      <c r="B155" s="32" t="s">
        <v>980</v>
      </c>
      <c r="C155" s="31" t="s">
        <v>981</v>
      </c>
      <c r="D155" s="31" t="s">
        <v>1076</v>
      </c>
      <c r="E155" s="31" t="s">
        <v>575</v>
      </c>
      <c r="F155" s="86">
        <v>12613213</v>
      </c>
      <c r="G155" s="32">
        <v>0.5</v>
      </c>
      <c r="H155" s="32" t="s">
        <v>863</v>
      </c>
    </row>
    <row r="156" spans="1:8" ht="15" customHeight="1">
      <c r="A156" s="85">
        <v>45237</v>
      </c>
      <c r="B156" s="32" t="s">
        <v>1030</v>
      </c>
      <c r="C156" s="31" t="s">
        <v>1031</v>
      </c>
      <c r="D156" s="31" t="s">
        <v>1032</v>
      </c>
      <c r="E156" s="31" t="s">
        <v>575</v>
      </c>
      <c r="F156" s="86">
        <v>48520</v>
      </c>
      <c r="G156" s="32">
        <v>55.01</v>
      </c>
      <c r="H156" s="32" t="s">
        <v>863</v>
      </c>
    </row>
    <row r="157" spans="1:8" ht="15" customHeight="1">
      <c r="A157" s="85">
        <v>45237</v>
      </c>
      <c r="B157" s="32" t="s">
        <v>983</v>
      </c>
      <c r="C157" s="31" t="s">
        <v>984</v>
      </c>
      <c r="D157" s="31" t="s">
        <v>985</v>
      </c>
      <c r="E157" s="31" t="s">
        <v>575</v>
      </c>
      <c r="F157" s="86">
        <v>7822961</v>
      </c>
      <c r="G157" s="32">
        <v>30.42</v>
      </c>
      <c r="H157" s="32" t="s">
        <v>863</v>
      </c>
    </row>
    <row r="158" spans="1:8" ht="15" customHeight="1">
      <c r="A158" s="85">
        <v>45237</v>
      </c>
      <c r="B158" s="32" t="s">
        <v>1001</v>
      </c>
      <c r="C158" s="31" t="s">
        <v>1002</v>
      </c>
      <c r="D158" s="31" t="s">
        <v>1003</v>
      </c>
      <c r="E158" s="31" t="s">
        <v>575</v>
      </c>
      <c r="F158" s="86">
        <v>98000</v>
      </c>
      <c r="G158" s="32">
        <v>67.86</v>
      </c>
      <c r="H158" s="32" t="s">
        <v>863</v>
      </c>
    </row>
    <row r="159" spans="1:8" ht="15" customHeight="1">
      <c r="A159" s="85">
        <v>45237</v>
      </c>
      <c r="B159" s="32" t="s">
        <v>948</v>
      </c>
      <c r="C159" s="31" t="s">
        <v>949</v>
      </c>
      <c r="D159" s="31" t="s">
        <v>886</v>
      </c>
      <c r="E159" s="31" t="s">
        <v>575</v>
      </c>
      <c r="F159" s="86">
        <v>119340</v>
      </c>
      <c r="G159" s="32">
        <v>100.75</v>
      </c>
      <c r="H159" s="32" t="s">
        <v>863</v>
      </c>
    </row>
    <row r="160" spans="1:8" ht="15" customHeight="1">
      <c r="A160" s="85">
        <v>45237</v>
      </c>
      <c r="B160" s="32" t="s">
        <v>948</v>
      </c>
      <c r="C160" s="31" t="s">
        <v>949</v>
      </c>
      <c r="D160" s="31" t="s">
        <v>576</v>
      </c>
      <c r="E160" s="31" t="s">
        <v>575</v>
      </c>
      <c r="F160" s="86">
        <v>179470</v>
      </c>
      <c r="G160" s="32">
        <v>101.71</v>
      </c>
      <c r="H160" s="32" t="s">
        <v>863</v>
      </c>
    </row>
    <row r="161" spans="1:8" ht="15" customHeight="1">
      <c r="A161" s="85">
        <v>45237</v>
      </c>
      <c r="B161" s="32" t="s">
        <v>1033</v>
      </c>
      <c r="C161" s="31" t="s">
        <v>1034</v>
      </c>
      <c r="D161" s="31" t="s">
        <v>1035</v>
      </c>
      <c r="E161" s="31" t="s">
        <v>575</v>
      </c>
      <c r="F161" s="86">
        <v>635503</v>
      </c>
      <c r="G161" s="32">
        <v>296.32</v>
      </c>
      <c r="H161" s="32" t="s">
        <v>863</v>
      </c>
    </row>
    <row r="162" spans="1:8" ht="15" customHeight="1">
      <c r="A162" s="85">
        <v>45237</v>
      </c>
      <c r="B162" s="32" t="s">
        <v>1036</v>
      </c>
      <c r="C162" s="31" t="s">
        <v>1037</v>
      </c>
      <c r="D162" s="31" t="s">
        <v>952</v>
      </c>
      <c r="E162" s="31" t="s">
        <v>575</v>
      </c>
      <c r="F162" s="86">
        <v>17600</v>
      </c>
      <c r="G162" s="32">
        <v>73.400000000000006</v>
      </c>
      <c r="H162" s="32" t="s">
        <v>863</v>
      </c>
    </row>
    <row r="163" spans="1:8" ht="15" customHeight="1">
      <c r="A163" s="85">
        <v>45237</v>
      </c>
      <c r="B163" s="32" t="s">
        <v>930</v>
      </c>
      <c r="C163" s="31" t="s">
        <v>931</v>
      </c>
      <c r="D163" s="31" t="s">
        <v>920</v>
      </c>
      <c r="E163" s="31" t="s">
        <v>575</v>
      </c>
      <c r="F163" s="86">
        <v>75276241</v>
      </c>
      <c r="G163" s="32">
        <v>13.64</v>
      </c>
      <c r="H163" s="32" t="s">
        <v>863</v>
      </c>
    </row>
    <row r="164" spans="1:8" ht="15" customHeight="1">
      <c r="A164" s="85">
        <v>45237</v>
      </c>
      <c r="B164" s="32" t="s">
        <v>930</v>
      </c>
      <c r="C164" s="31" t="s">
        <v>931</v>
      </c>
      <c r="D164" s="31" t="s">
        <v>886</v>
      </c>
      <c r="E164" s="31" t="s">
        <v>575</v>
      </c>
      <c r="F164" s="86">
        <v>59834858</v>
      </c>
      <c r="G164" s="32">
        <v>13.68</v>
      </c>
      <c r="H164" s="32" t="s">
        <v>863</v>
      </c>
    </row>
    <row r="165" spans="1:8" ht="15" customHeight="1">
      <c r="A165" s="85">
        <v>45237</v>
      </c>
      <c r="B165" s="32" t="s">
        <v>930</v>
      </c>
      <c r="C165" s="31" t="s">
        <v>931</v>
      </c>
      <c r="D165" s="31" t="s">
        <v>987</v>
      </c>
      <c r="E165" s="31" t="s">
        <v>575</v>
      </c>
      <c r="F165" s="86">
        <v>39966152</v>
      </c>
      <c r="G165" s="32">
        <v>13.72</v>
      </c>
      <c r="H165" s="32" t="s">
        <v>863</v>
      </c>
    </row>
    <row r="166" spans="1:8" ht="15" customHeight="1">
      <c r="A166" s="85">
        <v>45237</v>
      </c>
      <c r="B166" s="32" t="s">
        <v>930</v>
      </c>
      <c r="C166" s="31" t="s">
        <v>931</v>
      </c>
      <c r="D166" s="31" t="s">
        <v>576</v>
      </c>
      <c r="E166" s="31" t="s">
        <v>575</v>
      </c>
      <c r="F166" s="86">
        <v>52558513</v>
      </c>
      <c r="G166" s="32">
        <v>13.68</v>
      </c>
      <c r="H166" s="32" t="s">
        <v>863</v>
      </c>
    </row>
    <row r="167" spans="1:8" ht="15" customHeight="1">
      <c r="A167" s="85">
        <v>45237</v>
      </c>
      <c r="B167" s="32" t="s">
        <v>1038</v>
      </c>
      <c r="C167" s="31" t="s">
        <v>1039</v>
      </c>
      <c r="D167" s="31" t="s">
        <v>1077</v>
      </c>
      <c r="E167" s="31" t="s">
        <v>575</v>
      </c>
      <c r="F167" s="86">
        <v>405000</v>
      </c>
      <c r="G167" s="32">
        <v>8.1</v>
      </c>
      <c r="H167" s="32" t="s">
        <v>863</v>
      </c>
    </row>
    <row r="168" spans="1:8" ht="15" customHeight="1">
      <c r="A168" s="85">
        <v>45237</v>
      </c>
      <c r="B168" s="32" t="s">
        <v>897</v>
      </c>
      <c r="C168" s="31" t="s">
        <v>898</v>
      </c>
      <c r="D168" s="31" t="s">
        <v>886</v>
      </c>
      <c r="E168" s="31" t="s">
        <v>575</v>
      </c>
      <c r="F168" s="86">
        <v>704741</v>
      </c>
      <c r="G168" s="32">
        <v>15.66</v>
      </c>
      <c r="H168" s="32" t="s">
        <v>863</v>
      </c>
    </row>
    <row r="169" spans="1:8" ht="15" customHeight="1">
      <c r="A169" s="85">
        <v>45237</v>
      </c>
      <c r="B169" s="32" t="s">
        <v>897</v>
      </c>
      <c r="C169" s="31" t="s">
        <v>898</v>
      </c>
      <c r="D169" s="31" t="s">
        <v>576</v>
      </c>
      <c r="E169" s="31" t="s">
        <v>575</v>
      </c>
      <c r="F169" s="86">
        <v>182343</v>
      </c>
      <c r="G169" s="32">
        <v>15.66</v>
      </c>
      <c r="H169" s="32" t="s">
        <v>863</v>
      </c>
    </row>
    <row r="170" spans="1:8" ht="15" customHeight="1">
      <c r="A170" s="85">
        <v>45237</v>
      </c>
      <c r="B170" s="32" t="s">
        <v>897</v>
      </c>
      <c r="C170" s="31" t="s">
        <v>898</v>
      </c>
      <c r="D170" s="31" t="s">
        <v>893</v>
      </c>
      <c r="E170" s="31" t="s">
        <v>575</v>
      </c>
      <c r="F170" s="86">
        <v>676132</v>
      </c>
      <c r="G170" s="32">
        <v>15.71</v>
      </c>
      <c r="H170" s="32" t="s">
        <v>863</v>
      </c>
    </row>
    <row r="171" spans="1:8" ht="15" customHeight="1">
      <c r="A171" s="85">
        <v>45237</v>
      </c>
      <c r="B171" s="32" t="s">
        <v>1040</v>
      </c>
      <c r="C171" s="31" t="s">
        <v>1041</v>
      </c>
      <c r="D171" s="31" t="s">
        <v>1042</v>
      </c>
      <c r="E171" s="31" t="s">
        <v>575</v>
      </c>
      <c r="F171" s="86">
        <v>86966</v>
      </c>
      <c r="G171" s="32">
        <v>179.96</v>
      </c>
      <c r="H171" s="32" t="s">
        <v>863</v>
      </c>
    </row>
    <row r="172" spans="1:8" ht="15" customHeight="1">
      <c r="A172" s="85">
        <v>45237</v>
      </c>
      <c r="B172" s="32" t="s">
        <v>1043</v>
      </c>
      <c r="C172" s="31" t="s">
        <v>1044</v>
      </c>
      <c r="D172" s="31" t="s">
        <v>1045</v>
      </c>
      <c r="E172" s="31" t="s">
        <v>575</v>
      </c>
      <c r="F172" s="86">
        <v>933759</v>
      </c>
      <c r="G172" s="32">
        <v>1.71</v>
      </c>
      <c r="H172" s="32" t="s">
        <v>863</v>
      </c>
    </row>
    <row r="173" spans="1:8" ht="15" customHeight="1">
      <c r="A173" s="85">
        <v>45237</v>
      </c>
      <c r="B173" s="32" t="s">
        <v>1046</v>
      </c>
      <c r="C173" s="31" t="s">
        <v>1047</v>
      </c>
      <c r="D173" s="31" t="s">
        <v>920</v>
      </c>
      <c r="E173" s="31" t="s">
        <v>575</v>
      </c>
      <c r="F173" s="86">
        <v>276724</v>
      </c>
      <c r="G173" s="32">
        <v>416.89</v>
      </c>
      <c r="H173" s="32" t="s">
        <v>863</v>
      </c>
    </row>
    <row r="174" spans="1:8" ht="15" customHeight="1">
      <c r="A174" s="85">
        <v>45237</v>
      </c>
      <c r="B174" s="32" t="s">
        <v>1046</v>
      </c>
      <c r="C174" s="31" t="s">
        <v>1047</v>
      </c>
      <c r="D174" s="31" t="s">
        <v>886</v>
      </c>
      <c r="E174" s="31" t="s">
        <v>575</v>
      </c>
      <c r="F174" s="86">
        <v>197135</v>
      </c>
      <c r="G174" s="32">
        <v>416.21</v>
      </c>
      <c r="H174" s="32" t="s">
        <v>863</v>
      </c>
    </row>
    <row r="175" spans="1:8" ht="15" customHeight="1">
      <c r="A175" s="85">
        <v>45237</v>
      </c>
      <c r="B175" s="32" t="s">
        <v>1046</v>
      </c>
      <c r="C175" s="31" t="s">
        <v>1047</v>
      </c>
      <c r="D175" s="31" t="s">
        <v>996</v>
      </c>
      <c r="E175" s="31" t="s">
        <v>575</v>
      </c>
      <c r="F175" s="86">
        <v>248857</v>
      </c>
      <c r="G175" s="32">
        <v>416.6</v>
      </c>
      <c r="H175" s="32" t="s">
        <v>863</v>
      </c>
    </row>
    <row r="176" spans="1:8" ht="15" customHeight="1">
      <c r="A176" s="85">
        <v>45237</v>
      </c>
      <c r="B176" s="32" t="s">
        <v>1046</v>
      </c>
      <c r="C176" s="31" t="s">
        <v>1047</v>
      </c>
      <c r="D176" s="31" t="s">
        <v>1048</v>
      </c>
      <c r="E176" s="31" t="s">
        <v>575</v>
      </c>
      <c r="F176" s="86">
        <v>217070</v>
      </c>
      <c r="G176" s="32">
        <v>417.72</v>
      </c>
      <c r="H176" s="32" t="s">
        <v>863</v>
      </c>
    </row>
    <row r="177" spans="1:8" ht="15" customHeight="1">
      <c r="A177" s="85">
        <v>45237</v>
      </c>
      <c r="B177" s="32" t="s">
        <v>950</v>
      </c>
      <c r="C177" s="31" t="s">
        <v>951</v>
      </c>
      <c r="D177" s="31" t="s">
        <v>576</v>
      </c>
      <c r="E177" s="31" t="s">
        <v>575</v>
      </c>
      <c r="F177" s="86">
        <v>630660</v>
      </c>
      <c r="G177" s="32">
        <v>31.06</v>
      </c>
      <c r="H177" s="32" t="s">
        <v>863</v>
      </c>
    </row>
    <row r="178" spans="1:8" ht="15" customHeight="1">
      <c r="A178" s="85">
        <v>45237</v>
      </c>
      <c r="B178" s="32" t="s">
        <v>1017</v>
      </c>
      <c r="C178" s="31" t="s">
        <v>1049</v>
      </c>
      <c r="D178" s="31" t="s">
        <v>973</v>
      </c>
      <c r="E178" s="31" t="s">
        <v>575</v>
      </c>
      <c r="F178" s="86">
        <v>217808</v>
      </c>
      <c r="G178" s="32">
        <v>130.37</v>
      </c>
      <c r="H178" s="32" t="s">
        <v>863</v>
      </c>
    </row>
    <row r="179" spans="1:8" ht="15" customHeight="1">
      <c r="A179" s="85">
        <v>45237</v>
      </c>
      <c r="B179" s="32" t="s">
        <v>1017</v>
      </c>
      <c r="C179" s="31" t="s">
        <v>1049</v>
      </c>
      <c r="D179" s="31" t="s">
        <v>986</v>
      </c>
      <c r="E179" s="31" t="s">
        <v>575</v>
      </c>
      <c r="F179" s="86">
        <v>553728</v>
      </c>
      <c r="G179" s="32">
        <v>133.35</v>
      </c>
      <c r="H179" s="32" t="s">
        <v>863</v>
      </c>
    </row>
    <row r="180" spans="1:8" ht="15" customHeight="1">
      <c r="A180" s="85">
        <v>45237</v>
      </c>
      <c r="B180" s="32" t="s">
        <v>1017</v>
      </c>
      <c r="C180" s="31" t="s">
        <v>1049</v>
      </c>
      <c r="D180" s="31" t="s">
        <v>1050</v>
      </c>
      <c r="E180" s="31" t="s">
        <v>575</v>
      </c>
      <c r="F180" s="86">
        <v>240000</v>
      </c>
      <c r="G180" s="32">
        <v>127.97</v>
      </c>
      <c r="H180" s="32" t="s">
        <v>863</v>
      </c>
    </row>
    <row r="181" spans="1:8" ht="15" customHeight="1">
      <c r="A181" s="85">
        <v>45237</v>
      </c>
      <c r="B181" s="32" t="s">
        <v>1017</v>
      </c>
      <c r="C181" s="31" t="s">
        <v>1049</v>
      </c>
      <c r="D181" s="31" t="s">
        <v>998</v>
      </c>
      <c r="E181" s="31" t="s">
        <v>575</v>
      </c>
      <c r="F181" s="86">
        <v>230000</v>
      </c>
      <c r="G181" s="32">
        <v>128.63999999999999</v>
      </c>
      <c r="H181" s="32" t="s">
        <v>863</v>
      </c>
    </row>
    <row r="182" spans="1:8" ht="15" customHeight="1">
      <c r="A182" s="85">
        <v>45237</v>
      </c>
      <c r="B182" s="32" t="s">
        <v>1017</v>
      </c>
      <c r="C182" s="31" t="s">
        <v>1049</v>
      </c>
      <c r="D182" s="31" t="s">
        <v>999</v>
      </c>
      <c r="E182" s="31" t="s">
        <v>575</v>
      </c>
      <c r="F182" s="86">
        <v>423069</v>
      </c>
      <c r="G182" s="32">
        <v>130.22999999999999</v>
      </c>
      <c r="H182" s="32" t="s">
        <v>863</v>
      </c>
    </row>
    <row r="183" spans="1:8" ht="15" customHeight="1">
      <c r="A183" s="85">
        <v>45237</v>
      </c>
      <c r="B183" s="32" t="s">
        <v>1017</v>
      </c>
      <c r="C183" s="31" t="s">
        <v>1049</v>
      </c>
      <c r="D183" s="31" t="s">
        <v>1032</v>
      </c>
      <c r="E183" s="31" t="s">
        <v>575</v>
      </c>
      <c r="F183" s="86">
        <v>441445</v>
      </c>
      <c r="G183" s="32">
        <v>131.77000000000001</v>
      </c>
      <c r="H183" s="32" t="s">
        <v>863</v>
      </c>
    </row>
    <row r="184" spans="1:8" ht="15" customHeight="1">
      <c r="A184" s="85">
        <v>45237</v>
      </c>
      <c r="B184" s="32" t="s">
        <v>1017</v>
      </c>
      <c r="C184" s="31" t="s">
        <v>1049</v>
      </c>
      <c r="D184" s="31" t="s">
        <v>1051</v>
      </c>
      <c r="E184" s="31" t="s">
        <v>575</v>
      </c>
      <c r="F184" s="86">
        <v>298506</v>
      </c>
      <c r="G184" s="32">
        <v>132.63999999999999</v>
      </c>
      <c r="H184" s="32" t="s">
        <v>863</v>
      </c>
    </row>
    <row r="185" spans="1:8" ht="15" customHeight="1">
      <c r="A185" s="85">
        <v>45237</v>
      </c>
      <c r="B185" s="32" t="s">
        <v>1052</v>
      </c>
      <c r="C185" s="31" t="s">
        <v>1053</v>
      </c>
      <c r="D185" s="31" t="s">
        <v>1054</v>
      </c>
      <c r="E185" s="31" t="s">
        <v>575</v>
      </c>
      <c r="F185" s="86">
        <v>70000</v>
      </c>
      <c r="G185" s="32">
        <v>84.19</v>
      </c>
      <c r="H185" s="32" t="s">
        <v>863</v>
      </c>
    </row>
    <row r="186" spans="1:8" ht="15" customHeight="1">
      <c r="A186" s="85">
        <v>45237</v>
      </c>
      <c r="B186" s="32" t="s">
        <v>1055</v>
      </c>
      <c r="C186" s="31" t="s">
        <v>1056</v>
      </c>
      <c r="D186" s="31" t="s">
        <v>576</v>
      </c>
      <c r="E186" s="31" t="s">
        <v>575</v>
      </c>
      <c r="F186" s="86">
        <v>348812</v>
      </c>
      <c r="G186" s="32">
        <v>447.86</v>
      </c>
      <c r="H186" s="32" t="s">
        <v>863</v>
      </c>
    </row>
    <row r="187" spans="1:8" ht="15" customHeight="1">
      <c r="A187" s="85">
        <v>45237</v>
      </c>
      <c r="B187" s="32" t="s">
        <v>988</v>
      </c>
      <c r="C187" s="31" t="s">
        <v>989</v>
      </c>
      <c r="D187" s="31" t="s">
        <v>920</v>
      </c>
      <c r="E187" s="31" t="s">
        <v>575</v>
      </c>
      <c r="F187" s="86">
        <v>18998506</v>
      </c>
      <c r="G187" s="32">
        <v>20.010000000000002</v>
      </c>
      <c r="H187" s="32" t="s">
        <v>863</v>
      </c>
    </row>
    <row r="188" spans="1:8" ht="15" customHeight="1">
      <c r="A188" s="85">
        <v>45237</v>
      </c>
      <c r="B188" s="32" t="s">
        <v>1057</v>
      </c>
      <c r="C188" s="31" t="s">
        <v>1058</v>
      </c>
      <c r="D188" s="31" t="s">
        <v>1059</v>
      </c>
      <c r="E188" s="31" t="s">
        <v>575</v>
      </c>
      <c r="F188" s="86">
        <v>42000</v>
      </c>
      <c r="G188" s="32">
        <v>486.43</v>
      </c>
      <c r="H188" s="32" t="s">
        <v>863</v>
      </c>
    </row>
    <row r="189" spans="1:8" ht="15" customHeight="1">
      <c r="A189" s="85">
        <v>45237</v>
      </c>
      <c r="B189" s="32" t="s">
        <v>1057</v>
      </c>
      <c r="C189" s="31" t="s">
        <v>1058</v>
      </c>
      <c r="D189" s="31" t="s">
        <v>977</v>
      </c>
      <c r="E189" s="31" t="s">
        <v>575</v>
      </c>
      <c r="F189" s="86">
        <v>119000</v>
      </c>
      <c r="G189" s="32">
        <v>472.68</v>
      </c>
      <c r="H189" s="32" t="s">
        <v>863</v>
      </c>
    </row>
    <row r="190" spans="1:8" ht="15" customHeight="1">
      <c r="A190" s="85">
        <v>45237</v>
      </c>
      <c r="B190" s="32" t="s">
        <v>1057</v>
      </c>
      <c r="C190" s="31" t="s">
        <v>1058</v>
      </c>
      <c r="D190" s="31" t="s">
        <v>1000</v>
      </c>
      <c r="E190" s="31" t="s">
        <v>575</v>
      </c>
      <c r="F190" s="86">
        <v>89500</v>
      </c>
      <c r="G190" s="32">
        <v>486.51</v>
      </c>
      <c r="H190" s="32" t="s">
        <v>863</v>
      </c>
    </row>
    <row r="191" spans="1:8" ht="15" customHeight="1">
      <c r="A191" s="85">
        <v>45237</v>
      </c>
      <c r="B191" s="32" t="s">
        <v>1057</v>
      </c>
      <c r="C191" s="31" t="s">
        <v>1058</v>
      </c>
      <c r="D191" s="31" t="s">
        <v>986</v>
      </c>
      <c r="E191" s="31" t="s">
        <v>575</v>
      </c>
      <c r="F191" s="86">
        <v>58500</v>
      </c>
      <c r="G191" s="32">
        <v>490.45</v>
      </c>
      <c r="H191" s="32" t="s">
        <v>863</v>
      </c>
    </row>
    <row r="192" spans="1:8" ht="15" customHeight="1">
      <c r="A192" s="85">
        <v>45237</v>
      </c>
      <c r="B192" s="32" t="s">
        <v>1060</v>
      </c>
      <c r="C192" s="31" t="s">
        <v>1061</v>
      </c>
      <c r="D192" s="31" t="s">
        <v>576</v>
      </c>
      <c r="E192" s="31" t="s">
        <v>575</v>
      </c>
      <c r="F192" s="86">
        <v>397565</v>
      </c>
      <c r="G192" s="32">
        <v>302.56</v>
      </c>
      <c r="H192" s="32" t="s">
        <v>863</v>
      </c>
    </row>
    <row r="193" spans="1:8" ht="15" customHeight="1">
      <c r="A193" s="85">
        <v>45237</v>
      </c>
      <c r="B193" s="32" t="s">
        <v>1062</v>
      </c>
      <c r="C193" s="31" t="s">
        <v>1063</v>
      </c>
      <c r="D193" s="31" t="s">
        <v>576</v>
      </c>
      <c r="E193" s="31" t="s">
        <v>575</v>
      </c>
      <c r="F193" s="86">
        <v>245749</v>
      </c>
      <c r="G193" s="32">
        <v>792.47</v>
      </c>
      <c r="H193" s="32" t="s">
        <v>863</v>
      </c>
    </row>
    <row r="194" spans="1:8" ht="15" customHeight="1">
      <c r="A194" s="85">
        <v>45237</v>
      </c>
      <c r="B194" s="32" t="s">
        <v>1078</v>
      </c>
      <c r="C194" s="31" t="s">
        <v>1079</v>
      </c>
      <c r="D194" s="31" t="s">
        <v>1080</v>
      </c>
      <c r="E194" s="31" t="s">
        <v>575</v>
      </c>
      <c r="F194" s="86">
        <v>297780</v>
      </c>
      <c r="G194" s="32">
        <v>1054.1400000000001</v>
      </c>
      <c r="H194" s="32" t="s">
        <v>863</v>
      </c>
    </row>
    <row r="195" spans="1:8" ht="15" customHeight="1">
      <c r="A195" s="85">
        <v>45237</v>
      </c>
      <c r="B195" s="32" t="s">
        <v>990</v>
      </c>
      <c r="C195" s="31" t="s">
        <v>991</v>
      </c>
      <c r="D195" s="31" t="s">
        <v>886</v>
      </c>
      <c r="E195" s="31" t="s">
        <v>575</v>
      </c>
      <c r="F195" s="86">
        <v>62721</v>
      </c>
      <c r="G195" s="32">
        <v>25.67</v>
      </c>
      <c r="H195" s="32" t="s">
        <v>863</v>
      </c>
    </row>
    <row r="196" spans="1:8" ht="15" customHeight="1">
      <c r="A196" s="85">
        <v>45237</v>
      </c>
      <c r="B196" s="32" t="s">
        <v>1064</v>
      </c>
      <c r="C196" s="31" t="s">
        <v>1065</v>
      </c>
      <c r="D196" s="31" t="s">
        <v>1081</v>
      </c>
      <c r="E196" s="31" t="s">
        <v>575</v>
      </c>
      <c r="F196" s="86">
        <v>45000</v>
      </c>
      <c r="G196" s="32">
        <v>68.25</v>
      </c>
      <c r="H196" s="32" t="s">
        <v>863</v>
      </c>
    </row>
    <row r="197" spans="1:8" ht="15" customHeight="1">
      <c r="A197" s="85">
        <v>45237</v>
      </c>
      <c r="B197" s="32" t="s">
        <v>1064</v>
      </c>
      <c r="C197" s="31" t="s">
        <v>1065</v>
      </c>
      <c r="D197" s="31" t="s">
        <v>997</v>
      </c>
      <c r="E197" s="31" t="s">
        <v>575</v>
      </c>
      <c r="F197" s="86">
        <v>90000</v>
      </c>
      <c r="G197" s="32">
        <v>68.08</v>
      </c>
      <c r="H197" s="32" t="s">
        <v>863</v>
      </c>
    </row>
    <row r="198" spans="1:8" ht="15" customHeight="1">
      <c r="A198" s="85">
        <v>45237</v>
      </c>
      <c r="B198" s="32" t="s">
        <v>1066</v>
      </c>
      <c r="C198" s="31" t="s">
        <v>1067</v>
      </c>
      <c r="D198" s="31" t="s">
        <v>576</v>
      </c>
      <c r="E198" s="31" t="s">
        <v>575</v>
      </c>
      <c r="F198" s="86">
        <v>710568</v>
      </c>
      <c r="G198" s="32">
        <v>100.59</v>
      </c>
      <c r="H198" s="32" t="s">
        <v>863</v>
      </c>
    </row>
    <row r="199" spans="1:8" ht="15" customHeight="1">
      <c r="A199" s="85">
        <v>45237</v>
      </c>
      <c r="B199" s="32" t="s">
        <v>992</v>
      </c>
      <c r="C199" s="31" t="s">
        <v>993</v>
      </c>
      <c r="D199" s="31" t="s">
        <v>986</v>
      </c>
      <c r="E199" s="31" t="s">
        <v>575</v>
      </c>
      <c r="F199" s="86">
        <v>156000</v>
      </c>
      <c r="G199" s="32">
        <v>97.95</v>
      </c>
      <c r="H199" s="32" t="s">
        <v>863</v>
      </c>
    </row>
    <row r="200" spans="1:8" ht="15" customHeight="1">
      <c r="A200" s="85">
        <v>45237</v>
      </c>
      <c r="B200" s="32" t="s">
        <v>992</v>
      </c>
      <c r="C200" s="31" t="s">
        <v>993</v>
      </c>
      <c r="D200" s="31" t="s">
        <v>1068</v>
      </c>
      <c r="E200" s="31" t="s">
        <v>575</v>
      </c>
      <c r="F200" s="86">
        <v>102000</v>
      </c>
      <c r="G200" s="32">
        <v>97.95</v>
      </c>
      <c r="H200" s="32" t="s">
        <v>863</v>
      </c>
    </row>
    <row r="201" spans="1:8" ht="15" customHeight="1">
      <c r="A201" s="85">
        <v>45237</v>
      </c>
      <c r="B201" s="32" t="s">
        <v>1069</v>
      </c>
      <c r="C201" s="31" t="s">
        <v>1070</v>
      </c>
      <c r="D201" s="31" t="s">
        <v>576</v>
      </c>
      <c r="E201" s="31" t="s">
        <v>575</v>
      </c>
      <c r="F201" s="86">
        <v>158709</v>
      </c>
      <c r="G201" s="32">
        <v>282.55</v>
      </c>
      <c r="H201" s="32" t="s">
        <v>863</v>
      </c>
    </row>
    <row r="202" spans="1:8" ht="15" customHeight="1">
      <c r="A202" s="85">
        <v>45237</v>
      </c>
      <c r="B202" s="32" t="s">
        <v>1069</v>
      </c>
      <c r="C202" s="31" t="s">
        <v>1070</v>
      </c>
      <c r="D202" s="31" t="s">
        <v>920</v>
      </c>
      <c r="E202" s="31" t="s">
        <v>575</v>
      </c>
      <c r="F202" s="86">
        <v>85074</v>
      </c>
      <c r="G202" s="32">
        <v>280.27</v>
      </c>
      <c r="H202" s="32" t="s">
        <v>863</v>
      </c>
    </row>
    <row r="203" spans="1:8" ht="15" customHeight="1">
      <c r="A203" s="85">
        <v>45237</v>
      </c>
      <c r="B203" s="32" t="s">
        <v>994</v>
      </c>
      <c r="C203" s="31" t="s">
        <v>995</v>
      </c>
      <c r="D203" s="31" t="s">
        <v>1082</v>
      </c>
      <c r="E203" s="31" t="s">
        <v>575</v>
      </c>
      <c r="F203" s="86">
        <v>40800</v>
      </c>
      <c r="G203" s="32">
        <v>261.2</v>
      </c>
      <c r="H203" s="32" t="s">
        <v>863</v>
      </c>
    </row>
    <row r="204" spans="1:8" ht="15" customHeight="1">
      <c r="A204" s="85">
        <v>45237</v>
      </c>
      <c r="B204" s="32" t="s">
        <v>994</v>
      </c>
      <c r="C204" s="31" t="s">
        <v>995</v>
      </c>
      <c r="D204" s="31" t="s">
        <v>1032</v>
      </c>
      <c r="E204" s="31" t="s">
        <v>575</v>
      </c>
      <c r="F204" s="86">
        <v>36000</v>
      </c>
      <c r="G204" s="32">
        <v>255.24</v>
      </c>
      <c r="H204" s="32" t="s">
        <v>863</v>
      </c>
    </row>
    <row r="205" spans="1:8" ht="15" customHeight="1">
      <c r="A205" s="85">
        <v>45237</v>
      </c>
      <c r="B205" s="32" t="s">
        <v>1071</v>
      </c>
      <c r="C205" s="31" t="s">
        <v>1072</v>
      </c>
      <c r="D205" s="31" t="s">
        <v>952</v>
      </c>
      <c r="E205" s="31" t="s">
        <v>575</v>
      </c>
      <c r="F205" s="86">
        <v>1917</v>
      </c>
      <c r="G205" s="32">
        <v>5.25</v>
      </c>
      <c r="H205" s="32" t="s">
        <v>863</v>
      </c>
    </row>
    <row r="206" spans="1:8" ht="15" customHeight="1">
      <c r="A206" s="85"/>
      <c r="B206" s="32"/>
      <c r="C206" s="31"/>
      <c r="D206" s="31"/>
      <c r="E206" s="31"/>
      <c r="F206" s="86"/>
      <c r="G206" s="32"/>
      <c r="H206" s="32"/>
    </row>
    <row r="207" spans="1:8" ht="15" customHeight="1">
      <c r="A207" s="85"/>
      <c r="B207" s="32"/>
      <c r="C207" s="31"/>
      <c r="D207" s="31"/>
      <c r="E207" s="31"/>
      <c r="F207" s="86"/>
      <c r="G207" s="32"/>
      <c r="H207" s="32"/>
    </row>
    <row r="208" spans="1:8" ht="15" customHeight="1">
      <c r="A208" s="85"/>
      <c r="B208" s="32"/>
      <c r="C208" s="31"/>
      <c r="D208" s="31"/>
      <c r="E208" s="31"/>
      <c r="F208" s="86"/>
      <c r="G208" s="32"/>
      <c r="H208" s="32"/>
    </row>
    <row r="209" spans="1:8" ht="15" customHeight="1">
      <c r="A209" s="85"/>
      <c r="B209" s="32"/>
      <c r="C209" s="31"/>
      <c r="D209" s="31"/>
      <c r="E209" s="31"/>
      <c r="F209" s="86"/>
      <c r="G209" s="32"/>
      <c r="H209" s="32"/>
    </row>
    <row r="210" spans="1:8" ht="15" customHeight="1">
      <c r="A210" s="85"/>
      <c r="B210" s="32"/>
      <c r="C210" s="31"/>
      <c r="D210" s="31"/>
      <c r="E210" s="31"/>
      <c r="F210" s="86"/>
      <c r="G210" s="32"/>
      <c r="H210" s="32"/>
    </row>
    <row r="211" spans="1:8" ht="15" customHeight="1">
      <c r="A211" s="85"/>
      <c r="B211" s="32"/>
      <c r="C211" s="31"/>
      <c r="D211" s="31"/>
      <c r="E211" s="31"/>
      <c r="F211" s="86"/>
      <c r="G211" s="32"/>
      <c r="H211" s="32"/>
    </row>
    <row r="212" spans="1:8" ht="15" customHeight="1">
      <c r="A212" s="85"/>
      <c r="B212" s="32"/>
      <c r="C212" s="31"/>
      <c r="D212" s="31"/>
      <c r="E212" s="31"/>
      <c r="F212" s="86"/>
      <c r="G212" s="32"/>
      <c r="H212" s="32"/>
    </row>
    <row r="213" spans="1:8" ht="15" customHeight="1">
      <c r="A213" s="85"/>
      <c r="B213" s="32"/>
      <c r="C213" s="31"/>
      <c r="D213" s="31"/>
      <c r="E213" s="31"/>
      <c r="F213" s="86"/>
      <c r="G213" s="32"/>
      <c r="H213" s="32"/>
    </row>
    <row r="214" spans="1:8" ht="15" customHeight="1">
      <c r="A214" s="85"/>
      <c r="B214" s="32"/>
      <c r="C214" s="31"/>
      <c r="D214" s="31"/>
      <c r="E214" s="31"/>
      <c r="F214" s="86"/>
      <c r="G214" s="32"/>
      <c r="H214" s="32"/>
    </row>
    <row r="215" spans="1:8" ht="15" customHeight="1">
      <c r="A215" s="85"/>
      <c r="B215" s="32"/>
      <c r="C215" s="31"/>
      <c r="D215" s="31"/>
      <c r="E215" s="31"/>
      <c r="F215" s="86"/>
      <c r="G215" s="32"/>
      <c r="H215" s="32"/>
    </row>
    <row r="216" spans="1:8" ht="15" customHeight="1">
      <c r="A216" s="85"/>
      <c r="B216" s="32"/>
      <c r="C216" s="31"/>
      <c r="D216" s="31"/>
      <c r="E216" s="31"/>
      <c r="F216" s="86"/>
      <c r="G216" s="32"/>
      <c r="H216" s="32"/>
    </row>
    <row r="217" spans="1:8" ht="15" customHeight="1">
      <c r="A217" s="85"/>
      <c r="B217" s="32"/>
      <c r="C217" s="31"/>
      <c r="D217" s="31"/>
      <c r="E217" s="31"/>
      <c r="F217" s="86"/>
      <c r="G217" s="32"/>
      <c r="H217" s="32"/>
    </row>
    <row r="218" spans="1:8" ht="15" customHeight="1">
      <c r="A218" s="85"/>
      <c r="B218" s="32"/>
      <c r="C218" s="31"/>
      <c r="D218" s="31"/>
      <c r="E218" s="31"/>
      <c r="F218" s="86"/>
      <c r="G218" s="32"/>
      <c r="H218" s="32"/>
    </row>
    <row r="219" spans="1:8" ht="15" customHeight="1">
      <c r="A219" s="85"/>
      <c r="B219" s="32"/>
      <c r="C219" s="31"/>
      <c r="D219" s="31"/>
      <c r="E219" s="31"/>
      <c r="F219" s="86"/>
      <c r="G219" s="32"/>
      <c r="H219" s="32"/>
    </row>
    <row r="220" spans="1:8" ht="15" customHeight="1">
      <c r="A220" s="85"/>
      <c r="B220" s="32"/>
      <c r="C220" s="31"/>
      <c r="D220" s="31"/>
      <c r="E220" s="31"/>
      <c r="F220" s="86"/>
      <c r="G220" s="32"/>
      <c r="H220" s="32"/>
    </row>
    <row r="221" spans="1:8" ht="15" customHeight="1">
      <c r="A221" s="85"/>
      <c r="B221" s="32"/>
      <c r="C221" s="31"/>
      <c r="D221" s="31"/>
      <c r="E221" s="31"/>
      <c r="F221" s="86"/>
      <c r="G221" s="32"/>
      <c r="H221" s="32"/>
    </row>
    <row r="222" spans="1:8" ht="15" customHeight="1">
      <c r="A222" s="85"/>
      <c r="B222" s="32"/>
      <c r="C222" s="31"/>
      <c r="D222" s="31"/>
      <c r="E222" s="31"/>
      <c r="F222" s="86"/>
      <c r="G222" s="32"/>
      <c r="H222" s="32"/>
    </row>
    <row r="223" spans="1:8" ht="15" customHeight="1">
      <c r="A223" s="85"/>
      <c r="B223" s="32"/>
      <c r="C223" s="31"/>
      <c r="D223" s="31"/>
      <c r="E223" s="31"/>
      <c r="F223" s="86"/>
      <c r="G223" s="32"/>
      <c r="H223" s="32"/>
    </row>
    <row r="224" spans="1:8" ht="15" customHeight="1">
      <c r="A224" s="85"/>
      <c r="B224" s="32"/>
      <c r="C224" s="31"/>
      <c r="D224" s="31"/>
      <c r="E224" s="31"/>
      <c r="F224" s="86"/>
      <c r="G224" s="32"/>
      <c r="H224" s="32"/>
    </row>
    <row r="225" spans="1:8" ht="15" customHeight="1">
      <c r="A225" s="85"/>
      <c r="B225" s="32"/>
      <c r="C225" s="31"/>
      <c r="D225" s="31"/>
      <c r="E225" s="31"/>
      <c r="F225" s="86"/>
      <c r="G225" s="32"/>
      <c r="H225" s="32"/>
    </row>
    <row r="226" spans="1:8" ht="15" customHeight="1">
      <c r="A226" s="85"/>
      <c r="B226" s="32"/>
      <c r="C226" s="31"/>
      <c r="D226" s="31"/>
      <c r="E226" s="31"/>
      <c r="F226" s="86"/>
      <c r="G226" s="32"/>
      <c r="H226" s="32"/>
    </row>
    <row r="227" spans="1:8" ht="15" customHeight="1">
      <c r="A227" s="85"/>
      <c r="B227" s="32"/>
      <c r="C227" s="31"/>
      <c r="D227" s="31"/>
      <c r="E227" s="31"/>
      <c r="F227" s="86"/>
      <c r="G227" s="32"/>
      <c r="H227" s="32"/>
    </row>
    <row r="228" spans="1:8" ht="15" customHeight="1">
      <c r="A228" s="85"/>
      <c r="B228" s="32"/>
      <c r="C228" s="31"/>
      <c r="D228" s="31"/>
      <c r="E228" s="31"/>
      <c r="F228" s="86"/>
      <c r="G228" s="32"/>
      <c r="H228" s="32"/>
    </row>
    <row r="229" spans="1:8" ht="15" customHeight="1">
      <c r="A229" s="85"/>
      <c r="B229" s="32"/>
      <c r="C229" s="31"/>
      <c r="D229" s="31"/>
      <c r="E229" s="31"/>
      <c r="F229" s="86"/>
      <c r="G229" s="32"/>
      <c r="H229" s="32"/>
    </row>
    <row r="230" spans="1:8" ht="15" customHeight="1">
      <c r="A230" s="85"/>
      <c r="B230" s="32"/>
      <c r="C230" s="31"/>
      <c r="D230" s="31"/>
      <c r="E230" s="31"/>
      <c r="F230" s="86"/>
      <c r="G230" s="32"/>
      <c r="H230" s="32"/>
    </row>
    <row r="231" spans="1:8" ht="15" customHeight="1">
      <c r="A231" s="85"/>
      <c r="B231" s="32"/>
      <c r="C231" s="31"/>
      <c r="D231" s="31"/>
      <c r="E231" s="31"/>
      <c r="F231" s="86"/>
      <c r="G231" s="32"/>
      <c r="H231" s="32"/>
    </row>
    <row r="232" spans="1:8" ht="15" customHeight="1">
      <c r="A232" s="85"/>
      <c r="B232" s="32"/>
      <c r="C232" s="31"/>
      <c r="D232" s="31"/>
      <c r="E232" s="31"/>
      <c r="F232" s="86"/>
      <c r="G232" s="32"/>
      <c r="H232" s="32"/>
    </row>
    <row r="233" spans="1:8" ht="15" customHeight="1">
      <c r="A233" s="85"/>
      <c r="B233" s="32"/>
      <c r="C233" s="31"/>
      <c r="D233" s="31"/>
      <c r="E233" s="31"/>
      <c r="F233" s="86"/>
      <c r="G233" s="32"/>
      <c r="H233" s="32"/>
    </row>
    <row r="234" spans="1:8" ht="15" customHeight="1">
      <c r="A234" s="85"/>
      <c r="B234" s="32"/>
      <c r="C234" s="31"/>
      <c r="D234" s="31"/>
      <c r="E234" s="31"/>
      <c r="F234" s="86"/>
      <c r="G234" s="32"/>
      <c r="H234" s="32"/>
    </row>
    <row r="235" spans="1:8" ht="15" customHeight="1">
      <c r="A235" s="85"/>
      <c r="B235" s="32"/>
      <c r="C235" s="31"/>
      <c r="D235" s="31"/>
      <c r="E235" s="31"/>
      <c r="F235" s="86"/>
      <c r="G235" s="32"/>
      <c r="H235" s="32"/>
    </row>
    <row r="236" spans="1:8" ht="15" customHeight="1">
      <c r="A236" s="85"/>
      <c r="B236" s="32"/>
      <c r="C236" s="31"/>
      <c r="D236" s="31"/>
      <c r="E236" s="31"/>
      <c r="F236" s="86"/>
      <c r="G236" s="32"/>
      <c r="H236" s="32"/>
    </row>
    <row r="237" spans="1:8" ht="15" customHeight="1">
      <c r="A237" s="85"/>
      <c r="B237" s="32"/>
      <c r="C237" s="31"/>
      <c r="D237" s="31"/>
      <c r="E237" s="31"/>
      <c r="F237" s="86"/>
      <c r="G237" s="32"/>
      <c r="H237" s="32"/>
    </row>
    <row r="238" spans="1:8" ht="15" customHeight="1">
      <c r="A238" s="85"/>
      <c r="B238" s="32"/>
      <c r="C238" s="31"/>
      <c r="D238" s="31"/>
      <c r="E238" s="31"/>
      <c r="F238" s="86"/>
      <c r="G238" s="32"/>
      <c r="H238" s="32"/>
    </row>
    <row r="239" spans="1:8" ht="15" customHeight="1">
      <c r="A239" s="85"/>
      <c r="B239" s="32"/>
      <c r="C239" s="31"/>
      <c r="D239" s="31"/>
      <c r="E239" s="31"/>
      <c r="F239" s="86"/>
      <c r="G239" s="32"/>
      <c r="H239" s="32"/>
    </row>
    <row r="240" spans="1:8" ht="15" customHeight="1">
      <c r="A240" s="85"/>
      <c r="B240" s="32"/>
      <c r="C240" s="31"/>
      <c r="D240" s="31"/>
      <c r="E240" s="31"/>
      <c r="F240" s="86"/>
      <c r="G240" s="32"/>
      <c r="H240" s="32"/>
    </row>
    <row r="241" spans="1:8" ht="15" customHeight="1">
      <c r="A241" s="85"/>
      <c r="B241" s="32"/>
      <c r="C241" s="31"/>
      <c r="D241" s="31"/>
      <c r="E241" s="31"/>
      <c r="F241" s="86"/>
      <c r="G241" s="32"/>
      <c r="H241" s="32"/>
    </row>
    <row r="242" spans="1:8" ht="15" customHeight="1">
      <c r="A242" s="85"/>
      <c r="B242" s="32"/>
      <c r="C242" s="31"/>
      <c r="D242" s="31"/>
      <c r="E242" s="31"/>
      <c r="F242" s="86"/>
      <c r="G242" s="32"/>
      <c r="H242" s="32"/>
    </row>
    <row r="243" spans="1:8" ht="15" customHeight="1">
      <c r="A243" s="85"/>
      <c r="B243" s="32"/>
      <c r="C243" s="31"/>
      <c r="D243" s="31"/>
      <c r="E243" s="31"/>
      <c r="F243" s="86"/>
      <c r="G243" s="32"/>
      <c r="H243" s="32"/>
    </row>
    <row r="244" spans="1:8" ht="15" customHeight="1">
      <c r="A244" s="85"/>
      <c r="B244" s="32"/>
      <c r="C244" s="31"/>
      <c r="D244" s="31"/>
      <c r="E244" s="31"/>
      <c r="F244" s="86"/>
      <c r="G244" s="32"/>
      <c r="H244" s="32"/>
    </row>
    <row r="245" spans="1:8" ht="15" customHeight="1">
      <c r="A245" s="85"/>
      <c r="B245" s="32"/>
      <c r="C245" s="31"/>
      <c r="D245" s="31"/>
      <c r="E245" s="31"/>
      <c r="F245" s="86"/>
      <c r="G245" s="32"/>
      <c r="H245" s="32"/>
    </row>
    <row r="246" spans="1:8" ht="15" customHeight="1">
      <c r="A246" s="85"/>
      <c r="B246" s="32"/>
      <c r="C246" s="31"/>
      <c r="D246" s="31"/>
      <c r="E246" s="31"/>
      <c r="F246" s="86"/>
      <c r="G246" s="32"/>
      <c r="H246" s="32"/>
    </row>
    <row r="247" spans="1:8" ht="15" customHeight="1">
      <c r="A247" s="85"/>
      <c r="B247" s="32"/>
      <c r="C247" s="31"/>
      <c r="D247" s="31"/>
      <c r="E247" s="31"/>
      <c r="F247" s="86"/>
      <c r="G247" s="32"/>
      <c r="H247" s="32"/>
    </row>
    <row r="248" spans="1:8" ht="15" customHeight="1">
      <c r="A248" s="85"/>
      <c r="B248" s="32"/>
      <c r="C248" s="31"/>
      <c r="D248" s="31"/>
      <c r="E248" s="31"/>
      <c r="F248" s="86"/>
      <c r="G248" s="32"/>
      <c r="H248" s="32"/>
    </row>
    <row r="249" spans="1:8" ht="15" customHeight="1">
      <c r="A249" s="85"/>
      <c r="B249" s="32"/>
      <c r="C249" s="31"/>
      <c r="D249" s="31"/>
      <c r="E249" s="31"/>
      <c r="F249" s="86"/>
      <c r="G249" s="32"/>
      <c r="H249" s="32"/>
    </row>
    <row r="250" spans="1:8" ht="15" customHeight="1">
      <c r="A250" s="85"/>
      <c r="B250" s="32"/>
      <c r="C250" s="31"/>
      <c r="D250" s="31"/>
      <c r="E250" s="31"/>
      <c r="F250" s="86"/>
      <c r="G250" s="32"/>
      <c r="H250" s="32"/>
    </row>
    <row r="251" spans="1:8" ht="15" customHeight="1">
      <c r="A251" s="85"/>
      <c r="B251" s="32"/>
      <c r="C251" s="31"/>
      <c r="D251" s="31"/>
      <c r="E251" s="31"/>
      <c r="F251" s="86"/>
      <c r="G251" s="32"/>
      <c r="H251" s="32"/>
    </row>
    <row r="252" spans="1:8" ht="15" customHeight="1">
      <c r="A252" s="85"/>
      <c r="B252" s="32"/>
      <c r="C252" s="31"/>
      <c r="D252" s="31"/>
      <c r="E252" s="31"/>
      <c r="F252" s="86"/>
      <c r="G252" s="32"/>
      <c r="H252" s="32"/>
    </row>
    <row r="253" spans="1:8" ht="15" customHeight="1">
      <c r="A253" s="85"/>
      <c r="B253" s="32"/>
      <c r="C253" s="31"/>
      <c r="D253" s="31"/>
      <c r="E253" s="31"/>
      <c r="F253" s="86"/>
      <c r="G253" s="32"/>
      <c r="H253" s="32"/>
    </row>
    <row r="254" spans="1:8" ht="15" customHeight="1">
      <c r="A254" s="85"/>
      <c r="B254" s="32"/>
      <c r="C254" s="31"/>
      <c r="D254" s="31"/>
      <c r="E254" s="31"/>
      <c r="F254" s="86"/>
      <c r="G254" s="32"/>
      <c r="H254" s="32"/>
    </row>
    <row r="255" spans="1:8" ht="15" customHeight="1">
      <c r="A255" s="85"/>
      <c r="B255" s="32"/>
      <c r="C255" s="31"/>
      <c r="D255" s="31"/>
      <c r="E255" s="31"/>
      <c r="F255" s="86"/>
      <c r="G255" s="32"/>
      <c r="H25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3"/>
  <sheetViews>
    <sheetView zoomScale="80" zoomScaleNormal="80" workbookViewId="0">
      <selection activeCell="I22" sqref="I22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2" t="s">
        <v>921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45239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5" t="s">
        <v>16</v>
      </c>
      <c r="B9" s="96" t="s">
        <v>566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233" t="s">
        <v>590</v>
      </c>
      <c r="Q9" s="235" t="s">
        <v>900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7">
        <v>1</v>
      </c>
      <c r="B10" s="223">
        <v>45181</v>
      </c>
      <c r="C10" s="228"/>
      <c r="D10" s="232" t="s">
        <v>908</v>
      </c>
      <c r="E10" s="229" t="s">
        <v>591</v>
      </c>
      <c r="F10" s="292" t="s">
        <v>876</v>
      </c>
      <c r="G10" s="295">
        <v>608</v>
      </c>
      <c r="H10" s="292"/>
      <c r="I10" s="292" t="s">
        <v>877</v>
      </c>
      <c r="J10" s="295" t="s">
        <v>592</v>
      </c>
      <c r="K10" s="295"/>
      <c r="L10" s="296"/>
      <c r="M10" s="297"/>
      <c r="N10" s="295"/>
      <c r="O10" s="298"/>
      <c r="P10" s="299">
        <f>VLOOKUP(D10,'MidCap Intra'!$B$11:$C$568,2,0)</f>
        <v>635.35</v>
      </c>
      <c r="Q10" s="293">
        <v>45219</v>
      </c>
      <c r="S10" s="37" t="s">
        <v>593</v>
      </c>
    </row>
    <row r="11" spans="1:27" ht="15" customHeight="1">
      <c r="A11" s="227">
        <v>2</v>
      </c>
      <c r="B11" s="223">
        <v>45189</v>
      </c>
      <c r="C11" s="228"/>
      <c r="D11" s="232" t="s">
        <v>211</v>
      </c>
      <c r="E11" s="229" t="s">
        <v>591</v>
      </c>
      <c r="F11" s="222" t="s">
        <v>880</v>
      </c>
      <c r="G11" s="224">
        <v>2235</v>
      </c>
      <c r="H11" s="222"/>
      <c r="I11" s="222" t="s">
        <v>881</v>
      </c>
      <c r="J11" s="224" t="s">
        <v>592</v>
      </c>
      <c r="K11" s="224"/>
      <c r="L11" s="226"/>
      <c r="M11" s="230"/>
      <c r="N11" s="224"/>
      <c r="O11" s="231"/>
      <c r="P11" s="226">
        <f>VLOOKUP(D11,'MidCap Intra'!$B$11:$C$568,2,0)</f>
        <v>2335.9</v>
      </c>
      <c r="Q11" s="293">
        <v>45203</v>
      </c>
      <c r="S11" s="37" t="s">
        <v>593</v>
      </c>
    </row>
    <row r="12" spans="1:27" ht="15" customHeight="1">
      <c r="A12" s="227">
        <v>3</v>
      </c>
      <c r="B12" s="223">
        <v>45190</v>
      </c>
      <c r="C12" s="228"/>
      <c r="D12" s="232" t="s">
        <v>547</v>
      </c>
      <c r="E12" s="229" t="s">
        <v>591</v>
      </c>
      <c r="F12" s="222" t="s">
        <v>882</v>
      </c>
      <c r="G12" s="224">
        <v>276</v>
      </c>
      <c r="H12" s="222"/>
      <c r="I12" s="222" t="s">
        <v>883</v>
      </c>
      <c r="J12" s="224" t="s">
        <v>592</v>
      </c>
      <c r="K12" s="224"/>
      <c r="L12" s="226"/>
      <c r="M12" s="230"/>
      <c r="N12" s="224"/>
      <c r="O12" s="231"/>
      <c r="P12" s="226">
        <f>VLOOKUP(D12,'MidCap Intra'!$B$11:$C$568,2,0)</f>
        <v>287</v>
      </c>
      <c r="Q12" s="293">
        <v>45208</v>
      </c>
      <c r="S12" s="37" t="s">
        <v>786</v>
      </c>
    </row>
    <row r="13" spans="1:27" ht="15" customHeight="1">
      <c r="A13" s="300">
        <v>4</v>
      </c>
      <c r="B13" s="283">
        <v>45208</v>
      </c>
      <c r="C13" s="301"/>
      <c r="D13" s="302" t="s">
        <v>228</v>
      </c>
      <c r="E13" s="303" t="s">
        <v>591</v>
      </c>
      <c r="F13" s="236">
        <v>122</v>
      </c>
      <c r="G13" s="236">
        <v>117</v>
      </c>
      <c r="H13" s="236">
        <v>117</v>
      </c>
      <c r="I13" s="236" t="s">
        <v>887</v>
      </c>
      <c r="J13" s="321" t="s">
        <v>919</v>
      </c>
      <c r="K13" s="321">
        <f t="shared" ref="K13" si="0">H13-F13</f>
        <v>-5</v>
      </c>
      <c r="L13" s="322">
        <f>(F13*-0.3)/100</f>
        <v>-0.36599999999999999</v>
      </c>
      <c r="M13" s="323">
        <f t="shared" ref="M13" si="1">(K13+L13)/F13</f>
        <v>-4.3983606557377049E-2</v>
      </c>
      <c r="N13" s="321" t="s">
        <v>604</v>
      </c>
      <c r="O13" s="324">
        <v>45231</v>
      </c>
      <c r="P13" s="304"/>
      <c r="Q13" s="293">
        <v>45222</v>
      </c>
      <c r="S13" s="37" t="s">
        <v>593</v>
      </c>
    </row>
    <row r="14" spans="1:27" ht="15" customHeight="1">
      <c r="A14" s="227">
        <v>5</v>
      </c>
      <c r="B14" s="223">
        <v>45212</v>
      </c>
      <c r="C14" s="228"/>
      <c r="D14" s="232" t="s">
        <v>229</v>
      </c>
      <c r="E14" s="229" t="s">
        <v>591</v>
      </c>
      <c r="F14" s="222" t="s">
        <v>888</v>
      </c>
      <c r="G14" s="224">
        <v>3330</v>
      </c>
      <c r="H14" s="222"/>
      <c r="I14" s="222" t="s">
        <v>889</v>
      </c>
      <c r="J14" s="224" t="s">
        <v>592</v>
      </c>
      <c r="K14" s="224"/>
      <c r="L14" s="226"/>
      <c r="M14" s="230"/>
      <c r="N14" s="224"/>
      <c r="O14" s="231"/>
      <c r="P14" s="226">
        <f>VLOOKUP(D14,'MidCap Intra'!$B$11:$C$568,2,0)</f>
        <v>3381.55</v>
      </c>
      <c r="Q14" s="293">
        <v>45218</v>
      </c>
      <c r="S14" s="37" t="s">
        <v>593</v>
      </c>
    </row>
    <row r="15" spans="1:27" ht="15" customHeight="1">
      <c r="A15" s="99">
        <v>6</v>
      </c>
      <c r="B15" s="223">
        <v>45218</v>
      </c>
      <c r="C15" s="228"/>
      <c r="D15" s="232" t="s">
        <v>534</v>
      </c>
      <c r="E15" s="229" t="s">
        <v>603</v>
      </c>
      <c r="F15" s="222" t="s">
        <v>895</v>
      </c>
      <c r="G15" s="224">
        <v>408</v>
      </c>
      <c r="H15" s="222"/>
      <c r="I15" s="222" t="s">
        <v>896</v>
      </c>
      <c r="J15" s="224" t="s">
        <v>592</v>
      </c>
      <c r="K15" s="224"/>
      <c r="L15" s="226"/>
      <c r="M15" s="230"/>
      <c r="N15" s="224"/>
      <c r="O15" s="231"/>
      <c r="P15" s="226">
        <f>VLOOKUP(D15,'MidCap Intra'!$B$11:$C$568,2,0)</f>
        <v>436.1</v>
      </c>
      <c r="Q15" s="293">
        <v>45224</v>
      </c>
      <c r="S15" s="37" t="s">
        <v>593</v>
      </c>
    </row>
    <row r="16" spans="1:27" ht="15" customHeight="1">
      <c r="A16" s="343">
        <v>7</v>
      </c>
      <c r="B16" s="344">
        <v>45219</v>
      </c>
      <c r="C16" s="345"/>
      <c r="D16" s="346" t="s">
        <v>227</v>
      </c>
      <c r="E16" s="347" t="s">
        <v>603</v>
      </c>
      <c r="F16" s="225">
        <v>240.5</v>
      </c>
      <c r="G16" s="220">
        <v>227</v>
      </c>
      <c r="H16" s="225">
        <v>256</v>
      </c>
      <c r="I16" s="225" t="s">
        <v>899</v>
      </c>
      <c r="J16" s="348" t="s">
        <v>1007</v>
      </c>
      <c r="K16" s="348">
        <f t="shared" ref="K16" si="2">H16-F16</f>
        <v>15.5</v>
      </c>
      <c r="L16" s="349">
        <f>(F16*-0.3)/100</f>
        <v>-0.72149999999999992</v>
      </c>
      <c r="M16" s="350">
        <f t="shared" ref="M16" si="3">(K16+L16)/F16</f>
        <v>6.1449064449064443E-2</v>
      </c>
      <c r="N16" s="348" t="s">
        <v>594</v>
      </c>
      <c r="O16" s="351">
        <v>45238</v>
      </c>
      <c r="P16" s="352"/>
      <c r="Q16" s="293">
        <v>45224</v>
      </c>
      <c r="S16" s="37" t="s">
        <v>593</v>
      </c>
    </row>
    <row r="17" spans="1:39" ht="15" customHeight="1">
      <c r="A17" s="227">
        <v>8</v>
      </c>
      <c r="B17" s="223">
        <v>45224</v>
      </c>
      <c r="C17" s="228"/>
      <c r="D17" s="232" t="s">
        <v>138</v>
      </c>
      <c r="E17" s="229" t="s">
        <v>603</v>
      </c>
      <c r="F17" s="222" t="s">
        <v>901</v>
      </c>
      <c r="G17" s="224">
        <v>870</v>
      </c>
      <c r="H17" s="222"/>
      <c r="I17" s="222" t="s">
        <v>902</v>
      </c>
      <c r="J17" s="224" t="s">
        <v>592</v>
      </c>
      <c r="K17" s="224"/>
      <c r="L17" s="226"/>
      <c r="M17" s="230"/>
      <c r="N17" s="224"/>
      <c r="O17" s="231"/>
      <c r="P17" s="226">
        <f>VLOOKUP(D17,'MidCap Intra'!$B$11:$C$568,2,0)</f>
        <v>935.75</v>
      </c>
      <c r="Q17" s="293">
        <v>45225</v>
      </c>
      <c r="S17" s="37" t="s">
        <v>593</v>
      </c>
    </row>
    <row r="18" spans="1:39" ht="15" customHeight="1">
      <c r="A18" s="227">
        <v>9</v>
      </c>
      <c r="B18" s="223">
        <v>45231</v>
      </c>
      <c r="C18" s="228"/>
      <c r="D18" s="232" t="s">
        <v>353</v>
      </c>
      <c r="E18" s="229" t="s">
        <v>603</v>
      </c>
      <c r="F18" s="222" t="s">
        <v>914</v>
      </c>
      <c r="G18" s="224">
        <v>990</v>
      </c>
      <c r="H18" s="222"/>
      <c r="I18" s="222" t="s">
        <v>915</v>
      </c>
      <c r="J18" s="224" t="s">
        <v>592</v>
      </c>
      <c r="K18" s="224"/>
      <c r="L18" s="226"/>
      <c r="M18" s="230"/>
      <c r="N18" s="224"/>
      <c r="O18" s="231"/>
      <c r="P18" s="226">
        <f>VLOOKUP(D18,'MidCap Intra'!$B$11:$C$568,2,0)</f>
        <v>1069.8499999999999</v>
      </c>
      <c r="Q18" s="293"/>
      <c r="S18" s="37" t="s">
        <v>593</v>
      </c>
    </row>
    <row r="19" spans="1:39" ht="15" customHeight="1">
      <c r="A19" s="343">
        <v>10</v>
      </c>
      <c r="B19" s="344">
        <v>45231</v>
      </c>
      <c r="C19" s="345"/>
      <c r="D19" s="346" t="s">
        <v>372</v>
      </c>
      <c r="E19" s="347" t="s">
        <v>603</v>
      </c>
      <c r="F19" s="225">
        <v>222</v>
      </c>
      <c r="G19" s="220">
        <v>204</v>
      </c>
      <c r="H19" s="225">
        <v>237.5</v>
      </c>
      <c r="I19" s="225" t="s">
        <v>894</v>
      </c>
      <c r="J19" s="348" t="s">
        <v>1007</v>
      </c>
      <c r="K19" s="348">
        <f t="shared" ref="K19" si="4">H19-F19</f>
        <v>15.5</v>
      </c>
      <c r="L19" s="349">
        <f>(F19*-0.3)/100</f>
        <v>-0.66599999999999993</v>
      </c>
      <c r="M19" s="350">
        <f t="shared" ref="M19" si="5">(K19+L19)/F19</f>
        <v>6.6819819819819812E-2</v>
      </c>
      <c r="N19" s="348" t="s">
        <v>594</v>
      </c>
      <c r="O19" s="351">
        <v>45237</v>
      </c>
      <c r="P19" s="352"/>
      <c r="Q19" s="293"/>
      <c r="S19" s="37" t="s">
        <v>593</v>
      </c>
    </row>
    <row r="20" spans="1:39" ht="15" customHeight="1">
      <c r="A20" s="227">
        <v>11</v>
      </c>
      <c r="B20" s="223">
        <v>45236</v>
      </c>
      <c r="C20" s="228"/>
      <c r="D20" s="232" t="s">
        <v>143</v>
      </c>
      <c r="E20" s="229" t="s">
        <v>603</v>
      </c>
      <c r="F20" s="222" t="s">
        <v>965</v>
      </c>
      <c r="G20" s="224">
        <v>77</v>
      </c>
      <c r="H20" s="222"/>
      <c r="I20" s="222" t="s">
        <v>966</v>
      </c>
      <c r="J20" s="224" t="s">
        <v>592</v>
      </c>
      <c r="K20" s="224"/>
      <c r="L20" s="226"/>
      <c r="M20" s="230"/>
      <c r="N20" s="224"/>
      <c r="O20" s="231"/>
      <c r="P20" s="226">
        <f>VLOOKUP(D20,'MidCap Intra'!$B$11:$C$568,2,0)</f>
        <v>83.7</v>
      </c>
      <c r="Q20" s="293"/>
      <c r="S20" s="37"/>
    </row>
    <row r="21" spans="1:39" ht="15" customHeight="1">
      <c r="A21" s="343">
        <v>12</v>
      </c>
      <c r="B21" s="344">
        <v>45236</v>
      </c>
      <c r="C21" s="345"/>
      <c r="D21" s="346" t="s">
        <v>293</v>
      </c>
      <c r="E21" s="347" t="s">
        <v>603</v>
      </c>
      <c r="F21" s="225">
        <v>348.5</v>
      </c>
      <c r="G21" s="220">
        <v>319</v>
      </c>
      <c r="H21" s="225">
        <v>375</v>
      </c>
      <c r="I21" s="225" t="s">
        <v>967</v>
      </c>
      <c r="J21" s="348" t="s">
        <v>1084</v>
      </c>
      <c r="K21" s="348">
        <f t="shared" ref="K21" si="6">H21-F21</f>
        <v>26.5</v>
      </c>
      <c r="L21" s="349">
        <f>(F21*-0.3)/100</f>
        <v>-1.0454999999999999</v>
      </c>
      <c r="M21" s="350">
        <f t="shared" ref="M21" si="7">(K21+L21)/F21</f>
        <v>7.3040172166427539E-2</v>
      </c>
      <c r="N21" s="348" t="s">
        <v>594</v>
      </c>
      <c r="O21" s="351">
        <v>45238</v>
      </c>
      <c r="P21" s="352"/>
      <c r="Q21" s="293"/>
      <c r="S21" s="37"/>
    </row>
    <row r="22" spans="1:39" ht="15" customHeight="1">
      <c r="A22" s="227">
        <v>13</v>
      </c>
      <c r="B22" s="223">
        <v>45236</v>
      </c>
      <c r="C22" s="228"/>
      <c r="D22" s="232" t="s">
        <v>770</v>
      </c>
      <c r="E22" s="229" t="s">
        <v>603</v>
      </c>
      <c r="F22" s="222" t="s">
        <v>968</v>
      </c>
      <c r="G22" s="224">
        <v>177</v>
      </c>
      <c r="H22" s="222"/>
      <c r="I22" s="222" t="s">
        <v>969</v>
      </c>
      <c r="J22" s="224" t="s">
        <v>592</v>
      </c>
      <c r="K22" s="224"/>
      <c r="L22" s="226"/>
      <c r="M22" s="230"/>
      <c r="N22" s="224"/>
      <c r="O22" s="231"/>
      <c r="P22" s="226"/>
      <c r="Q22" s="293"/>
      <c r="S22" s="37"/>
    </row>
    <row r="23" spans="1:39" ht="15" customHeight="1">
      <c r="A23" s="227">
        <v>14</v>
      </c>
      <c r="B23" s="223">
        <v>45238</v>
      </c>
      <c r="C23" s="228"/>
      <c r="D23" s="232" t="s">
        <v>429</v>
      </c>
      <c r="E23" s="229" t="s">
        <v>603</v>
      </c>
      <c r="F23" s="222" t="s">
        <v>1091</v>
      </c>
      <c r="G23" s="224">
        <v>104</v>
      </c>
      <c r="H23" s="222"/>
      <c r="I23" s="222" t="s">
        <v>1092</v>
      </c>
      <c r="J23" s="224" t="s">
        <v>592</v>
      </c>
      <c r="K23" s="224"/>
      <c r="L23" s="226"/>
      <c r="M23" s="230"/>
      <c r="N23" s="224"/>
      <c r="O23" s="231"/>
      <c r="P23" s="226">
        <f>VLOOKUP(D23,'MidCap Intra'!$B$11:$C$568,2,0)</f>
        <v>112.9</v>
      </c>
      <c r="Q23" s="293"/>
      <c r="S23" s="37"/>
    </row>
    <row r="24" spans="1:39" ht="15" customHeight="1">
      <c r="A24" s="227"/>
      <c r="B24" s="223"/>
      <c r="C24" s="228"/>
      <c r="D24" s="232"/>
      <c r="E24" s="229"/>
      <c r="F24" s="222"/>
      <c r="G24" s="224"/>
      <c r="H24" s="222"/>
      <c r="I24" s="222"/>
      <c r="J24" s="224"/>
      <c r="K24" s="224"/>
      <c r="L24" s="226"/>
      <c r="M24" s="230"/>
      <c r="N24" s="224"/>
      <c r="O24" s="231"/>
      <c r="P24" s="279"/>
      <c r="Q24" s="293"/>
      <c r="S24" s="37"/>
    </row>
    <row r="25" spans="1:39" ht="15" customHeight="1">
      <c r="A25" s="227"/>
      <c r="B25" s="223"/>
      <c r="C25" s="228"/>
      <c r="D25" s="232"/>
      <c r="E25" s="229"/>
      <c r="F25" s="222"/>
      <c r="G25" s="224"/>
      <c r="H25" s="222"/>
      <c r="I25" s="222"/>
      <c r="J25" s="224"/>
      <c r="K25" s="224"/>
      <c r="L25" s="226"/>
      <c r="M25" s="230"/>
      <c r="N25" s="224"/>
      <c r="O25" s="231"/>
      <c r="P25" s="279"/>
      <c r="Q25" s="293"/>
      <c r="S25" s="37"/>
    </row>
    <row r="26" spans="1:39" ht="15" customHeight="1">
      <c r="A26" s="227"/>
      <c r="B26" s="223"/>
      <c r="C26" s="228"/>
      <c r="D26" s="232"/>
      <c r="E26" s="229"/>
      <c r="F26" s="222"/>
      <c r="G26" s="224"/>
      <c r="H26" s="222"/>
      <c r="I26" s="222"/>
      <c r="J26" s="224"/>
      <c r="K26" s="224"/>
      <c r="L26" s="226"/>
      <c r="M26" s="230"/>
      <c r="N26" s="224"/>
      <c r="O26" s="231"/>
      <c r="P26" s="226"/>
      <c r="Q26" s="293"/>
      <c r="S26" s="37"/>
    </row>
    <row r="28" spans="1:39" ht="14.25" customHeight="1">
      <c r="A28" s="104"/>
      <c r="B28" s="105"/>
      <c r="C28" s="106"/>
      <c r="D28" s="107"/>
      <c r="E28" s="108"/>
      <c r="F28" s="108"/>
      <c r="G28" s="104"/>
      <c r="H28" s="108"/>
      <c r="I28" s="109"/>
      <c r="J28" s="110"/>
      <c r="K28" s="110"/>
      <c r="L28" s="111"/>
      <c r="M28" s="112"/>
      <c r="N28" s="113"/>
      <c r="O28" s="114"/>
      <c r="P28" s="115"/>
      <c r="Q28" s="115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6" t="s">
        <v>595</v>
      </c>
      <c r="B29" s="117"/>
      <c r="C29" s="118"/>
      <c r="E29" s="119"/>
      <c r="F29" s="119"/>
      <c r="G29" s="119"/>
      <c r="H29" s="119"/>
      <c r="I29" s="119"/>
      <c r="J29" s="120"/>
      <c r="K29" s="119"/>
      <c r="L29" s="121"/>
      <c r="M29" s="55"/>
      <c r="N29" s="120"/>
      <c r="O29" s="11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22" t="s">
        <v>596</v>
      </c>
      <c r="B30" s="116"/>
      <c r="C30" s="116"/>
      <c r="D30" s="116"/>
      <c r="E30" s="37"/>
      <c r="F30" s="123" t="s">
        <v>597</v>
      </c>
      <c r="G30" s="6"/>
      <c r="H30" s="6"/>
      <c r="I30" s="6"/>
      <c r="J30" s="124"/>
      <c r="K30" s="125"/>
      <c r="L30" s="125"/>
      <c r="M30" s="126"/>
      <c r="N30" s="1"/>
      <c r="O30" s="12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6" t="s">
        <v>598</v>
      </c>
      <c r="B31" s="116"/>
      <c r="C31" s="116"/>
      <c r="D31" s="116" t="s">
        <v>599</v>
      </c>
      <c r="E31" s="6"/>
      <c r="F31" s="123" t="s">
        <v>600</v>
      </c>
      <c r="G31" s="6"/>
      <c r="H31" s="6"/>
      <c r="I31" s="6"/>
      <c r="J31" s="124"/>
      <c r="K31" s="125"/>
      <c r="L31" s="125"/>
      <c r="M31" s="126"/>
      <c r="N31" s="1"/>
      <c r="O31" s="12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6"/>
      <c r="B32" s="116"/>
      <c r="C32" s="116"/>
      <c r="D32" s="116"/>
      <c r="E32" s="6"/>
      <c r="F32" s="6"/>
      <c r="G32" s="6"/>
      <c r="H32" s="6"/>
      <c r="I32" s="6"/>
      <c r="J32" s="128"/>
      <c r="K32" s="125"/>
      <c r="L32" s="125"/>
      <c r="M32" s="6"/>
      <c r="N32" s="129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41"/>
      <c r="B33" s="241"/>
      <c r="C33" s="241"/>
      <c r="D33" s="241"/>
      <c r="E33" s="242"/>
      <c r="F33" s="242"/>
      <c r="G33" s="242"/>
      <c r="H33" s="242"/>
      <c r="I33" s="242"/>
      <c r="J33" s="243"/>
      <c r="K33" s="244"/>
      <c r="L33" s="244"/>
      <c r="M33" s="242"/>
      <c r="N33" s="245"/>
      <c r="O33" s="246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6"/>
      <c r="B34" s="116"/>
      <c r="C34" s="116"/>
      <c r="D34" s="116"/>
      <c r="E34" s="6"/>
      <c r="F34" s="6"/>
      <c r="G34" s="6"/>
      <c r="H34" s="6"/>
      <c r="I34" s="6"/>
      <c r="J34" s="128"/>
      <c r="K34" s="125"/>
      <c r="L34" s="126"/>
      <c r="M34" s="6"/>
      <c r="N34" s="129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9" t="s">
        <v>606</v>
      </c>
      <c r="B35" s="139"/>
      <c r="C35" s="139"/>
      <c r="D35" s="139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6" t="s">
        <v>16</v>
      </c>
      <c r="B36" s="96" t="s">
        <v>566</v>
      </c>
      <c r="C36" s="96"/>
      <c r="D36" s="97" t="s">
        <v>578</v>
      </c>
      <c r="E36" s="96" t="s">
        <v>579</v>
      </c>
      <c r="F36" s="96" t="s">
        <v>580</v>
      </c>
      <c r="G36" s="96" t="s">
        <v>601</v>
      </c>
      <c r="H36" s="96" t="s">
        <v>582</v>
      </c>
      <c r="I36" s="233" t="s">
        <v>583</v>
      </c>
      <c r="J36" s="235" t="s">
        <v>584</v>
      </c>
      <c r="K36" s="234" t="s">
        <v>607</v>
      </c>
      <c r="L36" s="98" t="s">
        <v>586</v>
      </c>
      <c r="M36" s="140" t="s">
        <v>608</v>
      </c>
      <c r="N36" s="96" t="s">
        <v>609</v>
      </c>
      <c r="O36" s="95" t="s">
        <v>588</v>
      </c>
      <c r="P36" s="97" t="s">
        <v>589</v>
      </c>
      <c r="Q36" s="313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82">
        <v>1</v>
      </c>
      <c r="B37" s="283">
        <v>45229</v>
      </c>
      <c r="C37" s="284"/>
      <c r="D37" s="284" t="s">
        <v>905</v>
      </c>
      <c r="E37" s="282" t="s">
        <v>603</v>
      </c>
      <c r="F37" s="282">
        <v>22625</v>
      </c>
      <c r="G37" s="307">
        <v>22350</v>
      </c>
      <c r="H37" s="236">
        <v>22350</v>
      </c>
      <c r="I37" s="237" t="s">
        <v>911</v>
      </c>
      <c r="J37" s="309" t="s">
        <v>922</v>
      </c>
      <c r="K37" s="285">
        <f t="shared" ref="K37" si="8">H37-F37</f>
        <v>-275</v>
      </c>
      <c r="L37" s="286">
        <f t="shared" ref="L37" si="9">(H37*N37)*0.03%</f>
        <v>268.2</v>
      </c>
      <c r="M37" s="287">
        <f t="shared" ref="M37" si="10">(K37*N37)-L37</f>
        <v>-11268.2</v>
      </c>
      <c r="N37" s="285">
        <v>40</v>
      </c>
      <c r="O37" s="288" t="s">
        <v>604</v>
      </c>
      <c r="P37" s="283">
        <v>45231</v>
      </c>
      <c r="Q37" s="280"/>
      <c r="R37" s="141"/>
      <c r="S37" s="55" t="s">
        <v>605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2"/>
      <c r="AH37" s="143"/>
      <c r="AI37" s="141"/>
      <c r="AJ37" s="141"/>
      <c r="AK37" s="142"/>
      <c r="AL37" s="142"/>
      <c r="AM37" s="142"/>
    </row>
    <row r="38" spans="1:39" ht="15" customHeight="1">
      <c r="A38" s="373">
        <v>2</v>
      </c>
      <c r="B38" s="375">
        <v>45230</v>
      </c>
      <c r="C38" s="256"/>
      <c r="D38" s="256" t="s">
        <v>903</v>
      </c>
      <c r="E38" s="225" t="s">
        <v>603</v>
      </c>
      <c r="F38" s="225">
        <v>17.5</v>
      </c>
      <c r="G38" s="225"/>
      <c r="H38" s="225">
        <v>26.5</v>
      </c>
      <c r="I38" s="220"/>
      <c r="J38" s="387" t="s">
        <v>953</v>
      </c>
      <c r="K38" s="238">
        <f>H38-F38</f>
        <v>9</v>
      </c>
      <c r="L38" s="331">
        <f>(H38*N38)*0.03%</f>
        <v>11.328749999999999</v>
      </c>
      <c r="M38" s="377">
        <v>8890</v>
      </c>
      <c r="N38" s="238">
        <v>1425</v>
      </c>
      <c r="O38" s="379" t="s">
        <v>594</v>
      </c>
      <c r="P38" s="389">
        <v>45233</v>
      </c>
      <c r="Q38" s="280"/>
      <c r="R38" s="142"/>
      <c r="S38" s="55" t="s">
        <v>593</v>
      </c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</row>
    <row r="39" spans="1:39" ht="15" customHeight="1">
      <c r="A39" s="374"/>
      <c r="B39" s="376"/>
      <c r="C39" s="256"/>
      <c r="D39" s="256" t="s">
        <v>904</v>
      </c>
      <c r="E39" s="225" t="s">
        <v>884</v>
      </c>
      <c r="F39" s="335" t="s">
        <v>932</v>
      </c>
      <c r="G39" s="225"/>
      <c r="H39" s="225">
        <v>11.25</v>
      </c>
      <c r="I39" s="220"/>
      <c r="J39" s="388"/>
      <c r="K39" s="336">
        <f>F39-H39</f>
        <v>-2.75</v>
      </c>
      <c r="L39" s="331">
        <f>(H39*N39)*0.03%</f>
        <v>4.8093749999999993</v>
      </c>
      <c r="M39" s="378"/>
      <c r="N39" s="238">
        <v>1425</v>
      </c>
      <c r="O39" s="380"/>
      <c r="P39" s="390"/>
      <c r="Q39" s="280"/>
      <c r="R39" s="142"/>
      <c r="S39" s="55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</row>
    <row r="40" spans="1:39" ht="12.75" customHeight="1">
      <c r="A40" s="332">
        <v>3</v>
      </c>
      <c r="B40" s="240">
        <v>45232</v>
      </c>
      <c r="C40" s="333"/>
      <c r="D40" s="333" t="s">
        <v>923</v>
      </c>
      <c r="E40" s="332" t="s">
        <v>603</v>
      </c>
      <c r="F40" s="332">
        <v>432</v>
      </c>
      <c r="G40" s="334">
        <v>426</v>
      </c>
      <c r="H40" s="225">
        <v>437.5</v>
      </c>
      <c r="I40" s="220" t="s">
        <v>924</v>
      </c>
      <c r="J40" s="330" t="s">
        <v>954</v>
      </c>
      <c r="K40" s="238">
        <f t="shared" ref="K40" si="11">H40-F40</f>
        <v>5.5</v>
      </c>
      <c r="L40" s="331">
        <f t="shared" ref="L40" si="12">(H40*N40)*0.03%</f>
        <v>209.99999999999997</v>
      </c>
      <c r="M40" s="239">
        <f t="shared" ref="M40" si="13">(K40*N40)-L40</f>
        <v>8590</v>
      </c>
      <c r="N40" s="238">
        <v>1600</v>
      </c>
      <c r="O40" s="103" t="s">
        <v>594</v>
      </c>
      <c r="P40" s="240">
        <v>45236</v>
      </c>
      <c r="Q40" s="280"/>
      <c r="R40" s="141"/>
      <c r="S40" s="55" t="s">
        <v>605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2"/>
      <c r="AH40" s="143"/>
      <c r="AI40" s="141"/>
      <c r="AJ40" s="141"/>
      <c r="AK40" s="142"/>
      <c r="AL40" s="142"/>
      <c r="AM40" s="142"/>
    </row>
    <row r="41" spans="1:39" ht="12.75" customHeight="1">
      <c r="A41" s="332">
        <v>4</v>
      </c>
      <c r="B41" s="240">
        <v>45232</v>
      </c>
      <c r="C41" s="333"/>
      <c r="D41" s="333" t="s">
        <v>925</v>
      </c>
      <c r="E41" s="332" t="s">
        <v>603</v>
      </c>
      <c r="F41" s="332">
        <v>920</v>
      </c>
      <c r="G41" s="334">
        <v>909</v>
      </c>
      <c r="H41" s="225">
        <v>929</v>
      </c>
      <c r="I41" s="220" t="s">
        <v>926</v>
      </c>
      <c r="J41" s="330" t="s">
        <v>807</v>
      </c>
      <c r="K41" s="238">
        <f t="shared" ref="K41" si="14">H41-F41</f>
        <v>9</v>
      </c>
      <c r="L41" s="331">
        <f t="shared" ref="L41" si="15">(H41*N41)*0.03%</f>
        <v>264.76499999999999</v>
      </c>
      <c r="M41" s="239">
        <f t="shared" ref="M41" si="16">(K41*N41)-L41</f>
        <v>8285.2350000000006</v>
      </c>
      <c r="N41" s="238">
        <v>950</v>
      </c>
      <c r="O41" s="103" t="s">
        <v>594</v>
      </c>
      <c r="P41" s="240">
        <v>45233</v>
      </c>
      <c r="Q41" s="280"/>
      <c r="R41" s="141"/>
      <c r="S41" s="55" t="s">
        <v>786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2"/>
      <c r="AH41" s="143"/>
      <c r="AI41" s="141"/>
      <c r="AJ41" s="141"/>
      <c r="AK41" s="142"/>
      <c r="AL41" s="142"/>
      <c r="AM41" s="142"/>
    </row>
    <row r="42" spans="1:39" ht="12.75" customHeight="1">
      <c r="A42" s="332">
        <v>5</v>
      </c>
      <c r="B42" s="240">
        <v>45233</v>
      </c>
      <c r="C42" s="333"/>
      <c r="D42" s="333" t="s">
        <v>935</v>
      </c>
      <c r="E42" s="332" t="s">
        <v>603</v>
      </c>
      <c r="F42" s="332">
        <v>3970</v>
      </c>
      <c r="G42" s="334">
        <v>3915</v>
      </c>
      <c r="H42" s="225">
        <v>4010</v>
      </c>
      <c r="I42" s="220" t="s">
        <v>936</v>
      </c>
      <c r="J42" s="330" t="s">
        <v>635</v>
      </c>
      <c r="K42" s="238">
        <f t="shared" ref="K42" si="17">H42-F42</f>
        <v>40</v>
      </c>
      <c r="L42" s="331">
        <f t="shared" ref="L42" si="18">(H42*N42)*0.03%</f>
        <v>240.59999999999997</v>
      </c>
      <c r="M42" s="239">
        <f t="shared" ref="M42" si="19">(K42*N42)-L42</f>
        <v>7759.4</v>
      </c>
      <c r="N42" s="238">
        <v>200</v>
      </c>
      <c r="O42" s="103" t="s">
        <v>594</v>
      </c>
      <c r="P42" s="240">
        <v>45236</v>
      </c>
      <c r="Q42" s="280"/>
      <c r="R42" s="141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2"/>
      <c r="AH42" s="143"/>
      <c r="AI42" s="141"/>
      <c r="AJ42" s="141"/>
      <c r="AK42" s="142"/>
      <c r="AL42" s="142"/>
      <c r="AM42" s="142"/>
    </row>
    <row r="43" spans="1:39" ht="12.75" customHeight="1">
      <c r="A43" s="332">
        <v>6</v>
      </c>
      <c r="B43" s="240">
        <v>45233</v>
      </c>
      <c r="C43" s="333"/>
      <c r="D43" s="333" t="s">
        <v>937</v>
      </c>
      <c r="E43" s="332" t="s">
        <v>603</v>
      </c>
      <c r="F43" s="332">
        <v>257.25</v>
      </c>
      <c r="G43" s="334">
        <v>254</v>
      </c>
      <c r="H43" s="225">
        <v>260.5</v>
      </c>
      <c r="I43" s="220" t="s">
        <v>938</v>
      </c>
      <c r="J43" s="330" t="s">
        <v>955</v>
      </c>
      <c r="K43" s="238">
        <f t="shared" ref="K43" si="20">H43-F43</f>
        <v>3.25</v>
      </c>
      <c r="L43" s="331">
        <f t="shared" ref="L43" si="21">(H43*N43)*0.03%</f>
        <v>281.33999999999997</v>
      </c>
      <c r="M43" s="239">
        <f t="shared" ref="M43" si="22">(K43*N43)-L43</f>
        <v>11418.66</v>
      </c>
      <c r="N43" s="238">
        <v>3600</v>
      </c>
      <c r="O43" s="103" t="s">
        <v>594</v>
      </c>
      <c r="P43" s="240">
        <v>45236</v>
      </c>
      <c r="Q43" s="280"/>
      <c r="R43" s="141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2"/>
      <c r="AH43" s="143"/>
      <c r="AI43" s="141"/>
      <c r="AJ43" s="141"/>
      <c r="AK43" s="142"/>
      <c r="AL43" s="142"/>
      <c r="AM43" s="142"/>
    </row>
    <row r="44" spans="1:39" ht="12.75" customHeight="1">
      <c r="A44" s="99">
        <v>7</v>
      </c>
      <c r="B44" s="293">
        <v>45236</v>
      </c>
      <c r="C44" s="144"/>
      <c r="D44" s="144" t="s">
        <v>960</v>
      </c>
      <c r="E44" s="99" t="s">
        <v>603</v>
      </c>
      <c r="F44" s="99" t="s">
        <v>961</v>
      </c>
      <c r="G44" s="306">
        <v>310</v>
      </c>
      <c r="H44" s="222"/>
      <c r="I44" s="224" t="s">
        <v>962</v>
      </c>
      <c r="J44" s="308" t="s">
        <v>592</v>
      </c>
      <c r="K44" s="99"/>
      <c r="L44" s="102"/>
      <c r="M44" s="294"/>
      <c r="N44" s="99"/>
      <c r="O44" s="101"/>
      <c r="P44" s="293"/>
      <c r="Q44" s="280"/>
      <c r="R44" s="141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2"/>
      <c r="AH44" s="143"/>
      <c r="AI44" s="141"/>
      <c r="AJ44" s="141"/>
      <c r="AK44" s="142"/>
      <c r="AL44" s="142"/>
      <c r="AM44" s="142"/>
    </row>
    <row r="45" spans="1:39" ht="12.75" customHeight="1">
      <c r="A45" s="99">
        <v>8</v>
      </c>
      <c r="B45" s="293">
        <v>45236</v>
      </c>
      <c r="C45" s="144"/>
      <c r="D45" s="144" t="s">
        <v>963</v>
      </c>
      <c r="E45" s="99" t="s">
        <v>603</v>
      </c>
      <c r="F45" s="99">
        <v>5120</v>
      </c>
      <c r="G45" s="306">
        <v>5050</v>
      </c>
      <c r="H45" s="222">
        <v>5170</v>
      </c>
      <c r="I45" s="224" t="s">
        <v>964</v>
      </c>
      <c r="J45" s="330" t="s">
        <v>955</v>
      </c>
      <c r="K45" s="238">
        <f t="shared" ref="K45" si="23">H45-F45</f>
        <v>50</v>
      </c>
      <c r="L45" s="331">
        <f t="shared" ref="L45" si="24">(H45*N45)*0.03%</f>
        <v>232.64999999999998</v>
      </c>
      <c r="M45" s="239">
        <f t="shared" ref="M45" si="25">(K45*N45)-L45</f>
        <v>7267.35</v>
      </c>
      <c r="N45" s="238">
        <v>150</v>
      </c>
      <c r="O45" s="103" t="s">
        <v>594</v>
      </c>
      <c r="P45" s="240">
        <v>45236</v>
      </c>
      <c r="Q45" s="280"/>
      <c r="R45" s="141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2"/>
      <c r="AH45" s="143"/>
      <c r="AI45" s="141"/>
      <c r="AJ45" s="141"/>
      <c r="AK45" s="142"/>
      <c r="AL45" s="142"/>
      <c r="AM45" s="142"/>
    </row>
    <row r="46" spans="1:39" ht="12.75" customHeight="1">
      <c r="A46" s="282">
        <v>9</v>
      </c>
      <c r="B46" s="283">
        <v>45237</v>
      </c>
      <c r="C46" s="284"/>
      <c r="D46" s="284" t="s">
        <v>1008</v>
      </c>
      <c r="E46" s="282" t="s">
        <v>603</v>
      </c>
      <c r="F46" s="282">
        <v>7605</v>
      </c>
      <c r="G46" s="307">
        <v>7525</v>
      </c>
      <c r="H46" s="236">
        <v>7525</v>
      </c>
      <c r="I46" s="237" t="s">
        <v>1009</v>
      </c>
      <c r="J46" s="309" t="s">
        <v>1010</v>
      </c>
      <c r="K46" s="285">
        <f t="shared" ref="K46" si="26">H46-F46</f>
        <v>-80</v>
      </c>
      <c r="L46" s="286">
        <f t="shared" ref="L46" si="27">(H46*N46)*0.03%</f>
        <v>282.1875</v>
      </c>
      <c r="M46" s="287">
        <f t="shared" ref="M46" si="28">(K46*N46)-L46</f>
        <v>-10282.1875</v>
      </c>
      <c r="N46" s="285">
        <v>125</v>
      </c>
      <c r="O46" s="288" t="s">
        <v>604</v>
      </c>
      <c r="P46" s="283">
        <v>45237</v>
      </c>
      <c r="Q46" s="280"/>
      <c r="R46" s="141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2"/>
      <c r="AH46" s="143"/>
      <c r="AI46" s="141"/>
      <c r="AJ46" s="141"/>
      <c r="AK46" s="142"/>
      <c r="AL46" s="142"/>
      <c r="AM46" s="142"/>
    </row>
    <row r="47" spans="1:39" ht="12.75" customHeight="1">
      <c r="A47" s="99">
        <v>10</v>
      </c>
      <c r="B47" s="293">
        <v>45238</v>
      </c>
      <c r="C47" s="144"/>
      <c r="D47" s="144" t="s">
        <v>1088</v>
      </c>
      <c r="E47" s="99" t="s">
        <v>603</v>
      </c>
      <c r="F47" s="99" t="s">
        <v>1089</v>
      </c>
      <c r="G47" s="99">
        <v>356</v>
      </c>
      <c r="H47" s="222"/>
      <c r="I47" s="306" t="s">
        <v>1090</v>
      </c>
      <c r="J47" s="308" t="s">
        <v>592</v>
      </c>
      <c r="K47" s="99"/>
      <c r="L47" s="102"/>
      <c r="M47" s="294"/>
      <c r="N47" s="99"/>
      <c r="O47" s="101"/>
      <c r="P47" s="293"/>
      <c r="Q47" s="280"/>
      <c r="R47" s="141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2"/>
      <c r="AH47" s="143"/>
      <c r="AI47" s="141"/>
      <c r="AJ47" s="141"/>
      <c r="AK47" s="142"/>
      <c r="AL47" s="142"/>
      <c r="AM47" s="142"/>
    </row>
    <row r="48" spans="1:39" ht="12.75" customHeight="1">
      <c r="A48" s="99"/>
      <c r="B48" s="293"/>
      <c r="C48" s="144"/>
      <c r="D48" s="144"/>
      <c r="E48" s="99"/>
      <c r="F48" s="99"/>
      <c r="G48" s="306"/>
      <c r="H48" s="222"/>
      <c r="I48" s="224"/>
      <c r="J48" s="308"/>
      <c r="K48" s="99"/>
      <c r="L48" s="102"/>
      <c r="M48" s="294"/>
      <c r="N48" s="99"/>
      <c r="O48" s="101"/>
      <c r="P48" s="293"/>
      <c r="Q48" s="280"/>
      <c r="R48" s="141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2"/>
      <c r="AH48" s="143"/>
      <c r="AI48" s="141"/>
      <c r="AJ48" s="141"/>
      <c r="AK48" s="142"/>
      <c r="AL48" s="142"/>
      <c r="AM48" s="142"/>
    </row>
    <row r="49" spans="1:39" ht="12.75" customHeight="1">
      <c r="A49" s="99"/>
      <c r="B49" s="293"/>
      <c r="C49" s="144"/>
      <c r="D49" s="144"/>
      <c r="E49" s="99"/>
      <c r="F49" s="99"/>
      <c r="G49" s="306"/>
      <c r="H49" s="222"/>
      <c r="I49" s="224"/>
      <c r="J49" s="308"/>
      <c r="K49" s="99"/>
      <c r="L49" s="102"/>
      <c r="M49" s="294"/>
      <c r="N49" s="99"/>
      <c r="O49" s="101"/>
      <c r="P49" s="293"/>
      <c r="Q49" s="280"/>
      <c r="R49" s="141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2"/>
      <c r="AH49" s="143"/>
      <c r="AI49" s="141"/>
      <c r="AJ49" s="141"/>
      <c r="AK49" s="142"/>
      <c r="AL49" s="142"/>
      <c r="AM49" s="142"/>
    </row>
    <row r="50" spans="1:39" ht="12.75" customHeight="1">
      <c r="A50" s="99"/>
      <c r="B50" s="293"/>
      <c r="C50" s="144"/>
      <c r="D50" s="144"/>
      <c r="E50" s="99"/>
      <c r="F50" s="99"/>
      <c r="G50" s="306"/>
      <c r="H50" s="222"/>
      <c r="I50" s="224"/>
      <c r="J50" s="308"/>
      <c r="K50" s="99"/>
      <c r="L50" s="102"/>
      <c r="M50" s="294"/>
      <c r="N50" s="99"/>
      <c r="O50" s="101"/>
      <c r="P50" s="293"/>
      <c r="Q50" s="280"/>
      <c r="R50" s="141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2"/>
      <c r="AH50" s="143"/>
      <c r="AI50" s="141"/>
      <c r="AJ50" s="141"/>
      <c r="AK50" s="142"/>
      <c r="AL50" s="142"/>
      <c r="AM50" s="142"/>
    </row>
    <row r="51" spans="1:39" ht="12.75" customHeight="1">
      <c r="A51" s="99"/>
      <c r="B51" s="293"/>
      <c r="C51" s="144"/>
      <c r="D51" s="144"/>
      <c r="E51" s="99"/>
      <c r="F51" s="99"/>
      <c r="G51" s="306"/>
      <c r="H51" s="279"/>
      <c r="I51" s="224"/>
      <c r="J51" s="308"/>
      <c r="K51" s="99"/>
      <c r="L51" s="102"/>
      <c r="M51" s="294"/>
      <c r="N51" s="99"/>
      <c r="O51" s="101"/>
      <c r="P51" s="100"/>
      <c r="Q51" s="281"/>
      <c r="R51" s="141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2"/>
      <c r="AH51" s="143"/>
      <c r="AI51" s="141"/>
      <c r="AJ51" s="141"/>
      <c r="AK51" s="142"/>
      <c r="AL51" s="142"/>
      <c r="AM51" s="142"/>
    </row>
    <row r="53" spans="1:39" ht="12.75" customHeight="1">
      <c r="A53" s="142"/>
      <c r="B53" s="145"/>
      <c r="C53" s="141"/>
      <c r="D53" s="141"/>
      <c r="E53" s="142"/>
      <c r="F53" s="142"/>
      <c r="G53" s="142"/>
      <c r="H53" s="146"/>
      <c r="I53" s="146"/>
      <c r="J53" s="146"/>
      <c r="K53" s="141"/>
      <c r="L53" s="142"/>
      <c r="M53" s="142"/>
      <c r="N53" s="142"/>
      <c r="O53" s="146"/>
      <c r="P53" s="146"/>
      <c r="Q53" s="146"/>
      <c r="R53" s="141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2"/>
      <c r="AH53" s="143"/>
      <c r="AI53" s="141"/>
      <c r="AJ53" s="141"/>
      <c r="AK53" s="142"/>
      <c r="AL53" s="142"/>
      <c r="AM53" s="142"/>
    </row>
    <row r="54" spans="1:39" ht="13.8">
      <c r="A54" s="147" t="s">
        <v>610</v>
      </c>
      <c r="B54" s="147"/>
      <c r="C54" s="147"/>
      <c r="D54" s="147"/>
      <c r="E54" s="148"/>
      <c r="F54" s="109"/>
      <c r="G54" s="109"/>
      <c r="H54" s="109"/>
      <c r="I54" s="109"/>
      <c r="J54" s="1"/>
      <c r="K54" s="6"/>
      <c r="L54" s="6"/>
      <c r="M54" s="6"/>
      <c r="N54" s="1"/>
      <c r="O54" s="1"/>
      <c r="P54" s="37"/>
      <c r="Q54" s="37"/>
      <c r="R54" s="37"/>
      <c r="S54" s="6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37"/>
      <c r="AH54" s="37"/>
      <c r="AI54" s="37"/>
      <c r="AJ54" s="37"/>
      <c r="AK54" s="37"/>
      <c r="AL54" s="37"/>
      <c r="AM54" s="37"/>
    </row>
    <row r="55" spans="1:39" ht="39.6">
      <c r="A55" s="96" t="s">
        <v>16</v>
      </c>
      <c r="B55" s="96" t="s">
        <v>566</v>
      </c>
      <c r="C55" s="96"/>
      <c r="D55" s="97" t="s">
        <v>578</v>
      </c>
      <c r="E55" s="96" t="s">
        <v>579</v>
      </c>
      <c r="F55" s="96" t="s">
        <v>580</v>
      </c>
      <c r="G55" s="96" t="s">
        <v>601</v>
      </c>
      <c r="H55" s="96" t="s">
        <v>582</v>
      </c>
      <c r="I55" s="96" t="s">
        <v>583</v>
      </c>
      <c r="J55" s="95" t="s">
        <v>584</v>
      </c>
      <c r="K55" s="95" t="s">
        <v>611</v>
      </c>
      <c r="L55" s="98" t="s">
        <v>586</v>
      </c>
      <c r="M55" s="140" t="s">
        <v>608</v>
      </c>
      <c r="N55" s="96" t="s">
        <v>609</v>
      </c>
      <c r="O55" s="96" t="s">
        <v>588</v>
      </c>
      <c r="P55" s="97" t="s">
        <v>589</v>
      </c>
      <c r="Q55" s="310"/>
      <c r="R55" s="37"/>
      <c r="S55" s="6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37"/>
      <c r="AH55" s="37"/>
      <c r="AI55" s="37"/>
      <c r="AJ55" s="37"/>
      <c r="AK55" s="37"/>
      <c r="AL55" s="37"/>
      <c r="AM55" s="37"/>
    </row>
    <row r="56" spans="1:39" ht="15" customHeight="1">
      <c r="A56" s="404">
        <v>1</v>
      </c>
      <c r="B56" s="405">
        <v>45226</v>
      </c>
      <c r="C56" s="320"/>
      <c r="D56" s="320" t="s">
        <v>906</v>
      </c>
      <c r="E56" s="316" t="s">
        <v>603</v>
      </c>
      <c r="F56" s="316">
        <v>60</v>
      </c>
      <c r="G56" s="316"/>
      <c r="H56" s="318">
        <v>43</v>
      </c>
      <c r="I56" s="318"/>
      <c r="J56" s="387" t="s">
        <v>807</v>
      </c>
      <c r="K56" s="238">
        <f t="shared" ref="K56" si="29">H56-F56</f>
        <v>-17</v>
      </c>
      <c r="L56" s="247">
        <v>50</v>
      </c>
      <c r="M56" s="377">
        <v>300</v>
      </c>
      <c r="N56" s="238">
        <v>50</v>
      </c>
      <c r="O56" s="379" t="s">
        <v>594</v>
      </c>
      <c r="P56" s="240">
        <v>45231</v>
      </c>
      <c r="Q56" s="280"/>
      <c r="R56" s="142"/>
      <c r="S56" s="55" t="s">
        <v>593</v>
      </c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</row>
    <row r="57" spans="1:39" ht="15" customHeight="1">
      <c r="A57" s="374"/>
      <c r="B57" s="376"/>
      <c r="C57" s="256"/>
      <c r="D57" s="256" t="s">
        <v>907</v>
      </c>
      <c r="E57" s="225" t="s">
        <v>884</v>
      </c>
      <c r="F57" s="225">
        <v>37</v>
      </c>
      <c r="G57" s="225"/>
      <c r="H57" s="220">
        <v>24</v>
      </c>
      <c r="I57" s="220"/>
      <c r="J57" s="396"/>
      <c r="K57" s="238">
        <v>26</v>
      </c>
      <c r="L57" s="247">
        <v>100</v>
      </c>
      <c r="M57" s="391"/>
      <c r="N57" s="238">
        <v>50</v>
      </c>
      <c r="O57" s="386"/>
      <c r="P57" s="240">
        <v>45230</v>
      </c>
      <c r="Q57" s="280"/>
      <c r="R57" s="142"/>
      <c r="S57" s="55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</row>
    <row r="58" spans="1:39" ht="15" customHeight="1">
      <c r="A58" s="369">
        <v>2</v>
      </c>
      <c r="B58" s="371">
        <v>45229</v>
      </c>
      <c r="C58" s="289"/>
      <c r="D58" s="289" t="s">
        <v>909</v>
      </c>
      <c r="E58" s="222" t="s">
        <v>603</v>
      </c>
      <c r="F58" s="222">
        <v>57</v>
      </c>
      <c r="G58" s="222"/>
      <c r="H58" s="224"/>
      <c r="I58" s="224"/>
      <c r="J58" s="314" t="s">
        <v>592</v>
      </c>
      <c r="K58" s="222"/>
      <c r="L58" s="290"/>
      <c r="M58" s="291"/>
      <c r="N58" s="222"/>
      <c r="O58" s="224"/>
      <c r="P58" s="371"/>
      <c r="Q58" s="280"/>
      <c r="R58" s="142"/>
      <c r="S58" s="55" t="s">
        <v>593</v>
      </c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</row>
    <row r="59" spans="1:39" ht="15" customHeight="1">
      <c r="A59" s="370"/>
      <c r="B59" s="372"/>
      <c r="C59" s="289"/>
      <c r="D59" s="289" t="s">
        <v>910</v>
      </c>
      <c r="E59" s="222" t="s">
        <v>884</v>
      </c>
      <c r="F59" s="222">
        <v>27</v>
      </c>
      <c r="G59" s="222"/>
      <c r="H59" s="224"/>
      <c r="I59" s="224"/>
      <c r="J59" s="315"/>
      <c r="K59" s="222"/>
      <c r="L59" s="290"/>
      <c r="M59" s="291"/>
      <c r="N59" s="222"/>
      <c r="O59" s="224"/>
      <c r="P59" s="372"/>
      <c r="Q59" s="280"/>
      <c r="R59" s="142"/>
      <c r="S59" s="55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</row>
    <row r="60" spans="1:39" ht="15" customHeight="1">
      <c r="A60" s="317">
        <v>3</v>
      </c>
      <c r="B60" s="305">
        <v>45231</v>
      </c>
      <c r="C60" s="256"/>
      <c r="D60" s="256" t="s">
        <v>912</v>
      </c>
      <c r="E60" s="225" t="s">
        <v>884</v>
      </c>
      <c r="F60" s="225">
        <v>57</v>
      </c>
      <c r="G60" s="225">
        <v>105</v>
      </c>
      <c r="H60" s="220">
        <v>16</v>
      </c>
      <c r="I60" s="220">
        <v>0.1</v>
      </c>
      <c r="J60" s="319" t="s">
        <v>916</v>
      </c>
      <c r="K60" s="238">
        <f>F60-H60</f>
        <v>41</v>
      </c>
      <c r="L60" s="247">
        <v>50</v>
      </c>
      <c r="M60" s="239">
        <f t="shared" ref="M60" si="30">(K60*N60)-L60</f>
        <v>565</v>
      </c>
      <c r="N60" s="238">
        <v>15</v>
      </c>
      <c r="O60" s="103" t="s">
        <v>594</v>
      </c>
      <c r="P60" s="240">
        <v>45231</v>
      </c>
      <c r="Q60" s="280"/>
      <c r="R60" s="142"/>
      <c r="S60" s="55" t="s">
        <v>593</v>
      </c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</row>
    <row r="61" spans="1:39" ht="15" customHeight="1">
      <c r="A61" s="373">
        <v>4</v>
      </c>
      <c r="B61" s="375">
        <v>45231</v>
      </c>
      <c r="C61" s="256"/>
      <c r="D61" s="256" t="s">
        <v>917</v>
      </c>
      <c r="E61" s="225" t="s">
        <v>603</v>
      </c>
      <c r="F61" s="225">
        <v>13.25</v>
      </c>
      <c r="G61" s="225"/>
      <c r="H61" s="220">
        <v>15.5</v>
      </c>
      <c r="I61" s="220"/>
      <c r="J61" s="387" t="s">
        <v>956</v>
      </c>
      <c r="K61" s="238">
        <f>H61-F61</f>
        <v>2.25</v>
      </c>
      <c r="L61" s="247">
        <v>50</v>
      </c>
      <c r="M61" s="377">
        <v>1250</v>
      </c>
      <c r="N61" s="238">
        <v>900</v>
      </c>
      <c r="O61" s="379" t="s">
        <v>594</v>
      </c>
      <c r="P61" s="389">
        <v>45236</v>
      </c>
      <c r="Q61" s="280"/>
      <c r="R61" s="142"/>
      <c r="S61" s="55" t="s">
        <v>593</v>
      </c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</row>
    <row r="62" spans="1:39" ht="15" customHeight="1">
      <c r="A62" s="374"/>
      <c r="B62" s="376"/>
      <c r="C62" s="256"/>
      <c r="D62" s="256" t="s">
        <v>918</v>
      </c>
      <c r="E62" s="225" t="s">
        <v>884</v>
      </c>
      <c r="F62" s="225">
        <v>8.25</v>
      </c>
      <c r="G62" s="225"/>
      <c r="H62" s="220">
        <v>9</v>
      </c>
      <c r="I62" s="220"/>
      <c r="J62" s="388"/>
      <c r="K62" s="238">
        <f>F62-H62</f>
        <v>-0.75</v>
      </c>
      <c r="L62" s="247">
        <v>50</v>
      </c>
      <c r="M62" s="378"/>
      <c r="N62" s="238">
        <v>900</v>
      </c>
      <c r="O62" s="380"/>
      <c r="P62" s="390"/>
      <c r="Q62" s="280"/>
      <c r="R62" s="142"/>
      <c r="S62" s="55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</row>
    <row r="63" spans="1:39" ht="15" customHeight="1">
      <c r="A63" s="325">
        <v>5</v>
      </c>
      <c r="B63" s="326">
        <v>45232</v>
      </c>
      <c r="C63" s="327"/>
      <c r="D63" s="327" t="s">
        <v>927</v>
      </c>
      <c r="E63" s="236" t="s">
        <v>603</v>
      </c>
      <c r="F63" s="236">
        <v>11</v>
      </c>
      <c r="G63" s="236">
        <v>0</v>
      </c>
      <c r="H63" s="237">
        <v>0</v>
      </c>
      <c r="I63" s="237" t="s">
        <v>928</v>
      </c>
      <c r="J63" s="328" t="s">
        <v>929</v>
      </c>
      <c r="K63" s="285">
        <f>H63-F63</f>
        <v>-11</v>
      </c>
      <c r="L63" s="329">
        <v>25</v>
      </c>
      <c r="M63" s="287">
        <f t="shared" ref="M63" si="31">(K63*N63)-L63</f>
        <v>-575</v>
      </c>
      <c r="N63" s="285">
        <v>50</v>
      </c>
      <c r="O63" s="288" t="s">
        <v>594</v>
      </c>
      <c r="P63" s="283">
        <v>45232</v>
      </c>
      <c r="Q63" s="280"/>
      <c r="R63" s="142"/>
      <c r="S63" s="55" t="s">
        <v>593</v>
      </c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</row>
    <row r="64" spans="1:39" ht="12.75" customHeight="1">
      <c r="A64" s="393">
        <v>5</v>
      </c>
      <c r="B64" s="389">
        <v>45233</v>
      </c>
      <c r="C64" s="333"/>
      <c r="D64" s="333" t="s">
        <v>933</v>
      </c>
      <c r="E64" s="332" t="s">
        <v>884</v>
      </c>
      <c r="F64" s="332">
        <v>24</v>
      </c>
      <c r="G64" s="334"/>
      <c r="H64" s="225">
        <v>29</v>
      </c>
      <c r="I64" s="220"/>
      <c r="J64" s="387" t="s">
        <v>957</v>
      </c>
      <c r="K64" s="238">
        <f>F64-H64</f>
        <v>-5</v>
      </c>
      <c r="L64" s="247">
        <v>50</v>
      </c>
      <c r="M64" s="377">
        <v>560</v>
      </c>
      <c r="N64" s="238">
        <v>40</v>
      </c>
      <c r="O64" s="379" t="s">
        <v>594</v>
      </c>
      <c r="P64" s="389">
        <v>45236</v>
      </c>
      <c r="Q64" s="280"/>
      <c r="R64" s="141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2"/>
      <c r="AH64" s="143"/>
      <c r="AI64" s="141"/>
      <c r="AJ64" s="141"/>
      <c r="AK64" s="142"/>
      <c r="AL64" s="142"/>
      <c r="AM64" s="142"/>
    </row>
    <row r="65" spans="1:39" ht="12.75" customHeight="1">
      <c r="A65" s="394"/>
      <c r="B65" s="395"/>
      <c r="C65" s="341"/>
      <c r="D65" s="341" t="s">
        <v>934</v>
      </c>
      <c r="E65" s="340" t="s">
        <v>884</v>
      </c>
      <c r="F65" s="340">
        <v>27</v>
      </c>
      <c r="G65" s="342"/>
      <c r="H65" s="316">
        <v>5.5</v>
      </c>
      <c r="I65" s="318"/>
      <c r="J65" s="396"/>
      <c r="K65" s="238">
        <f>F65-H65</f>
        <v>21.5</v>
      </c>
      <c r="L65" s="247">
        <v>50</v>
      </c>
      <c r="M65" s="391"/>
      <c r="N65" s="238">
        <v>40</v>
      </c>
      <c r="O65" s="386"/>
      <c r="P65" s="384"/>
      <c r="Q65" s="280"/>
      <c r="R65" s="141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2"/>
      <c r="AH65" s="143"/>
      <c r="AI65" s="141"/>
      <c r="AJ65" s="141"/>
      <c r="AK65" s="142"/>
      <c r="AL65" s="142"/>
      <c r="AM65" s="142"/>
    </row>
    <row r="66" spans="1:39" ht="12.75" customHeight="1">
      <c r="A66" s="399">
        <v>6</v>
      </c>
      <c r="B66" s="367">
        <v>45233</v>
      </c>
      <c r="C66" s="144"/>
      <c r="D66" s="144" t="s">
        <v>939</v>
      </c>
      <c r="E66" s="99" t="s">
        <v>603</v>
      </c>
      <c r="F66" s="99" t="s">
        <v>941</v>
      </c>
      <c r="G66" s="222"/>
      <c r="H66" s="222"/>
      <c r="I66" s="224"/>
      <c r="J66" s="402" t="s">
        <v>592</v>
      </c>
      <c r="K66" s="222"/>
      <c r="L66" s="226"/>
      <c r="M66" s="291"/>
      <c r="N66" s="222"/>
      <c r="O66" s="224"/>
      <c r="P66" s="339"/>
      <c r="Q66" s="280"/>
      <c r="R66" s="141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2"/>
      <c r="AH66" s="143"/>
      <c r="AI66" s="141"/>
      <c r="AJ66" s="141"/>
      <c r="AK66" s="142"/>
      <c r="AL66" s="142"/>
      <c r="AM66" s="142"/>
    </row>
    <row r="67" spans="1:39" ht="12.75" customHeight="1">
      <c r="A67" s="400"/>
      <c r="B67" s="401"/>
      <c r="C67" s="337"/>
      <c r="D67" s="337" t="s">
        <v>940</v>
      </c>
      <c r="E67" s="338" t="s">
        <v>884</v>
      </c>
      <c r="F67" s="338" t="s">
        <v>942</v>
      </c>
      <c r="G67" s="222"/>
      <c r="H67" s="222"/>
      <c r="I67" s="224"/>
      <c r="J67" s="403"/>
      <c r="K67" s="222"/>
      <c r="L67" s="226"/>
      <c r="M67" s="291"/>
      <c r="N67" s="222"/>
      <c r="O67" s="224"/>
      <c r="P67" s="339"/>
      <c r="Q67" s="280"/>
      <c r="R67" s="141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2"/>
      <c r="AH67" s="143"/>
      <c r="AI67" s="141"/>
      <c r="AJ67" s="141"/>
      <c r="AK67" s="142"/>
      <c r="AL67" s="142"/>
      <c r="AM67" s="142"/>
    </row>
    <row r="68" spans="1:39" ht="12.75" customHeight="1">
      <c r="A68" s="373">
        <v>7</v>
      </c>
      <c r="B68" s="375">
        <v>45236</v>
      </c>
      <c r="C68" s="256"/>
      <c r="D68" s="256" t="s">
        <v>933</v>
      </c>
      <c r="E68" s="225" t="s">
        <v>884</v>
      </c>
      <c r="F68" s="225">
        <v>39.5</v>
      </c>
      <c r="G68" s="225"/>
      <c r="H68" s="225">
        <v>11</v>
      </c>
      <c r="I68" s="220"/>
      <c r="J68" s="392" t="s">
        <v>1083</v>
      </c>
      <c r="K68" s="238">
        <f>F68-H68</f>
        <v>28.5</v>
      </c>
      <c r="L68" s="247">
        <v>50</v>
      </c>
      <c r="M68" s="397">
        <v>1440</v>
      </c>
      <c r="N68" s="238">
        <v>40</v>
      </c>
      <c r="O68" s="385" t="s">
        <v>594</v>
      </c>
      <c r="P68" s="383">
        <v>45237</v>
      </c>
      <c r="Q68" s="280"/>
      <c r="R68" s="141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2"/>
      <c r="AH68" s="143"/>
      <c r="AI68" s="141"/>
      <c r="AJ68" s="141"/>
      <c r="AK68" s="142"/>
      <c r="AL68" s="142"/>
      <c r="AM68" s="142"/>
    </row>
    <row r="69" spans="1:39" ht="12.75" customHeight="1">
      <c r="A69" s="374"/>
      <c r="B69" s="398"/>
      <c r="C69" s="256"/>
      <c r="D69" s="256" t="s">
        <v>970</v>
      </c>
      <c r="E69" s="225" t="s">
        <v>884</v>
      </c>
      <c r="F69" s="225">
        <v>41</v>
      </c>
      <c r="G69" s="225"/>
      <c r="H69" s="225">
        <v>31</v>
      </c>
      <c r="I69" s="220"/>
      <c r="J69" s="388"/>
      <c r="K69" s="238">
        <f>F69-H69</f>
        <v>10</v>
      </c>
      <c r="L69" s="247">
        <v>50</v>
      </c>
      <c r="M69" s="391"/>
      <c r="N69" s="238">
        <v>40</v>
      </c>
      <c r="O69" s="386"/>
      <c r="P69" s="384"/>
      <c r="Q69" s="280"/>
      <c r="R69" s="141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2"/>
      <c r="AH69" s="143"/>
      <c r="AI69" s="141"/>
      <c r="AJ69" s="141"/>
      <c r="AK69" s="142"/>
      <c r="AL69" s="142"/>
      <c r="AM69" s="142"/>
    </row>
    <row r="70" spans="1:39" ht="12.75" customHeight="1">
      <c r="A70" s="225">
        <v>8</v>
      </c>
      <c r="B70" s="305">
        <v>45237</v>
      </c>
      <c r="C70" s="256"/>
      <c r="D70" s="256" t="s">
        <v>1005</v>
      </c>
      <c r="E70" s="225" t="s">
        <v>603</v>
      </c>
      <c r="F70" s="225">
        <v>21.5</v>
      </c>
      <c r="G70" s="225"/>
      <c r="H70" s="225">
        <v>31.5</v>
      </c>
      <c r="I70" s="220" t="s">
        <v>1006</v>
      </c>
      <c r="J70" s="319" t="s">
        <v>1004</v>
      </c>
      <c r="K70" s="238">
        <f>H70-F70</f>
        <v>10</v>
      </c>
      <c r="L70" s="247">
        <v>50</v>
      </c>
      <c r="M70" s="239">
        <f t="shared" ref="M70" si="32">(K70*N70)-L70</f>
        <v>350</v>
      </c>
      <c r="N70" s="238">
        <v>40</v>
      </c>
      <c r="O70" s="103" t="s">
        <v>594</v>
      </c>
      <c r="P70" s="240">
        <v>45237</v>
      </c>
      <c r="Q70" s="280"/>
      <c r="R70" s="141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2"/>
      <c r="AH70" s="143"/>
      <c r="AI70" s="141"/>
      <c r="AJ70" s="141"/>
      <c r="AK70" s="142"/>
      <c r="AL70" s="142"/>
      <c r="AM70" s="142"/>
    </row>
    <row r="71" spans="1:39" ht="12.75" customHeight="1">
      <c r="A71" s="373">
        <v>9</v>
      </c>
      <c r="B71" s="375">
        <v>45237</v>
      </c>
      <c r="C71" s="256"/>
      <c r="D71" s="256" t="s">
        <v>1011</v>
      </c>
      <c r="E71" s="225" t="s">
        <v>603</v>
      </c>
      <c r="F71" s="225">
        <v>275</v>
      </c>
      <c r="G71" s="225"/>
      <c r="H71" s="225">
        <v>265</v>
      </c>
      <c r="I71" s="220"/>
      <c r="J71" s="387" t="s">
        <v>1093</v>
      </c>
      <c r="K71" s="238">
        <f>H71-F71</f>
        <v>-10</v>
      </c>
      <c r="L71" s="247">
        <v>50</v>
      </c>
      <c r="M71" s="377">
        <v>875</v>
      </c>
      <c r="N71" s="238">
        <v>15</v>
      </c>
      <c r="O71" s="379" t="s">
        <v>594</v>
      </c>
      <c r="P71" s="389">
        <v>45238</v>
      </c>
      <c r="Q71" s="280"/>
      <c r="R71" s="141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2"/>
      <c r="AH71" s="143"/>
      <c r="AI71" s="141"/>
      <c r="AJ71" s="141"/>
      <c r="AK71" s="142"/>
      <c r="AL71" s="142"/>
      <c r="AM71" s="142"/>
    </row>
    <row r="72" spans="1:39" ht="12.75" customHeight="1">
      <c r="A72" s="374"/>
      <c r="B72" s="376"/>
      <c r="C72" s="256"/>
      <c r="D72" s="256" t="s">
        <v>1012</v>
      </c>
      <c r="E72" s="225" t="s">
        <v>884</v>
      </c>
      <c r="F72" s="225">
        <v>85</v>
      </c>
      <c r="G72" s="225"/>
      <c r="H72" s="225">
        <v>10</v>
      </c>
      <c r="I72" s="220"/>
      <c r="J72" s="388"/>
      <c r="K72" s="238">
        <f>F72-H72</f>
        <v>75</v>
      </c>
      <c r="L72" s="247">
        <v>50</v>
      </c>
      <c r="M72" s="378"/>
      <c r="N72" s="238">
        <v>15</v>
      </c>
      <c r="O72" s="380"/>
      <c r="P72" s="390"/>
      <c r="Q72" s="280"/>
      <c r="R72" s="141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2"/>
      <c r="AH72" s="143"/>
      <c r="AI72" s="141"/>
      <c r="AJ72" s="141"/>
      <c r="AK72" s="142"/>
      <c r="AL72" s="142"/>
      <c r="AM72" s="142"/>
    </row>
    <row r="73" spans="1:39" ht="12.75" customHeight="1">
      <c r="A73" s="222">
        <v>11</v>
      </c>
      <c r="B73" s="353">
        <v>45238</v>
      </c>
      <c r="C73" s="289"/>
      <c r="D73" s="289" t="s">
        <v>1085</v>
      </c>
      <c r="E73" s="222" t="s">
        <v>603</v>
      </c>
      <c r="F73" s="222" t="s">
        <v>1086</v>
      </c>
      <c r="G73" s="222">
        <v>59</v>
      </c>
      <c r="H73" s="222"/>
      <c r="I73" s="224" t="s">
        <v>1087</v>
      </c>
      <c r="J73" s="221" t="s">
        <v>592</v>
      </c>
      <c r="K73" s="99"/>
      <c r="L73" s="354"/>
      <c r="M73" s="294"/>
      <c r="N73" s="99"/>
      <c r="O73" s="101"/>
      <c r="P73" s="293"/>
      <c r="Q73" s="280"/>
      <c r="R73" s="141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2"/>
      <c r="AH73" s="143"/>
      <c r="AI73" s="141"/>
      <c r="AJ73" s="141"/>
      <c r="AK73" s="142"/>
      <c r="AL73" s="142"/>
      <c r="AM73" s="142"/>
    </row>
    <row r="74" spans="1:39" ht="12.75" customHeight="1">
      <c r="A74" s="369">
        <v>12</v>
      </c>
      <c r="B74" s="371">
        <v>45238</v>
      </c>
      <c r="C74" s="289"/>
      <c r="D74" s="289" t="s">
        <v>1094</v>
      </c>
      <c r="E74" s="222" t="s">
        <v>603</v>
      </c>
      <c r="F74" s="222" t="s">
        <v>1096</v>
      </c>
      <c r="G74" s="222"/>
      <c r="H74" s="222"/>
      <c r="I74" s="224"/>
      <c r="J74" s="381"/>
      <c r="K74" s="99"/>
      <c r="L74" s="354"/>
      <c r="M74" s="294"/>
      <c r="N74" s="99"/>
      <c r="O74" s="101"/>
      <c r="P74" s="367"/>
      <c r="Q74" s="280"/>
      <c r="R74" s="141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2"/>
      <c r="AH74" s="143"/>
      <c r="AI74" s="141"/>
      <c r="AJ74" s="141"/>
      <c r="AK74" s="142"/>
      <c r="AL74" s="142"/>
      <c r="AM74" s="142"/>
    </row>
    <row r="75" spans="1:39" ht="12.75" customHeight="1">
      <c r="A75" s="370"/>
      <c r="B75" s="372"/>
      <c r="C75" s="289"/>
      <c r="D75" s="289" t="s">
        <v>1095</v>
      </c>
      <c r="E75" s="222" t="s">
        <v>884</v>
      </c>
      <c r="F75" s="222" t="s">
        <v>1097</v>
      </c>
      <c r="G75" s="222"/>
      <c r="H75" s="222"/>
      <c r="I75" s="224"/>
      <c r="J75" s="382"/>
      <c r="K75" s="99"/>
      <c r="L75" s="354"/>
      <c r="M75" s="294"/>
      <c r="N75" s="99"/>
      <c r="O75" s="101"/>
      <c r="P75" s="368"/>
      <c r="Q75" s="280"/>
      <c r="R75" s="141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2"/>
      <c r="AH75" s="143"/>
      <c r="AI75" s="141"/>
      <c r="AJ75" s="141"/>
      <c r="AK75" s="142"/>
      <c r="AL75" s="142"/>
      <c r="AM75" s="142"/>
    </row>
    <row r="76" spans="1:39" ht="12.75" customHeight="1">
      <c r="A76" s="222"/>
      <c r="B76" s="353"/>
      <c r="C76" s="289"/>
      <c r="D76" s="289"/>
      <c r="E76" s="222"/>
      <c r="F76" s="222"/>
      <c r="G76" s="222"/>
      <c r="H76" s="222"/>
      <c r="I76" s="224"/>
      <c r="J76" s="221"/>
      <c r="K76" s="99"/>
      <c r="L76" s="354"/>
      <c r="M76" s="294"/>
      <c r="N76" s="99"/>
      <c r="O76" s="101"/>
      <c r="P76" s="293"/>
      <c r="Q76" s="280"/>
      <c r="R76" s="141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2"/>
      <c r="AH76" s="143"/>
      <c r="AI76" s="141"/>
      <c r="AJ76" s="141"/>
      <c r="AK76" s="142"/>
      <c r="AL76" s="142"/>
      <c r="AM76" s="142"/>
    </row>
    <row r="77" spans="1:39" ht="12.75" customHeight="1">
      <c r="A77" s="222"/>
      <c r="B77" s="353"/>
      <c r="C77" s="289"/>
      <c r="D77" s="289"/>
      <c r="E77" s="222"/>
      <c r="F77" s="222"/>
      <c r="G77" s="222"/>
      <c r="H77" s="222"/>
      <c r="I77" s="224"/>
      <c r="J77" s="221"/>
      <c r="K77" s="99"/>
      <c r="L77" s="354"/>
      <c r="M77" s="294"/>
      <c r="N77" s="99"/>
      <c r="O77" s="101"/>
      <c r="P77" s="293"/>
      <c r="Q77" s="280"/>
      <c r="R77" s="141"/>
      <c r="S77" s="5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2"/>
      <c r="AH77" s="143"/>
      <c r="AI77" s="141"/>
      <c r="AJ77" s="141"/>
      <c r="AK77" s="142"/>
      <c r="AL77" s="142"/>
      <c r="AM77" s="142"/>
    </row>
    <row r="78" spans="1:39" ht="38.25" customHeight="1">
      <c r="A78" s="94" t="s">
        <v>616</v>
      </c>
      <c r="B78" s="149"/>
      <c r="C78" s="149"/>
      <c r="D78" s="150"/>
      <c r="E78" s="130"/>
      <c r="F78" s="6"/>
      <c r="G78" s="6"/>
      <c r="H78" s="131"/>
      <c r="I78" s="151"/>
      <c r="J78" s="1"/>
      <c r="K78" s="6"/>
      <c r="L78" s="6"/>
      <c r="M78" s="6"/>
      <c r="N78" s="1"/>
      <c r="O78" s="1"/>
      <c r="R78" s="1"/>
      <c r="S78" s="6"/>
      <c r="T78" s="1"/>
      <c r="U78" s="1"/>
      <c r="V78" s="1"/>
      <c r="W78" s="1"/>
      <c r="X78" s="1"/>
      <c r="Y78" s="6"/>
      <c r="Z78" s="1"/>
      <c r="AA78" s="1"/>
      <c r="AB78" s="1"/>
      <c r="AC78" s="1"/>
      <c r="AD78" s="1"/>
      <c r="AE78" s="6"/>
      <c r="AF78" s="1"/>
      <c r="AG78" s="1"/>
      <c r="AH78" s="1"/>
      <c r="AI78" s="1"/>
      <c r="AJ78" s="1"/>
      <c r="AK78" s="6"/>
      <c r="AL78" s="1"/>
    </row>
    <row r="79" spans="1:39" ht="39.6">
      <c r="A79" s="95" t="s">
        <v>16</v>
      </c>
      <c r="B79" s="96" t="s">
        <v>566</v>
      </c>
      <c r="C79" s="96"/>
      <c r="D79" s="97" t="s">
        <v>578</v>
      </c>
      <c r="E79" s="96" t="s">
        <v>579</v>
      </c>
      <c r="F79" s="96" t="s">
        <v>580</v>
      </c>
      <c r="G79" s="96" t="s">
        <v>581</v>
      </c>
      <c r="H79" s="96" t="s">
        <v>582</v>
      </c>
      <c r="I79" s="96" t="s">
        <v>583</v>
      </c>
      <c r="J79" s="95" t="s">
        <v>584</v>
      </c>
      <c r="K79" s="134" t="s">
        <v>602</v>
      </c>
      <c r="L79" s="135" t="s">
        <v>586</v>
      </c>
      <c r="M79" s="98" t="s">
        <v>587</v>
      </c>
      <c r="N79" s="96" t="s">
        <v>588</v>
      </c>
      <c r="O79" s="97" t="s">
        <v>589</v>
      </c>
      <c r="P79" s="233" t="s">
        <v>590</v>
      </c>
      <c r="Q79" s="235" t="s">
        <v>900</v>
      </c>
      <c r="R79" s="37"/>
      <c r="S79" s="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</row>
    <row r="80" spans="1:39" ht="14.25" customHeight="1">
      <c r="A80" s="99">
        <v>1</v>
      </c>
      <c r="B80" s="100">
        <v>45169</v>
      </c>
      <c r="C80" s="144"/>
      <c r="D80" s="144" t="s">
        <v>871</v>
      </c>
      <c r="E80" s="99" t="s">
        <v>603</v>
      </c>
      <c r="F80" s="99" t="s">
        <v>873</v>
      </c>
      <c r="G80" s="99">
        <v>350</v>
      </c>
      <c r="H80" s="99"/>
      <c r="I80" s="99" t="s">
        <v>872</v>
      </c>
      <c r="J80" s="101" t="s">
        <v>592</v>
      </c>
      <c r="K80" s="101"/>
      <c r="L80" s="102"/>
      <c r="M80" s="257"/>
      <c r="N80" s="224"/>
      <c r="O80" s="231"/>
      <c r="P80" s="311"/>
      <c r="Q80" s="223"/>
      <c r="R80" s="37"/>
      <c r="S80" s="37" t="s">
        <v>593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ht="14.25" customHeight="1">
      <c r="A81" s="99">
        <v>2</v>
      </c>
      <c r="B81" s="100">
        <v>45173</v>
      </c>
      <c r="C81" s="144"/>
      <c r="D81" s="144" t="s">
        <v>168</v>
      </c>
      <c r="E81" s="99" t="s">
        <v>603</v>
      </c>
      <c r="F81" s="99" t="s">
        <v>874</v>
      </c>
      <c r="G81" s="99">
        <v>4790</v>
      </c>
      <c r="H81" s="99"/>
      <c r="I81" s="99" t="s">
        <v>875</v>
      </c>
      <c r="J81" s="101" t="s">
        <v>592</v>
      </c>
      <c r="K81" s="101"/>
      <c r="L81" s="102"/>
      <c r="M81" s="257"/>
      <c r="N81" s="224"/>
      <c r="O81" s="231"/>
      <c r="P81" s="311"/>
      <c r="Q81" s="223">
        <v>45217</v>
      </c>
      <c r="R81" s="37"/>
      <c r="S81" s="37" t="s">
        <v>593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14.25" customHeight="1">
      <c r="A82" s="99"/>
      <c r="B82" s="100"/>
      <c r="C82" s="144"/>
      <c r="D82" s="144"/>
      <c r="E82" s="99"/>
      <c r="F82" s="99"/>
      <c r="G82" s="99"/>
      <c r="H82" s="99"/>
      <c r="I82" s="99"/>
      <c r="J82" s="101"/>
      <c r="K82" s="101"/>
      <c r="L82" s="102"/>
      <c r="M82" s="257"/>
      <c r="N82" s="224"/>
      <c r="O82" s="231"/>
      <c r="P82" s="311"/>
      <c r="Q82" s="223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2.75" customHeight="1">
      <c r="A83" s="99"/>
      <c r="B83" s="100"/>
      <c r="C83" s="144"/>
      <c r="D83" s="144"/>
      <c r="E83" s="99"/>
      <c r="F83" s="99"/>
      <c r="G83" s="99"/>
      <c r="H83" s="99"/>
      <c r="I83" s="99"/>
      <c r="J83" s="101"/>
      <c r="K83" s="101"/>
      <c r="L83" s="102"/>
      <c r="M83" s="152"/>
      <c r="N83" s="221"/>
      <c r="O83" s="221"/>
      <c r="P83" s="312"/>
      <c r="Q83" s="223"/>
      <c r="S83" s="6"/>
      <c r="T83" s="1"/>
      <c r="U83" s="1"/>
      <c r="V83" s="1"/>
      <c r="W83" s="1"/>
      <c r="X83" s="1"/>
      <c r="Y83" s="1"/>
      <c r="Z83" s="1"/>
    </row>
    <row r="84" spans="1:39" ht="12.75" customHeight="1">
      <c r="A84" s="116" t="s">
        <v>595</v>
      </c>
      <c r="B84" s="116"/>
      <c r="C84" s="116"/>
      <c r="D84" s="116"/>
      <c r="E84" s="37"/>
      <c r="F84" s="123" t="s">
        <v>597</v>
      </c>
      <c r="G84" s="55"/>
      <c r="H84" s="55"/>
      <c r="I84" s="55"/>
      <c r="J84" s="6"/>
      <c r="K84" s="136"/>
      <c r="L84" s="137"/>
      <c r="M84" s="6"/>
      <c r="N84" s="106"/>
      <c r="O84" s="153"/>
      <c r="P84" s="1"/>
      <c r="Q84" s="246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39" ht="12.75" customHeight="1">
      <c r="A85" s="122" t="s">
        <v>596</v>
      </c>
      <c r="B85" s="116"/>
      <c r="C85" s="116"/>
      <c r="D85" s="116"/>
      <c r="E85" s="6"/>
      <c r="F85" s="123" t="s">
        <v>600</v>
      </c>
      <c r="G85" s="6"/>
      <c r="H85" s="6" t="s">
        <v>618</v>
      </c>
      <c r="I85" s="6"/>
      <c r="J85" s="1"/>
      <c r="K85" s="6"/>
      <c r="L85" s="6"/>
      <c r="M85" s="6"/>
      <c r="N85" s="1"/>
      <c r="O85" s="1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39" ht="12.75" customHeight="1">
      <c r="A86" s="122"/>
      <c r="B86" s="116"/>
      <c r="C86" s="116"/>
      <c r="D86" s="116"/>
      <c r="E86" s="6"/>
      <c r="F86" s="123"/>
      <c r="G86" s="6"/>
      <c r="H86" s="6"/>
      <c r="I86" s="6"/>
      <c r="J86" s="1"/>
      <c r="K86" s="6"/>
      <c r="L86" s="6"/>
      <c r="M86" s="6"/>
      <c r="N86" s="1"/>
      <c r="O86" s="1"/>
      <c r="R86" s="1"/>
      <c r="S86" s="55"/>
      <c r="T86" s="1"/>
      <c r="U86" s="1"/>
      <c r="V86" s="1"/>
      <c r="W86" s="1"/>
      <c r="X86" s="1"/>
      <c r="Y86" s="1"/>
      <c r="Z86" s="1"/>
      <c r="AA86" s="1"/>
    </row>
    <row r="87" spans="1:39" ht="12.75" customHeight="1">
      <c r="A87" s="122"/>
      <c r="B87" s="116"/>
      <c r="C87" s="116"/>
      <c r="D87" s="116"/>
      <c r="E87" s="6"/>
      <c r="F87" s="123"/>
      <c r="G87" s="55"/>
      <c r="H87" s="37"/>
      <c r="I87" s="55"/>
      <c r="J87" s="6"/>
      <c r="K87" s="136"/>
      <c r="L87" s="137"/>
      <c r="M87" s="6"/>
      <c r="N87" s="106"/>
      <c r="O87" s="138"/>
      <c r="P87" s="1"/>
      <c r="Q87" s="246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39" ht="12.75" customHeight="1">
      <c r="A88" s="122"/>
      <c r="B88" s="116"/>
      <c r="C88" s="116"/>
      <c r="D88" s="116"/>
      <c r="E88" s="6"/>
      <c r="F88" s="123"/>
      <c r="G88" s="55"/>
      <c r="H88" s="37"/>
      <c r="I88" s="55"/>
      <c r="J88" s="6"/>
      <c r="K88" s="136"/>
      <c r="L88" s="137"/>
      <c r="M88" s="6"/>
      <c r="N88" s="106"/>
      <c r="O88" s="138"/>
      <c r="P88" s="1"/>
      <c r="Q88" s="246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39" ht="12.75" customHeight="1">
      <c r="A89" s="122"/>
      <c r="B89" s="116"/>
      <c r="C89" s="116"/>
      <c r="D89" s="116"/>
      <c r="E89" s="6"/>
      <c r="F89" s="123"/>
      <c r="G89" s="55"/>
      <c r="H89" s="37"/>
      <c r="I89" s="55"/>
      <c r="J89" s="6"/>
      <c r="K89" s="136"/>
      <c r="L89" s="137"/>
      <c r="M89" s="6"/>
      <c r="N89" s="106"/>
      <c r="O89" s="138"/>
      <c r="P89" s="1"/>
      <c r="Q89" s="246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39" ht="12.75" customHeight="1">
      <c r="A90" s="122"/>
      <c r="B90" s="116"/>
      <c r="C90" s="116"/>
      <c r="D90" s="116"/>
      <c r="E90" s="6"/>
      <c r="F90" s="123"/>
      <c r="G90" s="55"/>
      <c r="H90" s="37"/>
      <c r="I90" s="55"/>
      <c r="J90" s="6"/>
      <c r="K90" s="136"/>
      <c r="L90" s="137"/>
      <c r="M90" s="6"/>
      <c r="N90" s="106"/>
      <c r="O90" s="138"/>
      <c r="P90" s="1"/>
      <c r="Q90" s="246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39" ht="12.75" customHeight="1">
      <c r="A91" s="122"/>
      <c r="B91" s="116"/>
      <c r="C91" s="116"/>
      <c r="D91" s="116"/>
      <c r="E91" s="6"/>
      <c r="F91" s="123"/>
      <c r="G91" s="55"/>
      <c r="H91" s="37"/>
      <c r="I91" s="55"/>
      <c r="J91" s="6"/>
      <c r="K91" s="136"/>
      <c r="L91" s="137"/>
      <c r="M91" s="6"/>
      <c r="N91" s="106"/>
      <c r="O91" s="138"/>
      <c r="P91" s="1"/>
      <c r="Q91" s="246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2"/>
      <c r="B92" s="116"/>
      <c r="C92" s="116"/>
      <c r="D92" s="116"/>
      <c r="E92" s="6"/>
      <c r="F92" s="123"/>
      <c r="G92" s="55"/>
      <c r="H92" s="37"/>
      <c r="I92" s="55"/>
      <c r="J92" s="6"/>
      <c r="K92" s="136"/>
      <c r="L92" s="137"/>
      <c r="M92" s="6"/>
      <c r="N92" s="106"/>
      <c r="O92" s="138"/>
      <c r="P92" s="1"/>
      <c r="Q92" s="246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55"/>
      <c r="B93" s="105"/>
      <c r="C93" s="105"/>
      <c r="D93" s="37"/>
      <c r="E93" s="55"/>
      <c r="F93" s="55"/>
      <c r="G93" s="55"/>
      <c r="H93" s="37"/>
      <c r="I93" s="55"/>
      <c r="J93" s="6"/>
      <c r="K93" s="136"/>
      <c r="L93" s="137"/>
      <c r="M93" s="6"/>
      <c r="N93" s="106"/>
      <c r="O93" s="138"/>
      <c r="P93" s="1"/>
      <c r="Q93" s="246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38.25" customHeight="1">
      <c r="A94" s="37"/>
      <c r="B94" s="154" t="s">
        <v>619</v>
      </c>
      <c r="C94" s="154"/>
      <c r="D94" s="154"/>
      <c r="E94" s="154"/>
      <c r="F94" s="6"/>
      <c r="G94" s="6"/>
      <c r="H94" s="132"/>
      <c r="I94" s="6"/>
      <c r="J94" s="132"/>
      <c r="K94" s="133"/>
      <c r="L94" s="6"/>
      <c r="M94" s="6"/>
      <c r="N94" s="1"/>
      <c r="O94" s="1"/>
      <c r="P94" s="1"/>
      <c r="Q94" s="246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95" t="s">
        <v>16</v>
      </c>
      <c r="B95" s="96" t="s">
        <v>566</v>
      </c>
      <c r="C95" s="96"/>
      <c r="D95" s="97" t="s">
        <v>578</v>
      </c>
      <c r="E95" s="96" t="s">
        <v>579</v>
      </c>
      <c r="F95" s="96" t="s">
        <v>580</v>
      </c>
      <c r="G95" s="96" t="s">
        <v>620</v>
      </c>
      <c r="H95" s="96" t="s">
        <v>621</v>
      </c>
      <c r="I95" s="96" t="s">
        <v>583</v>
      </c>
      <c r="J95" s="155" t="s">
        <v>584</v>
      </c>
      <c r="K95" s="96" t="s">
        <v>585</v>
      </c>
      <c r="L95" s="96" t="s">
        <v>622</v>
      </c>
      <c r="M95" s="96" t="s">
        <v>588</v>
      </c>
      <c r="N95" s="97" t="s">
        <v>589</v>
      </c>
      <c r="O95" s="1"/>
      <c r="P95" s="1"/>
      <c r="Q95" s="246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56">
        <v>1</v>
      </c>
      <c r="B96" s="157">
        <v>41579</v>
      </c>
      <c r="C96" s="157"/>
      <c r="D96" s="158" t="s">
        <v>623</v>
      </c>
      <c r="E96" s="159" t="s">
        <v>591</v>
      </c>
      <c r="F96" s="160">
        <v>82</v>
      </c>
      <c r="G96" s="159" t="s">
        <v>624</v>
      </c>
      <c r="H96" s="159">
        <v>100</v>
      </c>
      <c r="I96" s="161">
        <v>100</v>
      </c>
      <c r="J96" s="162" t="s">
        <v>625</v>
      </c>
      <c r="K96" s="163">
        <f t="shared" ref="K96:K148" si="33">H96-F96</f>
        <v>18</v>
      </c>
      <c r="L96" s="164">
        <f t="shared" ref="L96:L148" si="34">K96/F96</f>
        <v>0.21951219512195122</v>
      </c>
      <c r="M96" s="159" t="s">
        <v>594</v>
      </c>
      <c r="N96" s="165">
        <v>42657</v>
      </c>
      <c r="O96" s="1"/>
      <c r="P96" s="1"/>
      <c r="Q96" s="246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6">
        <v>2</v>
      </c>
      <c r="B97" s="157">
        <v>41794</v>
      </c>
      <c r="C97" s="157"/>
      <c r="D97" s="158" t="s">
        <v>626</v>
      </c>
      <c r="E97" s="159" t="s">
        <v>603</v>
      </c>
      <c r="F97" s="160">
        <v>257</v>
      </c>
      <c r="G97" s="159" t="s">
        <v>624</v>
      </c>
      <c r="H97" s="159">
        <v>300</v>
      </c>
      <c r="I97" s="161">
        <v>300</v>
      </c>
      <c r="J97" s="162" t="s">
        <v>625</v>
      </c>
      <c r="K97" s="163">
        <f t="shared" si="33"/>
        <v>43</v>
      </c>
      <c r="L97" s="164">
        <f t="shared" si="34"/>
        <v>0.16731517509727625</v>
      </c>
      <c r="M97" s="159" t="s">
        <v>594</v>
      </c>
      <c r="N97" s="165">
        <v>41822</v>
      </c>
      <c r="O97" s="1"/>
      <c r="P97" s="1"/>
      <c r="Q97" s="246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6">
        <v>3</v>
      </c>
      <c r="B98" s="157">
        <v>41828</v>
      </c>
      <c r="C98" s="157"/>
      <c r="D98" s="158" t="s">
        <v>627</v>
      </c>
      <c r="E98" s="159" t="s">
        <v>603</v>
      </c>
      <c r="F98" s="160">
        <v>393</v>
      </c>
      <c r="G98" s="159" t="s">
        <v>624</v>
      </c>
      <c r="H98" s="159">
        <v>468</v>
      </c>
      <c r="I98" s="161">
        <v>468</v>
      </c>
      <c r="J98" s="162" t="s">
        <v>625</v>
      </c>
      <c r="K98" s="163">
        <f t="shared" si="33"/>
        <v>75</v>
      </c>
      <c r="L98" s="164">
        <f t="shared" si="34"/>
        <v>0.19083969465648856</v>
      </c>
      <c r="M98" s="159" t="s">
        <v>594</v>
      </c>
      <c r="N98" s="165">
        <v>41863</v>
      </c>
      <c r="O98" s="1"/>
      <c r="P98" s="1"/>
      <c r="Q98" s="246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6">
        <v>4</v>
      </c>
      <c r="B99" s="157">
        <v>41857</v>
      </c>
      <c r="C99" s="157"/>
      <c r="D99" s="158" t="s">
        <v>628</v>
      </c>
      <c r="E99" s="159" t="s">
        <v>603</v>
      </c>
      <c r="F99" s="160">
        <v>205</v>
      </c>
      <c r="G99" s="159" t="s">
        <v>624</v>
      </c>
      <c r="H99" s="159">
        <v>275</v>
      </c>
      <c r="I99" s="161">
        <v>250</v>
      </c>
      <c r="J99" s="162" t="s">
        <v>625</v>
      </c>
      <c r="K99" s="163">
        <f t="shared" si="33"/>
        <v>70</v>
      </c>
      <c r="L99" s="164">
        <f t="shared" si="34"/>
        <v>0.34146341463414637</v>
      </c>
      <c r="M99" s="159" t="s">
        <v>594</v>
      </c>
      <c r="N99" s="165">
        <v>41962</v>
      </c>
      <c r="O99" s="1"/>
      <c r="P99" s="1"/>
      <c r="Q99" s="246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6">
        <v>5</v>
      </c>
      <c r="B100" s="157">
        <v>41886</v>
      </c>
      <c r="C100" s="157"/>
      <c r="D100" s="158" t="s">
        <v>629</v>
      </c>
      <c r="E100" s="159" t="s">
        <v>603</v>
      </c>
      <c r="F100" s="160">
        <v>162</v>
      </c>
      <c r="G100" s="159" t="s">
        <v>624</v>
      </c>
      <c r="H100" s="159">
        <v>190</v>
      </c>
      <c r="I100" s="161">
        <v>190</v>
      </c>
      <c r="J100" s="162" t="s">
        <v>625</v>
      </c>
      <c r="K100" s="163">
        <f t="shared" si="33"/>
        <v>28</v>
      </c>
      <c r="L100" s="164">
        <f t="shared" si="34"/>
        <v>0.1728395061728395</v>
      </c>
      <c r="M100" s="159" t="s">
        <v>594</v>
      </c>
      <c r="N100" s="165">
        <v>42006</v>
      </c>
      <c r="O100" s="1"/>
      <c r="P100" s="1"/>
      <c r="Q100" s="246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6">
        <v>6</v>
      </c>
      <c r="B101" s="157">
        <v>41886</v>
      </c>
      <c r="C101" s="157"/>
      <c r="D101" s="158" t="s">
        <v>630</v>
      </c>
      <c r="E101" s="159" t="s">
        <v>603</v>
      </c>
      <c r="F101" s="160">
        <v>75</v>
      </c>
      <c r="G101" s="159" t="s">
        <v>624</v>
      </c>
      <c r="H101" s="159">
        <v>91.5</v>
      </c>
      <c r="I101" s="161" t="s">
        <v>617</v>
      </c>
      <c r="J101" s="162" t="s">
        <v>631</v>
      </c>
      <c r="K101" s="163">
        <f t="shared" si="33"/>
        <v>16.5</v>
      </c>
      <c r="L101" s="164">
        <f t="shared" si="34"/>
        <v>0.22</v>
      </c>
      <c r="M101" s="159" t="s">
        <v>594</v>
      </c>
      <c r="N101" s="165">
        <v>41954</v>
      </c>
      <c r="O101" s="1"/>
      <c r="P101" s="1"/>
      <c r="Q101" s="246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6">
        <v>7</v>
      </c>
      <c r="B102" s="157">
        <v>41913</v>
      </c>
      <c r="C102" s="157"/>
      <c r="D102" s="158" t="s">
        <v>632</v>
      </c>
      <c r="E102" s="159" t="s">
        <v>603</v>
      </c>
      <c r="F102" s="160">
        <v>850</v>
      </c>
      <c r="G102" s="159" t="s">
        <v>624</v>
      </c>
      <c r="H102" s="159">
        <v>982.5</v>
      </c>
      <c r="I102" s="161">
        <v>1050</v>
      </c>
      <c r="J102" s="162" t="s">
        <v>633</v>
      </c>
      <c r="K102" s="163">
        <f t="shared" si="33"/>
        <v>132.5</v>
      </c>
      <c r="L102" s="164">
        <f t="shared" si="34"/>
        <v>0.15588235294117647</v>
      </c>
      <c r="M102" s="159" t="s">
        <v>594</v>
      </c>
      <c r="N102" s="165">
        <v>42039</v>
      </c>
      <c r="O102" s="1"/>
      <c r="P102" s="1"/>
      <c r="Q102" s="246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6">
        <v>8</v>
      </c>
      <c r="B103" s="157">
        <v>41913</v>
      </c>
      <c r="C103" s="157"/>
      <c r="D103" s="158" t="s">
        <v>634</v>
      </c>
      <c r="E103" s="159" t="s">
        <v>603</v>
      </c>
      <c r="F103" s="160">
        <v>475</v>
      </c>
      <c r="G103" s="159" t="s">
        <v>624</v>
      </c>
      <c r="H103" s="159">
        <v>515</v>
      </c>
      <c r="I103" s="161">
        <v>600</v>
      </c>
      <c r="J103" s="162" t="s">
        <v>635</v>
      </c>
      <c r="K103" s="163">
        <f t="shared" si="33"/>
        <v>40</v>
      </c>
      <c r="L103" s="164">
        <f t="shared" si="34"/>
        <v>8.4210526315789472E-2</v>
      </c>
      <c r="M103" s="159" t="s">
        <v>594</v>
      </c>
      <c r="N103" s="165">
        <v>41939</v>
      </c>
      <c r="O103" s="1"/>
      <c r="P103" s="1"/>
      <c r="Q103" s="246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6">
        <v>9</v>
      </c>
      <c r="B104" s="157">
        <v>41913</v>
      </c>
      <c r="C104" s="157"/>
      <c r="D104" s="158" t="s">
        <v>636</v>
      </c>
      <c r="E104" s="159" t="s">
        <v>603</v>
      </c>
      <c r="F104" s="160">
        <v>86</v>
      </c>
      <c r="G104" s="159" t="s">
        <v>624</v>
      </c>
      <c r="H104" s="159">
        <v>99</v>
      </c>
      <c r="I104" s="161">
        <v>140</v>
      </c>
      <c r="J104" s="162" t="s">
        <v>637</v>
      </c>
      <c r="K104" s="163">
        <f t="shared" si="33"/>
        <v>13</v>
      </c>
      <c r="L104" s="164">
        <f t="shared" si="34"/>
        <v>0.15116279069767441</v>
      </c>
      <c r="M104" s="159" t="s">
        <v>594</v>
      </c>
      <c r="N104" s="165">
        <v>41939</v>
      </c>
      <c r="O104" s="1"/>
      <c r="P104" s="1"/>
      <c r="Q104" s="246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6">
        <v>10</v>
      </c>
      <c r="B105" s="157">
        <v>41926</v>
      </c>
      <c r="C105" s="157"/>
      <c r="D105" s="158" t="s">
        <v>638</v>
      </c>
      <c r="E105" s="159" t="s">
        <v>603</v>
      </c>
      <c r="F105" s="160">
        <v>496.6</v>
      </c>
      <c r="G105" s="159" t="s">
        <v>624</v>
      </c>
      <c r="H105" s="159">
        <v>621</v>
      </c>
      <c r="I105" s="161">
        <v>580</v>
      </c>
      <c r="J105" s="162" t="s">
        <v>625</v>
      </c>
      <c r="K105" s="163">
        <f t="shared" si="33"/>
        <v>124.39999999999998</v>
      </c>
      <c r="L105" s="164">
        <f t="shared" si="34"/>
        <v>0.25050342327829234</v>
      </c>
      <c r="M105" s="159" t="s">
        <v>594</v>
      </c>
      <c r="N105" s="165">
        <v>42605</v>
      </c>
      <c r="O105" s="1"/>
      <c r="P105" s="1"/>
      <c r="Q105" s="246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6">
        <v>11</v>
      </c>
      <c r="B106" s="157">
        <v>41926</v>
      </c>
      <c r="C106" s="157"/>
      <c r="D106" s="158" t="s">
        <v>639</v>
      </c>
      <c r="E106" s="159" t="s">
        <v>603</v>
      </c>
      <c r="F106" s="160">
        <v>2481.9</v>
      </c>
      <c r="G106" s="159" t="s">
        <v>624</v>
      </c>
      <c r="H106" s="159">
        <v>2840</v>
      </c>
      <c r="I106" s="161">
        <v>2870</v>
      </c>
      <c r="J106" s="162" t="s">
        <v>640</v>
      </c>
      <c r="K106" s="163">
        <f t="shared" si="33"/>
        <v>358.09999999999991</v>
      </c>
      <c r="L106" s="164">
        <f t="shared" si="34"/>
        <v>0.14428462065353154</v>
      </c>
      <c r="M106" s="159" t="s">
        <v>594</v>
      </c>
      <c r="N106" s="165">
        <v>42017</v>
      </c>
      <c r="O106" s="1"/>
      <c r="P106" s="1"/>
      <c r="Q106" s="246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6">
        <v>12</v>
      </c>
      <c r="B107" s="157">
        <v>41928</v>
      </c>
      <c r="C107" s="157"/>
      <c r="D107" s="158" t="s">
        <v>641</v>
      </c>
      <c r="E107" s="159" t="s">
        <v>603</v>
      </c>
      <c r="F107" s="160">
        <v>84.5</v>
      </c>
      <c r="G107" s="159" t="s">
        <v>624</v>
      </c>
      <c r="H107" s="159">
        <v>93</v>
      </c>
      <c r="I107" s="161">
        <v>110</v>
      </c>
      <c r="J107" s="162" t="s">
        <v>642</v>
      </c>
      <c r="K107" s="163">
        <f t="shared" si="33"/>
        <v>8.5</v>
      </c>
      <c r="L107" s="164">
        <f t="shared" si="34"/>
        <v>0.10059171597633136</v>
      </c>
      <c r="M107" s="159" t="s">
        <v>594</v>
      </c>
      <c r="N107" s="165">
        <v>41939</v>
      </c>
      <c r="O107" s="1"/>
      <c r="P107" s="1"/>
      <c r="Q107" s="246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6">
        <v>13</v>
      </c>
      <c r="B108" s="157">
        <v>41928</v>
      </c>
      <c r="C108" s="157"/>
      <c r="D108" s="158" t="s">
        <v>643</v>
      </c>
      <c r="E108" s="159" t="s">
        <v>603</v>
      </c>
      <c r="F108" s="160">
        <v>401</v>
      </c>
      <c r="G108" s="159" t="s">
        <v>624</v>
      </c>
      <c r="H108" s="159">
        <v>428</v>
      </c>
      <c r="I108" s="161">
        <v>450</v>
      </c>
      <c r="J108" s="162" t="s">
        <v>644</v>
      </c>
      <c r="K108" s="163">
        <f t="shared" si="33"/>
        <v>27</v>
      </c>
      <c r="L108" s="164">
        <f t="shared" si="34"/>
        <v>6.7331670822942641E-2</v>
      </c>
      <c r="M108" s="159" t="s">
        <v>594</v>
      </c>
      <c r="N108" s="165">
        <v>42020</v>
      </c>
      <c r="O108" s="1"/>
      <c r="P108" s="1"/>
      <c r="Q108" s="246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6">
        <v>14</v>
      </c>
      <c r="B109" s="157">
        <v>41928</v>
      </c>
      <c r="C109" s="157"/>
      <c r="D109" s="158" t="s">
        <v>645</v>
      </c>
      <c r="E109" s="159" t="s">
        <v>603</v>
      </c>
      <c r="F109" s="160">
        <v>101</v>
      </c>
      <c r="G109" s="159" t="s">
        <v>624</v>
      </c>
      <c r="H109" s="159">
        <v>112</v>
      </c>
      <c r="I109" s="161">
        <v>120</v>
      </c>
      <c r="J109" s="162" t="s">
        <v>646</v>
      </c>
      <c r="K109" s="163">
        <f t="shared" si="33"/>
        <v>11</v>
      </c>
      <c r="L109" s="164">
        <f t="shared" si="34"/>
        <v>0.10891089108910891</v>
      </c>
      <c r="M109" s="159" t="s">
        <v>594</v>
      </c>
      <c r="N109" s="165">
        <v>41939</v>
      </c>
      <c r="O109" s="1"/>
      <c r="P109" s="1"/>
      <c r="Q109" s="246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6">
        <v>15</v>
      </c>
      <c r="B110" s="157">
        <v>41954</v>
      </c>
      <c r="C110" s="157"/>
      <c r="D110" s="158" t="s">
        <v>647</v>
      </c>
      <c r="E110" s="159" t="s">
        <v>603</v>
      </c>
      <c r="F110" s="160">
        <v>59</v>
      </c>
      <c r="G110" s="159" t="s">
        <v>624</v>
      </c>
      <c r="H110" s="159">
        <v>76</v>
      </c>
      <c r="I110" s="161">
        <v>76</v>
      </c>
      <c r="J110" s="162" t="s">
        <v>625</v>
      </c>
      <c r="K110" s="163">
        <f t="shared" si="33"/>
        <v>17</v>
      </c>
      <c r="L110" s="164">
        <f t="shared" si="34"/>
        <v>0.28813559322033899</v>
      </c>
      <c r="M110" s="159" t="s">
        <v>594</v>
      </c>
      <c r="N110" s="165">
        <v>43032</v>
      </c>
      <c r="O110" s="1"/>
      <c r="P110" s="1"/>
      <c r="Q110" s="246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6">
        <v>16</v>
      </c>
      <c r="B111" s="157">
        <v>41954</v>
      </c>
      <c r="C111" s="157"/>
      <c r="D111" s="158" t="s">
        <v>636</v>
      </c>
      <c r="E111" s="159" t="s">
        <v>603</v>
      </c>
      <c r="F111" s="160">
        <v>99</v>
      </c>
      <c r="G111" s="159" t="s">
        <v>624</v>
      </c>
      <c r="H111" s="159">
        <v>120</v>
      </c>
      <c r="I111" s="161">
        <v>120</v>
      </c>
      <c r="J111" s="162" t="s">
        <v>613</v>
      </c>
      <c r="K111" s="163">
        <f t="shared" si="33"/>
        <v>21</v>
      </c>
      <c r="L111" s="164">
        <f t="shared" si="34"/>
        <v>0.21212121212121213</v>
      </c>
      <c r="M111" s="159" t="s">
        <v>594</v>
      </c>
      <c r="N111" s="165">
        <v>41960</v>
      </c>
      <c r="O111" s="1"/>
      <c r="P111" s="1"/>
      <c r="Q111" s="246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6">
        <v>17</v>
      </c>
      <c r="B112" s="157">
        <v>41956</v>
      </c>
      <c r="C112" s="157"/>
      <c r="D112" s="158" t="s">
        <v>648</v>
      </c>
      <c r="E112" s="159" t="s">
        <v>603</v>
      </c>
      <c r="F112" s="160">
        <v>22</v>
      </c>
      <c r="G112" s="159" t="s">
        <v>624</v>
      </c>
      <c r="H112" s="159">
        <v>33.549999999999997</v>
      </c>
      <c r="I112" s="161">
        <v>32</v>
      </c>
      <c r="J112" s="162" t="s">
        <v>649</v>
      </c>
      <c r="K112" s="163">
        <f t="shared" si="33"/>
        <v>11.549999999999997</v>
      </c>
      <c r="L112" s="164">
        <f t="shared" si="34"/>
        <v>0.52499999999999991</v>
      </c>
      <c r="M112" s="159" t="s">
        <v>594</v>
      </c>
      <c r="N112" s="165">
        <v>42188</v>
      </c>
      <c r="O112" s="1"/>
      <c r="P112" s="1"/>
      <c r="Q112" s="246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6">
        <v>18</v>
      </c>
      <c r="B113" s="157">
        <v>41976</v>
      </c>
      <c r="C113" s="157"/>
      <c r="D113" s="158" t="s">
        <v>650</v>
      </c>
      <c r="E113" s="159" t="s">
        <v>603</v>
      </c>
      <c r="F113" s="160">
        <v>440</v>
      </c>
      <c r="G113" s="159" t="s">
        <v>624</v>
      </c>
      <c r="H113" s="159">
        <v>520</v>
      </c>
      <c r="I113" s="161">
        <v>520</v>
      </c>
      <c r="J113" s="162" t="s">
        <v>651</v>
      </c>
      <c r="K113" s="163">
        <f t="shared" si="33"/>
        <v>80</v>
      </c>
      <c r="L113" s="164">
        <f t="shared" si="34"/>
        <v>0.18181818181818182</v>
      </c>
      <c r="M113" s="159" t="s">
        <v>594</v>
      </c>
      <c r="N113" s="165">
        <v>42208</v>
      </c>
      <c r="O113" s="1"/>
      <c r="P113" s="1"/>
      <c r="Q113" s="246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6">
        <v>19</v>
      </c>
      <c r="B114" s="157">
        <v>41976</v>
      </c>
      <c r="C114" s="157"/>
      <c r="D114" s="158" t="s">
        <v>652</v>
      </c>
      <c r="E114" s="159" t="s">
        <v>603</v>
      </c>
      <c r="F114" s="160">
        <v>360</v>
      </c>
      <c r="G114" s="159" t="s">
        <v>624</v>
      </c>
      <c r="H114" s="159">
        <v>427</v>
      </c>
      <c r="I114" s="161">
        <v>425</v>
      </c>
      <c r="J114" s="162" t="s">
        <v>653</v>
      </c>
      <c r="K114" s="163">
        <f t="shared" si="33"/>
        <v>67</v>
      </c>
      <c r="L114" s="164">
        <f t="shared" si="34"/>
        <v>0.18611111111111112</v>
      </c>
      <c r="M114" s="159" t="s">
        <v>594</v>
      </c>
      <c r="N114" s="165">
        <v>42058</v>
      </c>
      <c r="O114" s="1"/>
      <c r="P114" s="1"/>
      <c r="Q114" s="246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6">
        <v>20</v>
      </c>
      <c r="B115" s="157">
        <v>42012</v>
      </c>
      <c r="C115" s="157"/>
      <c r="D115" s="158" t="s">
        <v>654</v>
      </c>
      <c r="E115" s="159" t="s">
        <v>603</v>
      </c>
      <c r="F115" s="160">
        <v>360</v>
      </c>
      <c r="G115" s="159" t="s">
        <v>624</v>
      </c>
      <c r="H115" s="159">
        <v>455</v>
      </c>
      <c r="I115" s="161">
        <v>420</v>
      </c>
      <c r="J115" s="162" t="s">
        <v>655</v>
      </c>
      <c r="K115" s="163">
        <f t="shared" si="33"/>
        <v>95</v>
      </c>
      <c r="L115" s="164">
        <f t="shared" si="34"/>
        <v>0.2638888888888889</v>
      </c>
      <c r="M115" s="159" t="s">
        <v>594</v>
      </c>
      <c r="N115" s="165">
        <v>42024</v>
      </c>
      <c r="O115" s="1"/>
      <c r="P115" s="1"/>
      <c r="Q115" s="246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6">
        <v>21</v>
      </c>
      <c r="B116" s="157">
        <v>42012</v>
      </c>
      <c r="C116" s="157"/>
      <c r="D116" s="158" t="s">
        <v>656</v>
      </c>
      <c r="E116" s="159" t="s">
        <v>603</v>
      </c>
      <c r="F116" s="160">
        <v>130</v>
      </c>
      <c r="G116" s="159"/>
      <c r="H116" s="159">
        <v>175.5</v>
      </c>
      <c r="I116" s="161">
        <v>165</v>
      </c>
      <c r="J116" s="162" t="s">
        <v>657</v>
      </c>
      <c r="K116" s="163">
        <f t="shared" si="33"/>
        <v>45.5</v>
      </c>
      <c r="L116" s="164">
        <f t="shared" si="34"/>
        <v>0.35</v>
      </c>
      <c r="M116" s="159" t="s">
        <v>594</v>
      </c>
      <c r="N116" s="165">
        <v>43088</v>
      </c>
      <c r="O116" s="1"/>
      <c r="P116" s="1"/>
      <c r="Q116" s="246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6">
        <v>22</v>
      </c>
      <c r="B117" s="157">
        <v>42040</v>
      </c>
      <c r="C117" s="157"/>
      <c r="D117" s="158" t="s">
        <v>403</v>
      </c>
      <c r="E117" s="159" t="s">
        <v>591</v>
      </c>
      <c r="F117" s="160">
        <v>98</v>
      </c>
      <c r="G117" s="159"/>
      <c r="H117" s="159">
        <v>120</v>
      </c>
      <c r="I117" s="161">
        <v>120</v>
      </c>
      <c r="J117" s="162" t="s">
        <v>625</v>
      </c>
      <c r="K117" s="163">
        <f t="shared" si="33"/>
        <v>22</v>
      </c>
      <c r="L117" s="164">
        <f t="shared" si="34"/>
        <v>0.22448979591836735</v>
      </c>
      <c r="M117" s="159" t="s">
        <v>594</v>
      </c>
      <c r="N117" s="165">
        <v>42753</v>
      </c>
      <c r="O117" s="1"/>
      <c r="P117" s="1"/>
      <c r="Q117" s="246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6">
        <v>23</v>
      </c>
      <c r="B118" s="157">
        <v>42040</v>
      </c>
      <c r="C118" s="157"/>
      <c r="D118" s="158" t="s">
        <v>658</v>
      </c>
      <c r="E118" s="159" t="s">
        <v>591</v>
      </c>
      <c r="F118" s="160">
        <v>196</v>
      </c>
      <c r="G118" s="159"/>
      <c r="H118" s="159">
        <v>262</v>
      </c>
      <c r="I118" s="161">
        <v>255</v>
      </c>
      <c r="J118" s="162" t="s">
        <v>625</v>
      </c>
      <c r="K118" s="163">
        <f t="shared" si="33"/>
        <v>66</v>
      </c>
      <c r="L118" s="164">
        <f t="shared" si="34"/>
        <v>0.33673469387755101</v>
      </c>
      <c r="M118" s="159" t="s">
        <v>594</v>
      </c>
      <c r="N118" s="165">
        <v>42599</v>
      </c>
      <c r="O118" s="1"/>
      <c r="P118" s="1"/>
      <c r="Q118" s="246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66">
        <v>24</v>
      </c>
      <c r="B119" s="167">
        <v>42067</v>
      </c>
      <c r="C119" s="167"/>
      <c r="D119" s="168" t="s">
        <v>402</v>
      </c>
      <c r="E119" s="169" t="s">
        <v>591</v>
      </c>
      <c r="F119" s="170">
        <v>235</v>
      </c>
      <c r="G119" s="170"/>
      <c r="H119" s="171">
        <v>77</v>
      </c>
      <c r="I119" s="171" t="s">
        <v>659</v>
      </c>
      <c r="J119" s="172" t="s">
        <v>660</v>
      </c>
      <c r="K119" s="173">
        <f t="shared" si="33"/>
        <v>-158</v>
      </c>
      <c r="L119" s="174">
        <f t="shared" si="34"/>
        <v>-0.67234042553191486</v>
      </c>
      <c r="M119" s="170" t="s">
        <v>604</v>
      </c>
      <c r="N119" s="167">
        <v>43522</v>
      </c>
      <c r="O119" s="1"/>
      <c r="P119" s="1"/>
      <c r="Q119" s="246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6">
        <v>25</v>
      </c>
      <c r="B120" s="157">
        <v>42067</v>
      </c>
      <c r="C120" s="157"/>
      <c r="D120" s="158" t="s">
        <v>661</v>
      </c>
      <c r="E120" s="159" t="s">
        <v>591</v>
      </c>
      <c r="F120" s="160">
        <v>185</v>
      </c>
      <c r="G120" s="159"/>
      <c r="H120" s="159">
        <v>224</v>
      </c>
      <c r="I120" s="161" t="s">
        <v>662</v>
      </c>
      <c r="J120" s="162" t="s">
        <v>625</v>
      </c>
      <c r="K120" s="163">
        <f t="shared" si="33"/>
        <v>39</v>
      </c>
      <c r="L120" s="164">
        <f t="shared" si="34"/>
        <v>0.21081081081081082</v>
      </c>
      <c r="M120" s="159" t="s">
        <v>594</v>
      </c>
      <c r="N120" s="165">
        <v>42647</v>
      </c>
      <c r="O120" s="1"/>
      <c r="P120" s="1"/>
      <c r="Q120" s="246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66">
        <v>26</v>
      </c>
      <c r="B121" s="167">
        <v>42090</v>
      </c>
      <c r="C121" s="167"/>
      <c r="D121" s="175" t="s">
        <v>663</v>
      </c>
      <c r="E121" s="170" t="s">
        <v>591</v>
      </c>
      <c r="F121" s="170">
        <v>49.5</v>
      </c>
      <c r="G121" s="171"/>
      <c r="H121" s="171">
        <v>15.85</v>
      </c>
      <c r="I121" s="171">
        <v>67</v>
      </c>
      <c r="J121" s="172" t="s">
        <v>664</v>
      </c>
      <c r="K121" s="171">
        <f t="shared" si="33"/>
        <v>-33.65</v>
      </c>
      <c r="L121" s="176">
        <f t="shared" si="34"/>
        <v>-0.67979797979797973</v>
      </c>
      <c r="M121" s="170" t="s">
        <v>604</v>
      </c>
      <c r="N121" s="177">
        <v>43627</v>
      </c>
      <c r="O121" s="1"/>
      <c r="P121" s="1"/>
      <c r="Q121" s="246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6">
        <v>27</v>
      </c>
      <c r="B122" s="157">
        <v>42093</v>
      </c>
      <c r="C122" s="157"/>
      <c r="D122" s="158" t="s">
        <v>665</v>
      </c>
      <c r="E122" s="159" t="s">
        <v>591</v>
      </c>
      <c r="F122" s="160">
        <v>183.5</v>
      </c>
      <c r="G122" s="159"/>
      <c r="H122" s="159">
        <v>219</v>
      </c>
      <c r="I122" s="161">
        <v>218</v>
      </c>
      <c r="J122" s="162" t="s">
        <v>666</v>
      </c>
      <c r="K122" s="163">
        <f t="shared" si="33"/>
        <v>35.5</v>
      </c>
      <c r="L122" s="164">
        <f t="shared" si="34"/>
        <v>0.19346049046321526</v>
      </c>
      <c r="M122" s="159" t="s">
        <v>594</v>
      </c>
      <c r="N122" s="165">
        <v>42103</v>
      </c>
      <c r="O122" s="1"/>
      <c r="P122" s="1"/>
      <c r="Q122" s="246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6">
        <v>28</v>
      </c>
      <c r="B123" s="157">
        <v>42114</v>
      </c>
      <c r="C123" s="157"/>
      <c r="D123" s="158" t="s">
        <v>667</v>
      </c>
      <c r="E123" s="159" t="s">
        <v>591</v>
      </c>
      <c r="F123" s="160">
        <f>(227+237)/2</f>
        <v>232</v>
      </c>
      <c r="G123" s="159"/>
      <c r="H123" s="159">
        <v>298</v>
      </c>
      <c r="I123" s="161">
        <v>298</v>
      </c>
      <c r="J123" s="162" t="s">
        <v>625</v>
      </c>
      <c r="K123" s="163">
        <f t="shared" si="33"/>
        <v>66</v>
      </c>
      <c r="L123" s="164">
        <f t="shared" si="34"/>
        <v>0.28448275862068967</v>
      </c>
      <c r="M123" s="159" t="s">
        <v>594</v>
      </c>
      <c r="N123" s="165">
        <v>42823</v>
      </c>
      <c r="O123" s="1"/>
      <c r="P123" s="1"/>
      <c r="Q123" s="246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6">
        <v>29</v>
      </c>
      <c r="B124" s="157">
        <v>42128</v>
      </c>
      <c r="C124" s="157"/>
      <c r="D124" s="158" t="s">
        <v>668</v>
      </c>
      <c r="E124" s="159" t="s">
        <v>603</v>
      </c>
      <c r="F124" s="160">
        <v>385</v>
      </c>
      <c r="G124" s="159"/>
      <c r="H124" s="159">
        <f>212.5+331</f>
        <v>543.5</v>
      </c>
      <c r="I124" s="161">
        <v>510</v>
      </c>
      <c r="J124" s="162" t="s">
        <v>669</v>
      </c>
      <c r="K124" s="163">
        <f t="shared" si="33"/>
        <v>158.5</v>
      </c>
      <c r="L124" s="164">
        <f t="shared" si="34"/>
        <v>0.41168831168831171</v>
      </c>
      <c r="M124" s="159" t="s">
        <v>594</v>
      </c>
      <c r="N124" s="165">
        <v>42235</v>
      </c>
      <c r="O124" s="1"/>
      <c r="P124" s="1"/>
      <c r="Q124" s="246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6">
        <v>30</v>
      </c>
      <c r="B125" s="157">
        <v>42128</v>
      </c>
      <c r="C125" s="157"/>
      <c r="D125" s="158" t="s">
        <v>670</v>
      </c>
      <c r="E125" s="159" t="s">
        <v>603</v>
      </c>
      <c r="F125" s="160">
        <v>115.5</v>
      </c>
      <c r="G125" s="159"/>
      <c r="H125" s="159">
        <v>146</v>
      </c>
      <c r="I125" s="161">
        <v>142</v>
      </c>
      <c r="J125" s="162" t="s">
        <v>671</v>
      </c>
      <c r="K125" s="163">
        <f t="shared" si="33"/>
        <v>30.5</v>
      </c>
      <c r="L125" s="164">
        <f t="shared" si="34"/>
        <v>0.26406926406926406</v>
      </c>
      <c r="M125" s="159" t="s">
        <v>594</v>
      </c>
      <c r="N125" s="165">
        <v>42202</v>
      </c>
      <c r="O125" s="1"/>
      <c r="P125" s="1"/>
      <c r="Q125" s="246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6">
        <v>31</v>
      </c>
      <c r="B126" s="157">
        <v>42151</v>
      </c>
      <c r="C126" s="157"/>
      <c r="D126" s="158" t="s">
        <v>540</v>
      </c>
      <c r="E126" s="159" t="s">
        <v>603</v>
      </c>
      <c r="F126" s="160">
        <v>237.5</v>
      </c>
      <c r="G126" s="159"/>
      <c r="H126" s="159">
        <v>279.5</v>
      </c>
      <c r="I126" s="161">
        <v>278</v>
      </c>
      <c r="J126" s="162" t="s">
        <v>625</v>
      </c>
      <c r="K126" s="163">
        <f t="shared" si="33"/>
        <v>42</v>
      </c>
      <c r="L126" s="164">
        <f t="shared" si="34"/>
        <v>0.17684210526315788</v>
      </c>
      <c r="M126" s="159" t="s">
        <v>594</v>
      </c>
      <c r="N126" s="165">
        <v>42222</v>
      </c>
      <c r="O126" s="1"/>
      <c r="P126" s="1"/>
      <c r="Q126" s="246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6">
        <v>32</v>
      </c>
      <c r="B127" s="157">
        <v>42174</v>
      </c>
      <c r="C127" s="157"/>
      <c r="D127" s="158" t="s">
        <v>643</v>
      </c>
      <c r="E127" s="159" t="s">
        <v>591</v>
      </c>
      <c r="F127" s="160">
        <v>340</v>
      </c>
      <c r="G127" s="159"/>
      <c r="H127" s="159">
        <v>448</v>
      </c>
      <c r="I127" s="161">
        <v>448</v>
      </c>
      <c r="J127" s="162" t="s">
        <v>625</v>
      </c>
      <c r="K127" s="163">
        <f t="shared" si="33"/>
        <v>108</v>
      </c>
      <c r="L127" s="164">
        <f t="shared" si="34"/>
        <v>0.31764705882352939</v>
      </c>
      <c r="M127" s="159" t="s">
        <v>594</v>
      </c>
      <c r="N127" s="165">
        <v>43018</v>
      </c>
      <c r="O127" s="1"/>
      <c r="P127" s="1"/>
      <c r="Q127" s="246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6">
        <v>33</v>
      </c>
      <c r="B128" s="157">
        <v>42191</v>
      </c>
      <c r="C128" s="157"/>
      <c r="D128" s="158" t="s">
        <v>672</v>
      </c>
      <c r="E128" s="159" t="s">
        <v>591</v>
      </c>
      <c r="F128" s="160">
        <v>390</v>
      </c>
      <c r="G128" s="159"/>
      <c r="H128" s="159">
        <v>460</v>
      </c>
      <c r="I128" s="161">
        <v>460</v>
      </c>
      <c r="J128" s="162" t="s">
        <v>625</v>
      </c>
      <c r="K128" s="163">
        <f t="shared" si="33"/>
        <v>70</v>
      </c>
      <c r="L128" s="164">
        <f t="shared" si="34"/>
        <v>0.17948717948717949</v>
      </c>
      <c r="M128" s="159" t="s">
        <v>594</v>
      </c>
      <c r="N128" s="165">
        <v>42478</v>
      </c>
      <c r="O128" s="1"/>
      <c r="P128" s="1"/>
      <c r="Q128" s="246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66">
        <v>34</v>
      </c>
      <c r="B129" s="167">
        <v>42195</v>
      </c>
      <c r="C129" s="167"/>
      <c r="D129" s="168" t="s">
        <v>673</v>
      </c>
      <c r="E129" s="169" t="s">
        <v>591</v>
      </c>
      <c r="F129" s="170">
        <v>122.5</v>
      </c>
      <c r="G129" s="170"/>
      <c r="H129" s="171">
        <v>61</v>
      </c>
      <c r="I129" s="171">
        <v>172</v>
      </c>
      <c r="J129" s="172" t="s">
        <v>674</v>
      </c>
      <c r="K129" s="173">
        <f t="shared" si="33"/>
        <v>-61.5</v>
      </c>
      <c r="L129" s="174">
        <f t="shared" si="34"/>
        <v>-0.50204081632653064</v>
      </c>
      <c r="M129" s="170" t="s">
        <v>604</v>
      </c>
      <c r="N129" s="167">
        <v>43333</v>
      </c>
      <c r="O129" s="1"/>
      <c r="P129" s="1"/>
      <c r="Q129" s="246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6">
        <v>35</v>
      </c>
      <c r="B130" s="157">
        <v>42219</v>
      </c>
      <c r="C130" s="157"/>
      <c r="D130" s="158" t="s">
        <v>675</v>
      </c>
      <c r="E130" s="159" t="s">
        <v>591</v>
      </c>
      <c r="F130" s="160">
        <v>297.5</v>
      </c>
      <c r="G130" s="159"/>
      <c r="H130" s="159">
        <v>350</v>
      </c>
      <c r="I130" s="161">
        <v>360</v>
      </c>
      <c r="J130" s="162" t="s">
        <v>676</v>
      </c>
      <c r="K130" s="163">
        <f t="shared" si="33"/>
        <v>52.5</v>
      </c>
      <c r="L130" s="164">
        <f t="shared" si="34"/>
        <v>0.17647058823529413</v>
      </c>
      <c r="M130" s="159" t="s">
        <v>594</v>
      </c>
      <c r="N130" s="165">
        <v>42232</v>
      </c>
      <c r="O130" s="1"/>
      <c r="P130" s="1"/>
      <c r="Q130" s="246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6">
        <v>36</v>
      </c>
      <c r="B131" s="157">
        <v>42219</v>
      </c>
      <c r="C131" s="157"/>
      <c r="D131" s="158" t="s">
        <v>677</v>
      </c>
      <c r="E131" s="159" t="s">
        <v>591</v>
      </c>
      <c r="F131" s="160">
        <v>115.5</v>
      </c>
      <c r="G131" s="159"/>
      <c r="H131" s="159">
        <v>149</v>
      </c>
      <c r="I131" s="161">
        <v>140</v>
      </c>
      <c r="J131" s="162" t="s">
        <v>678</v>
      </c>
      <c r="K131" s="163">
        <f t="shared" si="33"/>
        <v>33.5</v>
      </c>
      <c r="L131" s="164">
        <f t="shared" si="34"/>
        <v>0.29004329004329005</v>
      </c>
      <c r="M131" s="159" t="s">
        <v>594</v>
      </c>
      <c r="N131" s="165">
        <v>42740</v>
      </c>
      <c r="O131" s="1"/>
      <c r="P131" s="1"/>
      <c r="Q131" s="246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6">
        <v>37</v>
      </c>
      <c r="B132" s="157">
        <v>42251</v>
      </c>
      <c r="C132" s="157"/>
      <c r="D132" s="158" t="s">
        <v>540</v>
      </c>
      <c r="E132" s="159" t="s">
        <v>591</v>
      </c>
      <c r="F132" s="160">
        <v>226</v>
      </c>
      <c r="G132" s="159"/>
      <c r="H132" s="159">
        <v>292</v>
      </c>
      <c r="I132" s="161">
        <v>292</v>
      </c>
      <c r="J132" s="162" t="s">
        <v>679</v>
      </c>
      <c r="K132" s="163">
        <f t="shared" si="33"/>
        <v>66</v>
      </c>
      <c r="L132" s="164">
        <f t="shared" si="34"/>
        <v>0.29203539823008851</v>
      </c>
      <c r="M132" s="159" t="s">
        <v>594</v>
      </c>
      <c r="N132" s="165">
        <v>42286</v>
      </c>
      <c r="O132" s="1"/>
      <c r="P132" s="1"/>
      <c r="Q132" s="246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6">
        <v>38</v>
      </c>
      <c r="B133" s="157">
        <v>42254</v>
      </c>
      <c r="C133" s="157"/>
      <c r="D133" s="158" t="s">
        <v>667</v>
      </c>
      <c r="E133" s="159" t="s">
        <v>591</v>
      </c>
      <c r="F133" s="160">
        <v>232.5</v>
      </c>
      <c r="G133" s="159"/>
      <c r="H133" s="159">
        <v>312.5</v>
      </c>
      <c r="I133" s="161">
        <v>310</v>
      </c>
      <c r="J133" s="162" t="s">
        <v>625</v>
      </c>
      <c r="K133" s="163">
        <f t="shared" si="33"/>
        <v>80</v>
      </c>
      <c r="L133" s="164">
        <f t="shared" si="34"/>
        <v>0.34408602150537637</v>
      </c>
      <c r="M133" s="159" t="s">
        <v>594</v>
      </c>
      <c r="N133" s="165">
        <v>42823</v>
      </c>
      <c r="O133" s="1"/>
      <c r="P133" s="1"/>
      <c r="Q133" s="246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6">
        <v>39</v>
      </c>
      <c r="B134" s="157">
        <v>42268</v>
      </c>
      <c r="C134" s="157"/>
      <c r="D134" s="158" t="s">
        <v>680</v>
      </c>
      <c r="E134" s="159" t="s">
        <v>591</v>
      </c>
      <c r="F134" s="160">
        <v>196.5</v>
      </c>
      <c r="G134" s="159"/>
      <c r="H134" s="159">
        <v>238</v>
      </c>
      <c r="I134" s="161">
        <v>238</v>
      </c>
      <c r="J134" s="162" t="s">
        <v>679</v>
      </c>
      <c r="K134" s="163">
        <f t="shared" si="33"/>
        <v>41.5</v>
      </c>
      <c r="L134" s="164">
        <f t="shared" si="34"/>
        <v>0.21119592875318066</v>
      </c>
      <c r="M134" s="159" t="s">
        <v>594</v>
      </c>
      <c r="N134" s="165">
        <v>42291</v>
      </c>
      <c r="O134" s="1"/>
      <c r="P134" s="1"/>
      <c r="Q134" s="246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6">
        <v>40</v>
      </c>
      <c r="B135" s="157">
        <v>42271</v>
      </c>
      <c r="C135" s="157"/>
      <c r="D135" s="158" t="s">
        <v>623</v>
      </c>
      <c r="E135" s="159" t="s">
        <v>591</v>
      </c>
      <c r="F135" s="160">
        <v>65</v>
      </c>
      <c r="G135" s="159"/>
      <c r="H135" s="159">
        <v>82</v>
      </c>
      <c r="I135" s="161">
        <v>82</v>
      </c>
      <c r="J135" s="162" t="s">
        <v>679</v>
      </c>
      <c r="K135" s="163">
        <f t="shared" si="33"/>
        <v>17</v>
      </c>
      <c r="L135" s="164">
        <f t="shared" si="34"/>
        <v>0.26153846153846155</v>
      </c>
      <c r="M135" s="159" t="s">
        <v>594</v>
      </c>
      <c r="N135" s="165">
        <v>42578</v>
      </c>
      <c r="O135" s="1"/>
      <c r="P135" s="1"/>
      <c r="Q135" s="246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6">
        <v>41</v>
      </c>
      <c r="B136" s="157">
        <v>42291</v>
      </c>
      <c r="C136" s="157"/>
      <c r="D136" s="158" t="s">
        <v>681</v>
      </c>
      <c r="E136" s="159" t="s">
        <v>591</v>
      </c>
      <c r="F136" s="160">
        <v>144</v>
      </c>
      <c r="G136" s="159"/>
      <c r="H136" s="159">
        <v>182.5</v>
      </c>
      <c r="I136" s="161">
        <v>181</v>
      </c>
      <c r="J136" s="162" t="s">
        <v>679</v>
      </c>
      <c r="K136" s="163">
        <f t="shared" si="33"/>
        <v>38.5</v>
      </c>
      <c r="L136" s="164">
        <f t="shared" si="34"/>
        <v>0.2673611111111111</v>
      </c>
      <c r="M136" s="159" t="s">
        <v>594</v>
      </c>
      <c r="N136" s="165">
        <v>42817</v>
      </c>
      <c r="O136" s="1"/>
      <c r="P136" s="1"/>
      <c r="Q136" s="246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6">
        <v>42</v>
      </c>
      <c r="B137" s="157">
        <v>42291</v>
      </c>
      <c r="C137" s="157"/>
      <c r="D137" s="158" t="s">
        <v>682</v>
      </c>
      <c r="E137" s="159" t="s">
        <v>591</v>
      </c>
      <c r="F137" s="160">
        <v>264</v>
      </c>
      <c r="G137" s="159"/>
      <c r="H137" s="159">
        <v>311</v>
      </c>
      <c r="I137" s="161">
        <v>311</v>
      </c>
      <c r="J137" s="162" t="s">
        <v>679</v>
      </c>
      <c r="K137" s="163">
        <f t="shared" si="33"/>
        <v>47</v>
      </c>
      <c r="L137" s="164">
        <f t="shared" si="34"/>
        <v>0.17803030303030304</v>
      </c>
      <c r="M137" s="159" t="s">
        <v>594</v>
      </c>
      <c r="N137" s="165">
        <v>42604</v>
      </c>
      <c r="O137" s="1"/>
      <c r="P137" s="1"/>
      <c r="Q137" s="246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6">
        <v>43</v>
      </c>
      <c r="B138" s="157">
        <v>42318</v>
      </c>
      <c r="C138" s="157"/>
      <c r="D138" s="158" t="s">
        <v>683</v>
      </c>
      <c r="E138" s="159" t="s">
        <v>603</v>
      </c>
      <c r="F138" s="160">
        <v>549.5</v>
      </c>
      <c r="G138" s="159"/>
      <c r="H138" s="159">
        <v>630</v>
      </c>
      <c r="I138" s="161">
        <v>630</v>
      </c>
      <c r="J138" s="162" t="s">
        <v>679</v>
      </c>
      <c r="K138" s="163">
        <f t="shared" si="33"/>
        <v>80.5</v>
      </c>
      <c r="L138" s="164">
        <f t="shared" si="34"/>
        <v>0.1464968152866242</v>
      </c>
      <c r="M138" s="159" t="s">
        <v>594</v>
      </c>
      <c r="N138" s="165">
        <v>42419</v>
      </c>
      <c r="O138" s="1"/>
      <c r="P138" s="1"/>
      <c r="Q138" s="246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6">
        <v>44</v>
      </c>
      <c r="B139" s="157">
        <v>42342</v>
      </c>
      <c r="C139" s="157"/>
      <c r="D139" s="158" t="s">
        <v>684</v>
      </c>
      <c r="E139" s="159" t="s">
        <v>591</v>
      </c>
      <c r="F139" s="160">
        <v>1027.5</v>
      </c>
      <c r="G139" s="159"/>
      <c r="H139" s="159">
        <v>1315</v>
      </c>
      <c r="I139" s="161">
        <v>1250</v>
      </c>
      <c r="J139" s="162" t="s">
        <v>679</v>
      </c>
      <c r="K139" s="163">
        <f t="shared" si="33"/>
        <v>287.5</v>
      </c>
      <c r="L139" s="164">
        <f t="shared" si="34"/>
        <v>0.27980535279805352</v>
      </c>
      <c r="M139" s="159" t="s">
        <v>594</v>
      </c>
      <c r="N139" s="165">
        <v>43244</v>
      </c>
      <c r="O139" s="1"/>
      <c r="P139" s="1"/>
      <c r="Q139" s="246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6">
        <v>45</v>
      </c>
      <c r="B140" s="157">
        <v>42367</v>
      </c>
      <c r="C140" s="157"/>
      <c r="D140" s="158" t="s">
        <v>685</v>
      </c>
      <c r="E140" s="159" t="s">
        <v>591</v>
      </c>
      <c r="F140" s="160">
        <v>465</v>
      </c>
      <c r="G140" s="159"/>
      <c r="H140" s="159">
        <v>540</v>
      </c>
      <c r="I140" s="161">
        <v>540</v>
      </c>
      <c r="J140" s="162" t="s">
        <v>679</v>
      </c>
      <c r="K140" s="163">
        <f t="shared" si="33"/>
        <v>75</v>
      </c>
      <c r="L140" s="164">
        <f t="shared" si="34"/>
        <v>0.16129032258064516</v>
      </c>
      <c r="M140" s="159" t="s">
        <v>594</v>
      </c>
      <c r="N140" s="165">
        <v>42530</v>
      </c>
      <c r="O140" s="1"/>
      <c r="P140" s="1"/>
      <c r="Q140" s="246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6">
        <v>46</v>
      </c>
      <c r="B141" s="157">
        <v>42380</v>
      </c>
      <c r="C141" s="157"/>
      <c r="D141" s="158" t="s">
        <v>403</v>
      </c>
      <c r="E141" s="159" t="s">
        <v>603</v>
      </c>
      <c r="F141" s="160">
        <v>81</v>
      </c>
      <c r="G141" s="159"/>
      <c r="H141" s="159">
        <v>110</v>
      </c>
      <c r="I141" s="161">
        <v>110</v>
      </c>
      <c r="J141" s="162" t="s">
        <v>679</v>
      </c>
      <c r="K141" s="163">
        <f t="shared" si="33"/>
        <v>29</v>
      </c>
      <c r="L141" s="164">
        <f t="shared" si="34"/>
        <v>0.35802469135802467</v>
      </c>
      <c r="M141" s="159" t="s">
        <v>594</v>
      </c>
      <c r="N141" s="165">
        <v>42745</v>
      </c>
      <c r="O141" s="1"/>
      <c r="P141" s="1"/>
      <c r="Q141" s="246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6">
        <v>47</v>
      </c>
      <c r="B142" s="157">
        <v>42382</v>
      </c>
      <c r="C142" s="157"/>
      <c r="D142" s="158" t="s">
        <v>686</v>
      </c>
      <c r="E142" s="159" t="s">
        <v>603</v>
      </c>
      <c r="F142" s="160">
        <v>417.5</v>
      </c>
      <c r="G142" s="159"/>
      <c r="H142" s="159">
        <v>547</v>
      </c>
      <c r="I142" s="161">
        <v>535</v>
      </c>
      <c r="J142" s="162" t="s">
        <v>679</v>
      </c>
      <c r="K142" s="163">
        <f t="shared" si="33"/>
        <v>129.5</v>
      </c>
      <c r="L142" s="164">
        <f t="shared" si="34"/>
        <v>0.31017964071856285</v>
      </c>
      <c r="M142" s="159" t="s">
        <v>594</v>
      </c>
      <c r="N142" s="165">
        <v>42578</v>
      </c>
      <c r="O142" s="1"/>
      <c r="P142" s="1"/>
      <c r="Q142" s="246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6">
        <v>48</v>
      </c>
      <c r="B143" s="157">
        <v>42408</v>
      </c>
      <c r="C143" s="157"/>
      <c r="D143" s="158" t="s">
        <v>687</v>
      </c>
      <c r="E143" s="159" t="s">
        <v>591</v>
      </c>
      <c r="F143" s="160">
        <v>650</v>
      </c>
      <c r="G143" s="159"/>
      <c r="H143" s="159">
        <v>800</v>
      </c>
      <c r="I143" s="161">
        <v>800</v>
      </c>
      <c r="J143" s="162" t="s">
        <v>679</v>
      </c>
      <c r="K143" s="163">
        <f t="shared" si="33"/>
        <v>150</v>
      </c>
      <c r="L143" s="164">
        <f t="shared" si="34"/>
        <v>0.23076923076923078</v>
      </c>
      <c r="M143" s="159" t="s">
        <v>594</v>
      </c>
      <c r="N143" s="165">
        <v>43154</v>
      </c>
      <c r="O143" s="1"/>
      <c r="P143" s="1"/>
      <c r="Q143" s="246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6">
        <v>49</v>
      </c>
      <c r="B144" s="157">
        <v>42433</v>
      </c>
      <c r="C144" s="157"/>
      <c r="D144" s="158" t="s">
        <v>237</v>
      </c>
      <c r="E144" s="159" t="s">
        <v>591</v>
      </c>
      <c r="F144" s="160">
        <v>437.5</v>
      </c>
      <c r="G144" s="159"/>
      <c r="H144" s="159">
        <v>504.5</v>
      </c>
      <c r="I144" s="161">
        <v>522</v>
      </c>
      <c r="J144" s="162" t="s">
        <v>688</v>
      </c>
      <c r="K144" s="163">
        <f t="shared" si="33"/>
        <v>67</v>
      </c>
      <c r="L144" s="164">
        <f t="shared" si="34"/>
        <v>0.15314285714285714</v>
      </c>
      <c r="M144" s="159" t="s">
        <v>594</v>
      </c>
      <c r="N144" s="165">
        <v>42480</v>
      </c>
      <c r="O144" s="1"/>
      <c r="P144" s="1"/>
      <c r="Q144" s="246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6">
        <v>50</v>
      </c>
      <c r="B145" s="157">
        <v>42438</v>
      </c>
      <c r="C145" s="157"/>
      <c r="D145" s="158" t="s">
        <v>689</v>
      </c>
      <c r="E145" s="159" t="s">
        <v>591</v>
      </c>
      <c r="F145" s="160">
        <v>189.5</v>
      </c>
      <c r="G145" s="159"/>
      <c r="H145" s="159">
        <v>218</v>
      </c>
      <c r="I145" s="161">
        <v>218</v>
      </c>
      <c r="J145" s="162" t="s">
        <v>679</v>
      </c>
      <c r="K145" s="163">
        <f t="shared" si="33"/>
        <v>28.5</v>
      </c>
      <c r="L145" s="164">
        <f t="shared" si="34"/>
        <v>0.15039577836411611</v>
      </c>
      <c r="M145" s="159" t="s">
        <v>594</v>
      </c>
      <c r="N145" s="165">
        <v>43034</v>
      </c>
      <c r="O145" s="1"/>
      <c r="P145" s="1"/>
      <c r="Q145" s="246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6">
        <v>51</v>
      </c>
      <c r="B146" s="167">
        <v>42471</v>
      </c>
      <c r="C146" s="167"/>
      <c r="D146" s="175" t="s">
        <v>690</v>
      </c>
      <c r="E146" s="170" t="s">
        <v>591</v>
      </c>
      <c r="F146" s="170">
        <v>36.5</v>
      </c>
      <c r="G146" s="171"/>
      <c r="H146" s="171">
        <v>15.85</v>
      </c>
      <c r="I146" s="171">
        <v>60</v>
      </c>
      <c r="J146" s="172" t="s">
        <v>691</v>
      </c>
      <c r="K146" s="173">
        <f t="shared" si="33"/>
        <v>-20.65</v>
      </c>
      <c r="L146" s="174">
        <f t="shared" si="34"/>
        <v>-0.5657534246575342</v>
      </c>
      <c r="M146" s="170" t="s">
        <v>604</v>
      </c>
      <c r="N146" s="178">
        <v>43627</v>
      </c>
      <c r="O146" s="1"/>
      <c r="P146" s="1"/>
      <c r="Q146" s="246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6">
        <v>52</v>
      </c>
      <c r="B147" s="157">
        <v>42472</v>
      </c>
      <c r="C147" s="157"/>
      <c r="D147" s="158" t="s">
        <v>692</v>
      </c>
      <c r="E147" s="159" t="s">
        <v>591</v>
      </c>
      <c r="F147" s="160">
        <v>93</v>
      </c>
      <c r="G147" s="159"/>
      <c r="H147" s="159">
        <v>149</v>
      </c>
      <c r="I147" s="161">
        <v>140</v>
      </c>
      <c r="J147" s="162" t="s">
        <v>693</v>
      </c>
      <c r="K147" s="163">
        <f t="shared" si="33"/>
        <v>56</v>
      </c>
      <c r="L147" s="164">
        <f t="shared" si="34"/>
        <v>0.60215053763440862</v>
      </c>
      <c r="M147" s="159" t="s">
        <v>594</v>
      </c>
      <c r="N147" s="165">
        <v>42740</v>
      </c>
      <c r="O147" s="1"/>
      <c r="P147" s="1"/>
      <c r="Q147" s="246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6">
        <v>53</v>
      </c>
      <c r="B148" s="157">
        <v>42472</v>
      </c>
      <c r="C148" s="157"/>
      <c r="D148" s="158" t="s">
        <v>694</v>
      </c>
      <c r="E148" s="159" t="s">
        <v>591</v>
      </c>
      <c r="F148" s="160">
        <v>130</v>
      </c>
      <c r="G148" s="159"/>
      <c r="H148" s="159">
        <v>150</v>
      </c>
      <c r="I148" s="161" t="s">
        <v>695</v>
      </c>
      <c r="J148" s="162" t="s">
        <v>679</v>
      </c>
      <c r="K148" s="163">
        <f t="shared" si="33"/>
        <v>20</v>
      </c>
      <c r="L148" s="164">
        <f t="shared" si="34"/>
        <v>0.15384615384615385</v>
      </c>
      <c r="M148" s="159" t="s">
        <v>594</v>
      </c>
      <c r="N148" s="165">
        <v>42564</v>
      </c>
      <c r="O148" s="1"/>
      <c r="P148" s="1"/>
      <c r="Q148" s="246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6">
        <v>54</v>
      </c>
      <c r="B149" s="157">
        <v>42473</v>
      </c>
      <c r="C149" s="157"/>
      <c r="D149" s="158" t="s">
        <v>696</v>
      </c>
      <c r="E149" s="159" t="s">
        <v>591</v>
      </c>
      <c r="F149" s="160">
        <v>196</v>
      </c>
      <c r="G149" s="159"/>
      <c r="H149" s="159">
        <v>299</v>
      </c>
      <c r="I149" s="161">
        <v>299</v>
      </c>
      <c r="J149" s="162" t="s">
        <v>679</v>
      </c>
      <c r="K149" s="163">
        <v>103</v>
      </c>
      <c r="L149" s="164">
        <v>0.52551020408163296</v>
      </c>
      <c r="M149" s="159" t="s">
        <v>594</v>
      </c>
      <c r="N149" s="165">
        <v>42620</v>
      </c>
      <c r="O149" s="1"/>
      <c r="P149" s="1"/>
      <c r="Q149" s="246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6">
        <v>55</v>
      </c>
      <c r="B150" s="157">
        <v>42473</v>
      </c>
      <c r="C150" s="157"/>
      <c r="D150" s="158" t="s">
        <v>697</v>
      </c>
      <c r="E150" s="159" t="s">
        <v>591</v>
      </c>
      <c r="F150" s="160">
        <v>88</v>
      </c>
      <c r="G150" s="159"/>
      <c r="H150" s="159">
        <v>103</v>
      </c>
      <c r="I150" s="161">
        <v>103</v>
      </c>
      <c r="J150" s="162" t="s">
        <v>679</v>
      </c>
      <c r="K150" s="163">
        <v>15</v>
      </c>
      <c r="L150" s="164">
        <v>0.170454545454545</v>
      </c>
      <c r="M150" s="159" t="s">
        <v>594</v>
      </c>
      <c r="N150" s="165">
        <v>42530</v>
      </c>
      <c r="O150" s="1"/>
      <c r="P150" s="1"/>
      <c r="Q150" s="246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6">
        <v>56</v>
      </c>
      <c r="B151" s="157">
        <v>42492</v>
      </c>
      <c r="C151" s="157"/>
      <c r="D151" s="158" t="s">
        <v>698</v>
      </c>
      <c r="E151" s="159" t="s">
        <v>591</v>
      </c>
      <c r="F151" s="160">
        <v>127.5</v>
      </c>
      <c r="G151" s="159"/>
      <c r="H151" s="159">
        <v>148</v>
      </c>
      <c r="I151" s="161" t="s">
        <v>699</v>
      </c>
      <c r="J151" s="162" t="s">
        <v>679</v>
      </c>
      <c r="K151" s="163">
        <f t="shared" ref="K151:K155" si="35">H151-F151</f>
        <v>20.5</v>
      </c>
      <c r="L151" s="164">
        <f t="shared" ref="L151:L155" si="36">K151/F151</f>
        <v>0.16078431372549021</v>
      </c>
      <c r="M151" s="159" t="s">
        <v>594</v>
      </c>
      <c r="N151" s="165">
        <v>42564</v>
      </c>
      <c r="O151" s="1"/>
      <c r="P151" s="1"/>
      <c r="Q151" s="246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6">
        <v>57</v>
      </c>
      <c r="B152" s="157">
        <v>42493</v>
      </c>
      <c r="C152" s="157"/>
      <c r="D152" s="158" t="s">
        <v>700</v>
      </c>
      <c r="E152" s="159" t="s">
        <v>591</v>
      </c>
      <c r="F152" s="160">
        <v>675</v>
      </c>
      <c r="G152" s="159"/>
      <c r="H152" s="159">
        <v>815</v>
      </c>
      <c r="I152" s="161" t="s">
        <v>701</v>
      </c>
      <c r="J152" s="162" t="s">
        <v>679</v>
      </c>
      <c r="K152" s="163">
        <f t="shared" si="35"/>
        <v>140</v>
      </c>
      <c r="L152" s="164">
        <f t="shared" si="36"/>
        <v>0.2074074074074074</v>
      </c>
      <c r="M152" s="159" t="s">
        <v>594</v>
      </c>
      <c r="N152" s="165">
        <v>43154</v>
      </c>
      <c r="O152" s="1"/>
      <c r="P152" s="1"/>
      <c r="Q152" s="246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6">
        <v>58</v>
      </c>
      <c r="B153" s="167">
        <v>42522</v>
      </c>
      <c r="C153" s="167"/>
      <c r="D153" s="168" t="s">
        <v>702</v>
      </c>
      <c r="E153" s="169" t="s">
        <v>591</v>
      </c>
      <c r="F153" s="170">
        <v>500</v>
      </c>
      <c r="G153" s="170"/>
      <c r="H153" s="171">
        <v>232.5</v>
      </c>
      <c r="I153" s="171" t="s">
        <v>703</v>
      </c>
      <c r="J153" s="172" t="s">
        <v>704</v>
      </c>
      <c r="K153" s="173">
        <f t="shared" si="35"/>
        <v>-267.5</v>
      </c>
      <c r="L153" s="174">
        <f t="shared" si="36"/>
        <v>-0.53500000000000003</v>
      </c>
      <c r="M153" s="170" t="s">
        <v>604</v>
      </c>
      <c r="N153" s="167">
        <v>43735</v>
      </c>
      <c r="O153" s="1"/>
      <c r="P153" s="1"/>
      <c r="Q153" s="246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6">
        <v>59</v>
      </c>
      <c r="B154" s="157">
        <v>42527</v>
      </c>
      <c r="C154" s="157"/>
      <c r="D154" s="158" t="s">
        <v>542</v>
      </c>
      <c r="E154" s="159" t="s">
        <v>591</v>
      </c>
      <c r="F154" s="160">
        <v>110</v>
      </c>
      <c r="G154" s="159"/>
      <c r="H154" s="159">
        <v>126.5</v>
      </c>
      <c r="I154" s="161">
        <v>125</v>
      </c>
      <c r="J154" s="162" t="s">
        <v>631</v>
      </c>
      <c r="K154" s="163">
        <f t="shared" si="35"/>
        <v>16.5</v>
      </c>
      <c r="L154" s="164">
        <f t="shared" si="36"/>
        <v>0.15</v>
      </c>
      <c r="M154" s="159" t="s">
        <v>594</v>
      </c>
      <c r="N154" s="165">
        <v>42552</v>
      </c>
      <c r="O154" s="1"/>
      <c r="P154" s="1"/>
      <c r="Q154" s="246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6">
        <v>60</v>
      </c>
      <c r="B155" s="157">
        <v>42538</v>
      </c>
      <c r="C155" s="157"/>
      <c r="D155" s="158" t="s">
        <v>705</v>
      </c>
      <c r="E155" s="159" t="s">
        <v>591</v>
      </c>
      <c r="F155" s="160">
        <v>44</v>
      </c>
      <c r="G155" s="159"/>
      <c r="H155" s="159">
        <v>69.5</v>
      </c>
      <c r="I155" s="161">
        <v>69.5</v>
      </c>
      <c r="J155" s="162" t="s">
        <v>706</v>
      </c>
      <c r="K155" s="163">
        <f t="shared" si="35"/>
        <v>25.5</v>
      </c>
      <c r="L155" s="164">
        <f t="shared" si="36"/>
        <v>0.57954545454545459</v>
      </c>
      <c r="M155" s="159" t="s">
        <v>594</v>
      </c>
      <c r="N155" s="165">
        <v>42977</v>
      </c>
      <c r="O155" s="1"/>
      <c r="P155" s="1"/>
      <c r="Q155" s="246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6">
        <v>61</v>
      </c>
      <c r="B156" s="157">
        <v>42549</v>
      </c>
      <c r="C156" s="157"/>
      <c r="D156" s="158" t="s">
        <v>707</v>
      </c>
      <c r="E156" s="159" t="s">
        <v>591</v>
      </c>
      <c r="F156" s="160">
        <v>262.5</v>
      </c>
      <c r="G156" s="159"/>
      <c r="H156" s="159">
        <v>340</v>
      </c>
      <c r="I156" s="161">
        <v>333</v>
      </c>
      <c r="J156" s="162" t="s">
        <v>708</v>
      </c>
      <c r="K156" s="163">
        <v>77.5</v>
      </c>
      <c r="L156" s="164">
        <v>0.29523809523809502</v>
      </c>
      <c r="M156" s="159" t="s">
        <v>594</v>
      </c>
      <c r="N156" s="165">
        <v>43017</v>
      </c>
      <c r="O156" s="1"/>
      <c r="P156" s="1"/>
      <c r="Q156" s="246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6">
        <v>62</v>
      </c>
      <c r="B157" s="157">
        <v>42549</v>
      </c>
      <c r="C157" s="157"/>
      <c r="D157" s="158" t="s">
        <v>709</v>
      </c>
      <c r="E157" s="159" t="s">
        <v>591</v>
      </c>
      <c r="F157" s="160">
        <v>840</v>
      </c>
      <c r="G157" s="159"/>
      <c r="H157" s="159">
        <v>1230</v>
      </c>
      <c r="I157" s="161">
        <v>1230</v>
      </c>
      <c r="J157" s="162" t="s">
        <v>679</v>
      </c>
      <c r="K157" s="163">
        <v>390</v>
      </c>
      <c r="L157" s="164">
        <v>0.46428571428571402</v>
      </c>
      <c r="M157" s="159" t="s">
        <v>594</v>
      </c>
      <c r="N157" s="165">
        <v>42649</v>
      </c>
      <c r="O157" s="1"/>
      <c r="P157" s="1"/>
      <c r="Q157" s="246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79">
        <v>63</v>
      </c>
      <c r="B158" s="180">
        <v>42556</v>
      </c>
      <c r="C158" s="180"/>
      <c r="D158" s="181" t="s">
        <v>710</v>
      </c>
      <c r="E158" s="182" t="s">
        <v>591</v>
      </c>
      <c r="F158" s="182">
        <v>395</v>
      </c>
      <c r="G158" s="183"/>
      <c r="H158" s="183">
        <f>(468.5+342.5)/2</f>
        <v>405.5</v>
      </c>
      <c r="I158" s="183">
        <v>510</v>
      </c>
      <c r="J158" s="184" t="s">
        <v>711</v>
      </c>
      <c r="K158" s="185">
        <f t="shared" ref="K158:K164" si="37">H158-F158</f>
        <v>10.5</v>
      </c>
      <c r="L158" s="186">
        <f t="shared" ref="L158:L164" si="38">K158/F158</f>
        <v>2.6582278481012658E-2</v>
      </c>
      <c r="M158" s="182" t="s">
        <v>612</v>
      </c>
      <c r="N158" s="180">
        <v>43606</v>
      </c>
      <c r="O158" s="1"/>
      <c r="P158" s="1"/>
      <c r="Q158" s="246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6">
        <v>64</v>
      </c>
      <c r="B159" s="167">
        <v>42584</v>
      </c>
      <c r="C159" s="167"/>
      <c r="D159" s="168" t="s">
        <v>712</v>
      </c>
      <c r="E159" s="169" t="s">
        <v>603</v>
      </c>
      <c r="F159" s="170">
        <f>169.5-12.8</f>
        <v>156.69999999999999</v>
      </c>
      <c r="G159" s="170"/>
      <c r="H159" s="171">
        <v>77</v>
      </c>
      <c r="I159" s="171" t="s">
        <v>713</v>
      </c>
      <c r="J159" s="172" t="s">
        <v>714</v>
      </c>
      <c r="K159" s="173">
        <f t="shared" si="37"/>
        <v>-79.699999999999989</v>
      </c>
      <c r="L159" s="174">
        <f t="shared" si="38"/>
        <v>-0.50861518825781749</v>
      </c>
      <c r="M159" s="170" t="s">
        <v>604</v>
      </c>
      <c r="N159" s="167">
        <v>43522</v>
      </c>
      <c r="O159" s="1"/>
      <c r="P159" s="1"/>
      <c r="Q159" s="246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6">
        <v>65</v>
      </c>
      <c r="B160" s="167">
        <v>42586</v>
      </c>
      <c r="C160" s="167"/>
      <c r="D160" s="168" t="s">
        <v>715</v>
      </c>
      <c r="E160" s="169" t="s">
        <v>591</v>
      </c>
      <c r="F160" s="170">
        <v>400</v>
      </c>
      <c r="G160" s="170"/>
      <c r="H160" s="171">
        <v>305</v>
      </c>
      <c r="I160" s="171">
        <v>475</v>
      </c>
      <c r="J160" s="172" t="s">
        <v>716</v>
      </c>
      <c r="K160" s="173">
        <f t="shared" si="37"/>
        <v>-95</v>
      </c>
      <c r="L160" s="174">
        <f t="shared" si="38"/>
        <v>-0.23749999999999999</v>
      </c>
      <c r="M160" s="170" t="s">
        <v>604</v>
      </c>
      <c r="N160" s="167">
        <v>43606</v>
      </c>
      <c r="O160" s="1"/>
      <c r="P160" s="1"/>
      <c r="Q160" s="246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6">
        <v>66</v>
      </c>
      <c r="B161" s="157">
        <v>42593</v>
      </c>
      <c r="C161" s="157"/>
      <c r="D161" s="158" t="s">
        <v>717</v>
      </c>
      <c r="E161" s="159" t="s">
        <v>591</v>
      </c>
      <c r="F161" s="160">
        <v>86.5</v>
      </c>
      <c r="G161" s="159"/>
      <c r="H161" s="159">
        <v>130</v>
      </c>
      <c r="I161" s="161">
        <v>130</v>
      </c>
      <c r="J161" s="162" t="s">
        <v>718</v>
      </c>
      <c r="K161" s="163">
        <f t="shared" si="37"/>
        <v>43.5</v>
      </c>
      <c r="L161" s="164">
        <f t="shared" si="38"/>
        <v>0.50289017341040465</v>
      </c>
      <c r="M161" s="159" t="s">
        <v>594</v>
      </c>
      <c r="N161" s="165">
        <v>43091</v>
      </c>
      <c r="O161" s="1"/>
      <c r="P161" s="1"/>
      <c r="Q161" s="246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6">
        <v>67</v>
      </c>
      <c r="B162" s="167">
        <v>42600</v>
      </c>
      <c r="C162" s="167"/>
      <c r="D162" s="168" t="s">
        <v>122</v>
      </c>
      <c r="E162" s="169" t="s">
        <v>591</v>
      </c>
      <c r="F162" s="170">
        <v>133.5</v>
      </c>
      <c r="G162" s="170"/>
      <c r="H162" s="171">
        <v>126.5</v>
      </c>
      <c r="I162" s="171">
        <v>178</v>
      </c>
      <c r="J162" s="172" t="s">
        <v>719</v>
      </c>
      <c r="K162" s="173">
        <f t="shared" si="37"/>
        <v>-7</v>
      </c>
      <c r="L162" s="174">
        <f t="shared" si="38"/>
        <v>-5.2434456928838954E-2</v>
      </c>
      <c r="M162" s="170" t="s">
        <v>604</v>
      </c>
      <c r="N162" s="167">
        <v>42615</v>
      </c>
      <c r="O162" s="1"/>
      <c r="P162" s="1"/>
      <c r="Q162" s="246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6">
        <v>68</v>
      </c>
      <c r="B163" s="157">
        <v>42613</v>
      </c>
      <c r="C163" s="157"/>
      <c r="D163" s="158" t="s">
        <v>720</v>
      </c>
      <c r="E163" s="159" t="s">
        <v>591</v>
      </c>
      <c r="F163" s="160">
        <v>560</v>
      </c>
      <c r="G163" s="159"/>
      <c r="H163" s="159">
        <v>725</v>
      </c>
      <c r="I163" s="161">
        <v>725</v>
      </c>
      <c r="J163" s="162" t="s">
        <v>625</v>
      </c>
      <c r="K163" s="163">
        <f t="shared" si="37"/>
        <v>165</v>
      </c>
      <c r="L163" s="164">
        <f t="shared" si="38"/>
        <v>0.29464285714285715</v>
      </c>
      <c r="M163" s="159" t="s">
        <v>594</v>
      </c>
      <c r="N163" s="165">
        <v>42456</v>
      </c>
      <c r="O163" s="1"/>
      <c r="P163" s="1"/>
      <c r="Q163" s="246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6">
        <v>69</v>
      </c>
      <c r="B164" s="157">
        <v>42614</v>
      </c>
      <c r="C164" s="157"/>
      <c r="D164" s="158" t="s">
        <v>721</v>
      </c>
      <c r="E164" s="159" t="s">
        <v>591</v>
      </c>
      <c r="F164" s="160">
        <v>160.5</v>
      </c>
      <c r="G164" s="159"/>
      <c r="H164" s="159">
        <v>210</v>
      </c>
      <c r="I164" s="161">
        <v>210</v>
      </c>
      <c r="J164" s="162" t="s">
        <v>625</v>
      </c>
      <c r="K164" s="163">
        <f t="shared" si="37"/>
        <v>49.5</v>
      </c>
      <c r="L164" s="164">
        <f t="shared" si="38"/>
        <v>0.30841121495327101</v>
      </c>
      <c r="M164" s="159" t="s">
        <v>594</v>
      </c>
      <c r="N164" s="165">
        <v>42871</v>
      </c>
      <c r="O164" s="1"/>
      <c r="P164" s="1"/>
      <c r="Q164" s="246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6">
        <v>70</v>
      </c>
      <c r="B165" s="157">
        <v>42646</v>
      </c>
      <c r="C165" s="157"/>
      <c r="D165" s="158" t="s">
        <v>415</v>
      </c>
      <c r="E165" s="159" t="s">
        <v>591</v>
      </c>
      <c r="F165" s="160">
        <v>430</v>
      </c>
      <c r="G165" s="159"/>
      <c r="H165" s="159">
        <v>596</v>
      </c>
      <c r="I165" s="161">
        <v>575</v>
      </c>
      <c r="J165" s="162" t="s">
        <v>722</v>
      </c>
      <c r="K165" s="163">
        <v>166</v>
      </c>
      <c r="L165" s="164">
        <v>0.38604651162790699</v>
      </c>
      <c r="M165" s="159" t="s">
        <v>594</v>
      </c>
      <c r="N165" s="165">
        <v>42769</v>
      </c>
      <c r="O165" s="1"/>
      <c r="P165" s="1"/>
      <c r="Q165" s="246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6">
        <v>71</v>
      </c>
      <c r="B166" s="157">
        <v>42657</v>
      </c>
      <c r="C166" s="157"/>
      <c r="D166" s="158" t="s">
        <v>723</v>
      </c>
      <c r="E166" s="159" t="s">
        <v>591</v>
      </c>
      <c r="F166" s="160">
        <v>280</v>
      </c>
      <c r="G166" s="159"/>
      <c r="H166" s="159">
        <v>345</v>
      </c>
      <c r="I166" s="161">
        <v>345</v>
      </c>
      <c r="J166" s="162" t="s">
        <v>625</v>
      </c>
      <c r="K166" s="163">
        <f t="shared" ref="K166:K171" si="39">H166-F166</f>
        <v>65</v>
      </c>
      <c r="L166" s="164">
        <f t="shared" ref="L166:L167" si="40">K166/F166</f>
        <v>0.23214285714285715</v>
      </c>
      <c r="M166" s="159" t="s">
        <v>594</v>
      </c>
      <c r="N166" s="165">
        <v>42814</v>
      </c>
      <c r="O166" s="1"/>
      <c r="P166" s="1"/>
      <c r="Q166" s="246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6">
        <v>72</v>
      </c>
      <c r="B167" s="157">
        <v>42657</v>
      </c>
      <c r="C167" s="157"/>
      <c r="D167" s="158" t="s">
        <v>724</v>
      </c>
      <c r="E167" s="159" t="s">
        <v>591</v>
      </c>
      <c r="F167" s="160">
        <v>245</v>
      </c>
      <c r="G167" s="159"/>
      <c r="H167" s="159">
        <v>325.5</v>
      </c>
      <c r="I167" s="161">
        <v>330</v>
      </c>
      <c r="J167" s="162" t="s">
        <v>725</v>
      </c>
      <c r="K167" s="163">
        <f t="shared" si="39"/>
        <v>80.5</v>
      </c>
      <c r="L167" s="164">
        <f t="shared" si="40"/>
        <v>0.32857142857142857</v>
      </c>
      <c r="M167" s="159" t="s">
        <v>594</v>
      </c>
      <c r="N167" s="165">
        <v>42769</v>
      </c>
      <c r="O167" s="1"/>
      <c r="P167" s="1"/>
      <c r="Q167" s="246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6">
        <v>73</v>
      </c>
      <c r="B168" s="157">
        <v>42660</v>
      </c>
      <c r="C168" s="157"/>
      <c r="D168" s="158" t="s">
        <v>726</v>
      </c>
      <c r="E168" s="159" t="s">
        <v>591</v>
      </c>
      <c r="F168" s="160">
        <v>125</v>
      </c>
      <c r="G168" s="159"/>
      <c r="H168" s="159">
        <v>160</v>
      </c>
      <c r="I168" s="161">
        <v>160</v>
      </c>
      <c r="J168" s="162" t="s">
        <v>679</v>
      </c>
      <c r="K168" s="163">
        <f t="shared" si="39"/>
        <v>35</v>
      </c>
      <c r="L168" s="164">
        <v>0.28000000000000003</v>
      </c>
      <c r="M168" s="159" t="s">
        <v>594</v>
      </c>
      <c r="N168" s="165">
        <v>42803</v>
      </c>
      <c r="O168" s="1"/>
      <c r="P168" s="1"/>
      <c r="Q168" s="246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6">
        <v>74</v>
      </c>
      <c r="B169" s="157">
        <v>42660</v>
      </c>
      <c r="C169" s="157"/>
      <c r="D169" s="158" t="s">
        <v>727</v>
      </c>
      <c r="E169" s="159" t="s">
        <v>591</v>
      </c>
      <c r="F169" s="160">
        <v>114</v>
      </c>
      <c r="G169" s="159"/>
      <c r="H169" s="159">
        <v>145</v>
      </c>
      <c r="I169" s="161">
        <v>145</v>
      </c>
      <c r="J169" s="162" t="s">
        <v>679</v>
      </c>
      <c r="K169" s="163">
        <f t="shared" si="39"/>
        <v>31</v>
      </c>
      <c r="L169" s="164">
        <f t="shared" ref="L169:L171" si="41">K169/F169</f>
        <v>0.27192982456140352</v>
      </c>
      <c r="M169" s="159" t="s">
        <v>594</v>
      </c>
      <c r="N169" s="165">
        <v>42859</v>
      </c>
      <c r="O169" s="1"/>
      <c r="P169" s="1"/>
      <c r="Q169" s="246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6">
        <v>75</v>
      </c>
      <c r="B170" s="157">
        <v>42660</v>
      </c>
      <c r="C170" s="157"/>
      <c r="D170" s="158" t="s">
        <v>728</v>
      </c>
      <c r="E170" s="159" t="s">
        <v>591</v>
      </c>
      <c r="F170" s="160">
        <v>212</v>
      </c>
      <c r="G170" s="159"/>
      <c r="H170" s="159">
        <v>280</v>
      </c>
      <c r="I170" s="161">
        <v>276</v>
      </c>
      <c r="J170" s="162" t="s">
        <v>729</v>
      </c>
      <c r="K170" s="163">
        <f t="shared" si="39"/>
        <v>68</v>
      </c>
      <c r="L170" s="164">
        <f t="shared" si="41"/>
        <v>0.32075471698113206</v>
      </c>
      <c r="M170" s="159" t="s">
        <v>594</v>
      </c>
      <c r="N170" s="165">
        <v>42858</v>
      </c>
      <c r="O170" s="1"/>
      <c r="P170" s="1"/>
      <c r="Q170" s="246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6">
        <v>76</v>
      </c>
      <c r="B171" s="157">
        <v>42678</v>
      </c>
      <c r="C171" s="157"/>
      <c r="D171" s="158" t="s">
        <v>464</v>
      </c>
      <c r="E171" s="159" t="s">
        <v>591</v>
      </c>
      <c r="F171" s="160">
        <v>155</v>
      </c>
      <c r="G171" s="159"/>
      <c r="H171" s="159">
        <v>210</v>
      </c>
      <c r="I171" s="161">
        <v>210</v>
      </c>
      <c r="J171" s="162" t="s">
        <v>730</v>
      </c>
      <c r="K171" s="163">
        <f t="shared" si="39"/>
        <v>55</v>
      </c>
      <c r="L171" s="164">
        <f t="shared" si="41"/>
        <v>0.35483870967741937</v>
      </c>
      <c r="M171" s="159" t="s">
        <v>594</v>
      </c>
      <c r="N171" s="165">
        <v>42944</v>
      </c>
      <c r="O171" s="1"/>
      <c r="P171" s="1"/>
      <c r="Q171" s="246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6">
        <v>77</v>
      </c>
      <c r="B172" s="167">
        <v>42710</v>
      </c>
      <c r="C172" s="167"/>
      <c r="D172" s="168" t="s">
        <v>731</v>
      </c>
      <c r="E172" s="169" t="s">
        <v>591</v>
      </c>
      <c r="F172" s="170">
        <v>150.5</v>
      </c>
      <c r="G172" s="170"/>
      <c r="H172" s="171">
        <v>72.5</v>
      </c>
      <c r="I172" s="171">
        <v>174</v>
      </c>
      <c r="J172" s="172" t="s">
        <v>732</v>
      </c>
      <c r="K172" s="173">
        <v>-78</v>
      </c>
      <c r="L172" s="174">
        <v>-0.51827242524916906</v>
      </c>
      <c r="M172" s="170" t="s">
        <v>604</v>
      </c>
      <c r="N172" s="167">
        <v>43333</v>
      </c>
      <c r="O172" s="1"/>
      <c r="P172" s="1"/>
      <c r="Q172" s="246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6">
        <v>78</v>
      </c>
      <c r="B173" s="157">
        <v>42712</v>
      </c>
      <c r="C173" s="157"/>
      <c r="D173" s="158" t="s">
        <v>733</v>
      </c>
      <c r="E173" s="159" t="s">
        <v>591</v>
      </c>
      <c r="F173" s="160">
        <v>380</v>
      </c>
      <c r="G173" s="159"/>
      <c r="H173" s="159">
        <v>478</v>
      </c>
      <c r="I173" s="161">
        <v>468</v>
      </c>
      <c r="J173" s="162" t="s">
        <v>679</v>
      </c>
      <c r="K173" s="163">
        <f t="shared" ref="K173:K175" si="42">H173-F173</f>
        <v>98</v>
      </c>
      <c r="L173" s="164">
        <f t="shared" ref="L173:L175" si="43">K173/F173</f>
        <v>0.25789473684210529</v>
      </c>
      <c r="M173" s="159" t="s">
        <v>594</v>
      </c>
      <c r="N173" s="165">
        <v>43025</v>
      </c>
      <c r="O173" s="1"/>
      <c r="P173" s="1"/>
      <c r="Q173" s="246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6">
        <v>79</v>
      </c>
      <c r="B174" s="157">
        <v>42734</v>
      </c>
      <c r="C174" s="157"/>
      <c r="D174" s="158" t="s">
        <v>121</v>
      </c>
      <c r="E174" s="159" t="s">
        <v>591</v>
      </c>
      <c r="F174" s="160">
        <v>305</v>
      </c>
      <c r="G174" s="159"/>
      <c r="H174" s="159">
        <v>375</v>
      </c>
      <c r="I174" s="161">
        <v>375</v>
      </c>
      <c r="J174" s="162" t="s">
        <v>679</v>
      </c>
      <c r="K174" s="163">
        <f t="shared" si="42"/>
        <v>70</v>
      </c>
      <c r="L174" s="164">
        <f t="shared" si="43"/>
        <v>0.22950819672131148</v>
      </c>
      <c r="M174" s="159" t="s">
        <v>594</v>
      </c>
      <c r="N174" s="165">
        <v>42768</v>
      </c>
      <c r="O174" s="1"/>
      <c r="P174" s="1"/>
      <c r="Q174" s="246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6">
        <v>80</v>
      </c>
      <c r="B175" s="157">
        <v>42739</v>
      </c>
      <c r="C175" s="157"/>
      <c r="D175" s="158" t="s">
        <v>104</v>
      </c>
      <c r="E175" s="159" t="s">
        <v>591</v>
      </c>
      <c r="F175" s="160">
        <v>99.5</v>
      </c>
      <c r="G175" s="159"/>
      <c r="H175" s="159">
        <v>158</v>
      </c>
      <c r="I175" s="161">
        <v>158</v>
      </c>
      <c r="J175" s="162" t="s">
        <v>679</v>
      </c>
      <c r="K175" s="163">
        <f t="shared" si="42"/>
        <v>58.5</v>
      </c>
      <c r="L175" s="164">
        <f t="shared" si="43"/>
        <v>0.5879396984924623</v>
      </c>
      <c r="M175" s="159" t="s">
        <v>594</v>
      </c>
      <c r="N175" s="165">
        <v>42898</v>
      </c>
      <c r="O175" s="1"/>
      <c r="P175" s="1"/>
      <c r="Q175" s="246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6">
        <v>81</v>
      </c>
      <c r="B176" s="157">
        <v>42739</v>
      </c>
      <c r="C176" s="157"/>
      <c r="D176" s="158" t="s">
        <v>104</v>
      </c>
      <c r="E176" s="159" t="s">
        <v>591</v>
      </c>
      <c r="F176" s="160">
        <v>99.5</v>
      </c>
      <c r="G176" s="159"/>
      <c r="H176" s="159">
        <v>158</v>
      </c>
      <c r="I176" s="161">
        <v>158</v>
      </c>
      <c r="J176" s="162" t="s">
        <v>679</v>
      </c>
      <c r="K176" s="163">
        <v>58.5</v>
      </c>
      <c r="L176" s="164">
        <v>0.58793969849246197</v>
      </c>
      <c r="M176" s="159" t="s">
        <v>594</v>
      </c>
      <c r="N176" s="165">
        <v>42898</v>
      </c>
      <c r="O176" s="1"/>
      <c r="P176" s="1"/>
      <c r="Q176" s="246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6">
        <v>82</v>
      </c>
      <c r="B177" s="157">
        <v>42786</v>
      </c>
      <c r="C177" s="157"/>
      <c r="D177" s="158" t="s">
        <v>210</v>
      </c>
      <c r="E177" s="159" t="s">
        <v>591</v>
      </c>
      <c r="F177" s="160">
        <v>140.5</v>
      </c>
      <c r="G177" s="159"/>
      <c r="H177" s="159">
        <v>220</v>
      </c>
      <c r="I177" s="161">
        <v>220</v>
      </c>
      <c r="J177" s="162" t="s">
        <v>679</v>
      </c>
      <c r="K177" s="163">
        <f>H177-F177</f>
        <v>79.5</v>
      </c>
      <c r="L177" s="164">
        <f>K177/F177</f>
        <v>0.5658362989323843</v>
      </c>
      <c r="M177" s="159" t="s">
        <v>594</v>
      </c>
      <c r="N177" s="165">
        <v>42864</v>
      </c>
      <c r="O177" s="1"/>
      <c r="P177" s="1"/>
      <c r="Q177" s="246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6">
        <v>83</v>
      </c>
      <c r="B178" s="157">
        <v>42786</v>
      </c>
      <c r="C178" s="157"/>
      <c r="D178" s="158" t="s">
        <v>734</v>
      </c>
      <c r="E178" s="159" t="s">
        <v>591</v>
      </c>
      <c r="F178" s="160">
        <v>202.5</v>
      </c>
      <c r="G178" s="159"/>
      <c r="H178" s="159">
        <v>234</v>
      </c>
      <c r="I178" s="161">
        <v>234</v>
      </c>
      <c r="J178" s="162" t="s">
        <v>679</v>
      </c>
      <c r="K178" s="163">
        <v>31.5</v>
      </c>
      <c r="L178" s="164">
        <v>0.155555555555556</v>
      </c>
      <c r="M178" s="159" t="s">
        <v>594</v>
      </c>
      <c r="N178" s="165">
        <v>42836</v>
      </c>
      <c r="O178" s="1"/>
      <c r="P178" s="1"/>
      <c r="Q178" s="246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6">
        <v>84</v>
      </c>
      <c r="B179" s="157">
        <v>42818</v>
      </c>
      <c r="C179" s="157"/>
      <c r="D179" s="158" t="s">
        <v>735</v>
      </c>
      <c r="E179" s="159" t="s">
        <v>591</v>
      </c>
      <c r="F179" s="160">
        <v>300.5</v>
      </c>
      <c r="G179" s="159"/>
      <c r="H179" s="159">
        <v>417.5</v>
      </c>
      <c r="I179" s="161">
        <v>420</v>
      </c>
      <c r="J179" s="162" t="s">
        <v>736</v>
      </c>
      <c r="K179" s="163">
        <f>H179-F179</f>
        <v>117</v>
      </c>
      <c r="L179" s="164">
        <f>K179/F179</f>
        <v>0.38935108153078202</v>
      </c>
      <c r="M179" s="159" t="s">
        <v>594</v>
      </c>
      <c r="N179" s="165">
        <v>43070</v>
      </c>
      <c r="O179" s="1"/>
      <c r="P179" s="1"/>
      <c r="Q179" s="246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6">
        <v>85</v>
      </c>
      <c r="B180" s="157">
        <v>42818</v>
      </c>
      <c r="C180" s="157"/>
      <c r="D180" s="158" t="s">
        <v>709</v>
      </c>
      <c r="E180" s="159" t="s">
        <v>591</v>
      </c>
      <c r="F180" s="160">
        <v>850</v>
      </c>
      <c r="G180" s="159"/>
      <c r="H180" s="159">
        <v>1042.5</v>
      </c>
      <c r="I180" s="161">
        <v>1023</v>
      </c>
      <c r="J180" s="162" t="s">
        <v>737</v>
      </c>
      <c r="K180" s="163">
        <v>192.5</v>
      </c>
      <c r="L180" s="164">
        <v>0.22647058823529401</v>
      </c>
      <c r="M180" s="159" t="s">
        <v>594</v>
      </c>
      <c r="N180" s="165">
        <v>42830</v>
      </c>
      <c r="O180" s="1"/>
      <c r="P180" s="1"/>
      <c r="Q180" s="246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6">
        <v>86</v>
      </c>
      <c r="B181" s="157">
        <v>42830</v>
      </c>
      <c r="C181" s="157"/>
      <c r="D181" s="158" t="s">
        <v>495</v>
      </c>
      <c r="E181" s="159" t="s">
        <v>591</v>
      </c>
      <c r="F181" s="160">
        <v>785</v>
      </c>
      <c r="G181" s="159"/>
      <c r="H181" s="159">
        <v>930</v>
      </c>
      <c r="I181" s="161">
        <v>920</v>
      </c>
      <c r="J181" s="162" t="s">
        <v>738</v>
      </c>
      <c r="K181" s="163">
        <f>H181-F181</f>
        <v>145</v>
      </c>
      <c r="L181" s="164">
        <f>K181/F181</f>
        <v>0.18471337579617833</v>
      </c>
      <c r="M181" s="159" t="s">
        <v>594</v>
      </c>
      <c r="N181" s="165">
        <v>42976</v>
      </c>
      <c r="O181" s="1"/>
      <c r="P181" s="1"/>
      <c r="Q181" s="246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6">
        <v>87</v>
      </c>
      <c r="B182" s="167">
        <v>42831</v>
      </c>
      <c r="C182" s="167"/>
      <c r="D182" s="168" t="s">
        <v>739</v>
      </c>
      <c r="E182" s="169" t="s">
        <v>591</v>
      </c>
      <c r="F182" s="170">
        <v>40</v>
      </c>
      <c r="G182" s="170"/>
      <c r="H182" s="171">
        <v>13.1</v>
      </c>
      <c r="I182" s="171">
        <v>60</v>
      </c>
      <c r="J182" s="172" t="s">
        <v>740</v>
      </c>
      <c r="K182" s="173">
        <v>-26.9</v>
      </c>
      <c r="L182" s="174">
        <v>-0.67249999999999999</v>
      </c>
      <c r="M182" s="170" t="s">
        <v>604</v>
      </c>
      <c r="N182" s="167">
        <v>43138</v>
      </c>
      <c r="O182" s="1"/>
      <c r="P182" s="1"/>
      <c r="Q182" s="246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6">
        <v>88</v>
      </c>
      <c r="B183" s="157">
        <v>42837</v>
      </c>
      <c r="C183" s="157"/>
      <c r="D183" s="158" t="s">
        <v>102</v>
      </c>
      <c r="E183" s="159" t="s">
        <v>591</v>
      </c>
      <c r="F183" s="160">
        <v>289.5</v>
      </c>
      <c r="G183" s="159"/>
      <c r="H183" s="159">
        <v>354</v>
      </c>
      <c r="I183" s="161">
        <v>360</v>
      </c>
      <c r="J183" s="162" t="s">
        <v>741</v>
      </c>
      <c r="K183" s="163">
        <f t="shared" ref="K183:K191" si="44">H183-F183</f>
        <v>64.5</v>
      </c>
      <c r="L183" s="164">
        <f t="shared" ref="L183:L191" si="45">K183/F183</f>
        <v>0.22279792746113988</v>
      </c>
      <c r="M183" s="159" t="s">
        <v>594</v>
      </c>
      <c r="N183" s="165">
        <v>43040</v>
      </c>
      <c r="O183" s="1"/>
      <c r="P183" s="1"/>
      <c r="Q183" s="246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6">
        <v>89</v>
      </c>
      <c r="B184" s="157">
        <v>42845</v>
      </c>
      <c r="C184" s="157"/>
      <c r="D184" s="158" t="s">
        <v>435</v>
      </c>
      <c r="E184" s="159" t="s">
        <v>591</v>
      </c>
      <c r="F184" s="160">
        <v>700</v>
      </c>
      <c r="G184" s="159"/>
      <c r="H184" s="159">
        <v>840</v>
      </c>
      <c r="I184" s="161">
        <v>840</v>
      </c>
      <c r="J184" s="162" t="s">
        <v>742</v>
      </c>
      <c r="K184" s="163">
        <f t="shared" si="44"/>
        <v>140</v>
      </c>
      <c r="L184" s="164">
        <f t="shared" si="45"/>
        <v>0.2</v>
      </c>
      <c r="M184" s="159" t="s">
        <v>594</v>
      </c>
      <c r="N184" s="165">
        <v>42893</v>
      </c>
      <c r="O184" s="1"/>
      <c r="P184" s="1"/>
      <c r="Q184" s="246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6">
        <v>90</v>
      </c>
      <c r="B185" s="157">
        <v>42887</v>
      </c>
      <c r="C185" s="157"/>
      <c r="D185" s="158" t="s">
        <v>743</v>
      </c>
      <c r="E185" s="159" t="s">
        <v>591</v>
      </c>
      <c r="F185" s="160">
        <v>130</v>
      </c>
      <c r="G185" s="159"/>
      <c r="H185" s="159">
        <v>144.25</v>
      </c>
      <c r="I185" s="161">
        <v>170</v>
      </c>
      <c r="J185" s="162" t="s">
        <v>744</v>
      </c>
      <c r="K185" s="163">
        <f t="shared" si="44"/>
        <v>14.25</v>
      </c>
      <c r="L185" s="164">
        <f t="shared" si="45"/>
        <v>0.10961538461538461</v>
      </c>
      <c r="M185" s="159" t="s">
        <v>594</v>
      </c>
      <c r="N185" s="165">
        <v>43675</v>
      </c>
      <c r="O185" s="1"/>
      <c r="P185" s="1"/>
      <c r="Q185" s="246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6">
        <v>91</v>
      </c>
      <c r="B186" s="157">
        <v>42901</v>
      </c>
      <c r="C186" s="157"/>
      <c r="D186" s="158" t="s">
        <v>745</v>
      </c>
      <c r="E186" s="159" t="s">
        <v>591</v>
      </c>
      <c r="F186" s="160">
        <v>214.5</v>
      </c>
      <c r="G186" s="159"/>
      <c r="H186" s="159">
        <v>262</v>
      </c>
      <c r="I186" s="161">
        <v>262</v>
      </c>
      <c r="J186" s="162" t="s">
        <v>614</v>
      </c>
      <c r="K186" s="163">
        <f t="shared" si="44"/>
        <v>47.5</v>
      </c>
      <c r="L186" s="164">
        <f t="shared" si="45"/>
        <v>0.22144522144522144</v>
      </c>
      <c r="M186" s="159" t="s">
        <v>594</v>
      </c>
      <c r="N186" s="165">
        <v>42977</v>
      </c>
      <c r="O186" s="1"/>
      <c r="P186" s="1"/>
      <c r="Q186" s="246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7">
        <v>92</v>
      </c>
      <c r="B187" s="188">
        <v>42933</v>
      </c>
      <c r="C187" s="188"/>
      <c r="D187" s="189" t="s">
        <v>746</v>
      </c>
      <c r="E187" s="190" t="s">
        <v>591</v>
      </c>
      <c r="F187" s="191">
        <v>370</v>
      </c>
      <c r="G187" s="190"/>
      <c r="H187" s="190">
        <v>447.5</v>
      </c>
      <c r="I187" s="192">
        <v>450</v>
      </c>
      <c r="J187" s="193" t="s">
        <v>679</v>
      </c>
      <c r="K187" s="163">
        <f t="shared" si="44"/>
        <v>77.5</v>
      </c>
      <c r="L187" s="194">
        <f t="shared" si="45"/>
        <v>0.20945945945945946</v>
      </c>
      <c r="M187" s="190" t="s">
        <v>594</v>
      </c>
      <c r="N187" s="195">
        <v>43035</v>
      </c>
      <c r="O187" s="1"/>
      <c r="P187" s="1"/>
      <c r="Q187" s="246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7">
        <v>93</v>
      </c>
      <c r="B188" s="188">
        <v>42943</v>
      </c>
      <c r="C188" s="188"/>
      <c r="D188" s="189" t="s">
        <v>208</v>
      </c>
      <c r="E188" s="190" t="s">
        <v>591</v>
      </c>
      <c r="F188" s="191">
        <v>657.5</v>
      </c>
      <c r="G188" s="190"/>
      <c r="H188" s="190">
        <v>825</v>
      </c>
      <c r="I188" s="192">
        <v>820</v>
      </c>
      <c r="J188" s="193" t="s">
        <v>679</v>
      </c>
      <c r="K188" s="163">
        <f t="shared" si="44"/>
        <v>167.5</v>
      </c>
      <c r="L188" s="194">
        <f t="shared" si="45"/>
        <v>0.25475285171102663</v>
      </c>
      <c r="M188" s="190" t="s">
        <v>594</v>
      </c>
      <c r="N188" s="195">
        <v>43090</v>
      </c>
      <c r="O188" s="1"/>
      <c r="P188" s="1"/>
      <c r="Q188" s="246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6">
        <v>94</v>
      </c>
      <c r="B189" s="157">
        <v>42964</v>
      </c>
      <c r="C189" s="157"/>
      <c r="D189" s="158" t="s">
        <v>383</v>
      </c>
      <c r="E189" s="159" t="s">
        <v>591</v>
      </c>
      <c r="F189" s="160">
        <v>605</v>
      </c>
      <c r="G189" s="159"/>
      <c r="H189" s="159">
        <v>750</v>
      </c>
      <c r="I189" s="161">
        <v>750</v>
      </c>
      <c r="J189" s="162" t="s">
        <v>738</v>
      </c>
      <c r="K189" s="163">
        <f t="shared" si="44"/>
        <v>145</v>
      </c>
      <c r="L189" s="164">
        <f t="shared" si="45"/>
        <v>0.23966942148760331</v>
      </c>
      <c r="M189" s="159" t="s">
        <v>594</v>
      </c>
      <c r="N189" s="165">
        <v>43027</v>
      </c>
      <c r="O189" s="1"/>
      <c r="P189" s="1"/>
      <c r="Q189" s="246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6">
        <v>95</v>
      </c>
      <c r="B190" s="167">
        <v>42979</v>
      </c>
      <c r="C190" s="167"/>
      <c r="D190" s="175" t="s">
        <v>747</v>
      </c>
      <c r="E190" s="170" t="s">
        <v>591</v>
      </c>
      <c r="F190" s="170">
        <v>255</v>
      </c>
      <c r="G190" s="171"/>
      <c r="H190" s="171">
        <v>217.25</v>
      </c>
      <c r="I190" s="171">
        <v>320</v>
      </c>
      <c r="J190" s="172" t="s">
        <v>748</v>
      </c>
      <c r="K190" s="173">
        <f t="shared" si="44"/>
        <v>-37.75</v>
      </c>
      <c r="L190" s="176">
        <f t="shared" si="45"/>
        <v>-0.14803921568627451</v>
      </c>
      <c r="M190" s="170" t="s">
        <v>604</v>
      </c>
      <c r="N190" s="167">
        <v>43661</v>
      </c>
      <c r="O190" s="1"/>
      <c r="P190" s="1"/>
      <c r="Q190" s="246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6">
        <v>96</v>
      </c>
      <c r="B191" s="157">
        <v>42997</v>
      </c>
      <c r="C191" s="157"/>
      <c r="D191" s="158" t="s">
        <v>749</v>
      </c>
      <c r="E191" s="159" t="s">
        <v>591</v>
      </c>
      <c r="F191" s="160">
        <v>215</v>
      </c>
      <c r="G191" s="159"/>
      <c r="H191" s="159">
        <v>258</v>
      </c>
      <c r="I191" s="161">
        <v>258</v>
      </c>
      <c r="J191" s="162" t="s">
        <v>679</v>
      </c>
      <c r="K191" s="163">
        <f t="shared" si="44"/>
        <v>43</v>
      </c>
      <c r="L191" s="164">
        <f t="shared" si="45"/>
        <v>0.2</v>
      </c>
      <c r="M191" s="159" t="s">
        <v>594</v>
      </c>
      <c r="N191" s="165">
        <v>43040</v>
      </c>
      <c r="O191" s="1"/>
      <c r="P191" s="1"/>
      <c r="Q191" s="246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6">
        <v>97</v>
      </c>
      <c r="B192" s="157">
        <v>42997</v>
      </c>
      <c r="C192" s="157"/>
      <c r="D192" s="158" t="s">
        <v>749</v>
      </c>
      <c r="E192" s="159" t="s">
        <v>591</v>
      </c>
      <c r="F192" s="160">
        <v>215</v>
      </c>
      <c r="G192" s="159"/>
      <c r="H192" s="159">
        <v>258</v>
      </c>
      <c r="I192" s="161">
        <v>258</v>
      </c>
      <c r="J192" s="193" t="s">
        <v>679</v>
      </c>
      <c r="K192" s="163">
        <v>43</v>
      </c>
      <c r="L192" s="164">
        <v>0.2</v>
      </c>
      <c r="M192" s="159" t="s">
        <v>594</v>
      </c>
      <c r="N192" s="165">
        <v>43040</v>
      </c>
      <c r="O192" s="1"/>
      <c r="P192" s="1"/>
      <c r="Q192" s="246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7">
        <v>98</v>
      </c>
      <c r="B193" s="188">
        <v>42998</v>
      </c>
      <c r="C193" s="188"/>
      <c r="D193" s="189" t="s">
        <v>750</v>
      </c>
      <c r="E193" s="190" t="s">
        <v>591</v>
      </c>
      <c r="F193" s="160">
        <v>75</v>
      </c>
      <c r="G193" s="190"/>
      <c r="H193" s="190">
        <v>90</v>
      </c>
      <c r="I193" s="192">
        <v>90</v>
      </c>
      <c r="J193" s="162" t="s">
        <v>751</v>
      </c>
      <c r="K193" s="163">
        <f t="shared" ref="K193:K198" si="46">H193-F193</f>
        <v>15</v>
      </c>
      <c r="L193" s="164">
        <f t="shared" ref="L193:L198" si="47">K193/F193</f>
        <v>0.2</v>
      </c>
      <c r="M193" s="159" t="s">
        <v>594</v>
      </c>
      <c r="N193" s="165">
        <v>43019</v>
      </c>
      <c r="O193" s="1"/>
      <c r="P193" s="1"/>
      <c r="Q193" s="246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7">
        <v>99</v>
      </c>
      <c r="B194" s="188">
        <v>43011</v>
      </c>
      <c r="C194" s="188"/>
      <c r="D194" s="189" t="s">
        <v>752</v>
      </c>
      <c r="E194" s="190" t="s">
        <v>591</v>
      </c>
      <c r="F194" s="191">
        <v>315</v>
      </c>
      <c r="G194" s="190"/>
      <c r="H194" s="190">
        <v>392</v>
      </c>
      <c r="I194" s="192">
        <v>384</v>
      </c>
      <c r="J194" s="193" t="s">
        <v>753</v>
      </c>
      <c r="K194" s="163">
        <f t="shared" si="46"/>
        <v>77</v>
      </c>
      <c r="L194" s="194">
        <f t="shared" si="47"/>
        <v>0.24444444444444444</v>
      </c>
      <c r="M194" s="190" t="s">
        <v>594</v>
      </c>
      <c r="N194" s="195">
        <v>43017</v>
      </c>
      <c r="O194" s="1"/>
      <c r="P194" s="1"/>
      <c r="Q194" s="246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7">
        <v>100</v>
      </c>
      <c r="B195" s="188">
        <v>43013</v>
      </c>
      <c r="C195" s="188"/>
      <c r="D195" s="189" t="s">
        <v>468</v>
      </c>
      <c r="E195" s="190" t="s">
        <v>591</v>
      </c>
      <c r="F195" s="191">
        <v>145</v>
      </c>
      <c r="G195" s="190"/>
      <c r="H195" s="190">
        <v>179</v>
      </c>
      <c r="I195" s="192">
        <v>180</v>
      </c>
      <c r="J195" s="193" t="s">
        <v>754</v>
      </c>
      <c r="K195" s="163">
        <f t="shared" si="46"/>
        <v>34</v>
      </c>
      <c r="L195" s="194">
        <f t="shared" si="47"/>
        <v>0.23448275862068965</v>
      </c>
      <c r="M195" s="190" t="s">
        <v>594</v>
      </c>
      <c r="N195" s="195">
        <v>43025</v>
      </c>
      <c r="O195" s="1"/>
      <c r="P195" s="1"/>
      <c r="Q195" s="246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7">
        <v>101</v>
      </c>
      <c r="B196" s="188">
        <v>43014</v>
      </c>
      <c r="C196" s="188"/>
      <c r="D196" s="189" t="s">
        <v>358</v>
      </c>
      <c r="E196" s="190" t="s">
        <v>591</v>
      </c>
      <c r="F196" s="191">
        <v>256</v>
      </c>
      <c r="G196" s="190"/>
      <c r="H196" s="190">
        <v>323</v>
      </c>
      <c r="I196" s="192">
        <v>320</v>
      </c>
      <c r="J196" s="193" t="s">
        <v>679</v>
      </c>
      <c r="K196" s="163">
        <f t="shared" si="46"/>
        <v>67</v>
      </c>
      <c r="L196" s="194">
        <f t="shared" si="47"/>
        <v>0.26171875</v>
      </c>
      <c r="M196" s="190" t="s">
        <v>594</v>
      </c>
      <c r="N196" s="195">
        <v>43067</v>
      </c>
      <c r="O196" s="1"/>
      <c r="P196" s="1"/>
      <c r="Q196" s="246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7">
        <v>102</v>
      </c>
      <c r="B197" s="188">
        <v>43017</v>
      </c>
      <c r="C197" s="188"/>
      <c r="D197" s="189" t="s">
        <v>372</v>
      </c>
      <c r="E197" s="190" t="s">
        <v>591</v>
      </c>
      <c r="F197" s="191">
        <v>137.5</v>
      </c>
      <c r="G197" s="190"/>
      <c r="H197" s="190">
        <v>184</v>
      </c>
      <c r="I197" s="192">
        <v>183</v>
      </c>
      <c r="J197" s="193" t="s">
        <v>755</v>
      </c>
      <c r="K197" s="163">
        <f t="shared" si="46"/>
        <v>46.5</v>
      </c>
      <c r="L197" s="194">
        <f t="shared" si="47"/>
        <v>0.33818181818181819</v>
      </c>
      <c r="M197" s="190" t="s">
        <v>594</v>
      </c>
      <c r="N197" s="195">
        <v>43108</v>
      </c>
      <c r="O197" s="1"/>
      <c r="P197" s="1"/>
      <c r="Q197" s="246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7">
        <v>103</v>
      </c>
      <c r="B198" s="188">
        <v>43018</v>
      </c>
      <c r="C198" s="188"/>
      <c r="D198" s="189" t="s">
        <v>756</v>
      </c>
      <c r="E198" s="190" t="s">
        <v>591</v>
      </c>
      <c r="F198" s="191">
        <v>125.5</v>
      </c>
      <c r="G198" s="190"/>
      <c r="H198" s="190">
        <v>158</v>
      </c>
      <c r="I198" s="192">
        <v>155</v>
      </c>
      <c r="J198" s="193" t="s">
        <v>757</v>
      </c>
      <c r="K198" s="163">
        <f t="shared" si="46"/>
        <v>32.5</v>
      </c>
      <c r="L198" s="194">
        <f t="shared" si="47"/>
        <v>0.25896414342629481</v>
      </c>
      <c r="M198" s="190" t="s">
        <v>594</v>
      </c>
      <c r="N198" s="195">
        <v>43067</v>
      </c>
      <c r="O198" s="1"/>
      <c r="P198" s="1"/>
      <c r="Q198" s="246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7">
        <v>104</v>
      </c>
      <c r="B199" s="188">
        <v>43018</v>
      </c>
      <c r="C199" s="188"/>
      <c r="D199" s="189" t="s">
        <v>758</v>
      </c>
      <c r="E199" s="190" t="s">
        <v>591</v>
      </c>
      <c r="F199" s="191">
        <v>895</v>
      </c>
      <c r="G199" s="190"/>
      <c r="H199" s="190">
        <v>1122.5</v>
      </c>
      <c r="I199" s="192">
        <v>1078</v>
      </c>
      <c r="J199" s="193" t="s">
        <v>759</v>
      </c>
      <c r="K199" s="163">
        <v>227.5</v>
      </c>
      <c r="L199" s="194">
        <v>0.25418994413407803</v>
      </c>
      <c r="M199" s="190" t="s">
        <v>594</v>
      </c>
      <c r="N199" s="195">
        <v>43117</v>
      </c>
      <c r="O199" s="1"/>
      <c r="P199" s="1"/>
      <c r="Q199" s="246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7">
        <v>105</v>
      </c>
      <c r="B200" s="188">
        <v>43020</v>
      </c>
      <c r="C200" s="188"/>
      <c r="D200" s="189" t="s">
        <v>367</v>
      </c>
      <c r="E200" s="190" t="s">
        <v>591</v>
      </c>
      <c r="F200" s="191">
        <v>525</v>
      </c>
      <c r="G200" s="190"/>
      <c r="H200" s="190">
        <v>629</v>
      </c>
      <c r="I200" s="192">
        <v>629</v>
      </c>
      <c r="J200" s="193" t="s">
        <v>679</v>
      </c>
      <c r="K200" s="163">
        <v>104</v>
      </c>
      <c r="L200" s="194">
        <v>0.19809523809523799</v>
      </c>
      <c r="M200" s="190" t="s">
        <v>594</v>
      </c>
      <c r="N200" s="195">
        <v>43119</v>
      </c>
      <c r="O200" s="1"/>
      <c r="P200" s="1"/>
      <c r="Q200" s="246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7">
        <v>106</v>
      </c>
      <c r="B201" s="188">
        <v>43046</v>
      </c>
      <c r="C201" s="188"/>
      <c r="D201" s="189" t="s">
        <v>408</v>
      </c>
      <c r="E201" s="190" t="s">
        <v>591</v>
      </c>
      <c r="F201" s="191">
        <v>740</v>
      </c>
      <c r="G201" s="190"/>
      <c r="H201" s="190">
        <v>892.5</v>
      </c>
      <c r="I201" s="192">
        <v>900</v>
      </c>
      <c r="J201" s="193" t="s">
        <v>760</v>
      </c>
      <c r="K201" s="163">
        <f t="shared" ref="K201:K203" si="48">H201-F201</f>
        <v>152.5</v>
      </c>
      <c r="L201" s="194">
        <f t="shared" ref="L201:L203" si="49">K201/F201</f>
        <v>0.20608108108108109</v>
      </c>
      <c r="M201" s="190" t="s">
        <v>594</v>
      </c>
      <c r="N201" s="195">
        <v>43052</v>
      </c>
      <c r="O201" s="1"/>
      <c r="P201" s="1"/>
      <c r="Q201" s="246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6">
        <v>107</v>
      </c>
      <c r="B202" s="157">
        <v>43073</v>
      </c>
      <c r="C202" s="157"/>
      <c r="D202" s="158" t="s">
        <v>761</v>
      </c>
      <c r="E202" s="159" t="s">
        <v>591</v>
      </c>
      <c r="F202" s="160">
        <v>118.5</v>
      </c>
      <c r="G202" s="159"/>
      <c r="H202" s="159">
        <v>143.5</v>
      </c>
      <c r="I202" s="161">
        <v>145</v>
      </c>
      <c r="J202" s="162" t="s">
        <v>762</v>
      </c>
      <c r="K202" s="163">
        <f t="shared" si="48"/>
        <v>25</v>
      </c>
      <c r="L202" s="164">
        <f t="shared" si="49"/>
        <v>0.2109704641350211</v>
      </c>
      <c r="M202" s="159" t="s">
        <v>594</v>
      </c>
      <c r="N202" s="165">
        <v>43097</v>
      </c>
      <c r="O202" s="1"/>
      <c r="P202" s="1"/>
      <c r="Q202" s="246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6">
        <v>108</v>
      </c>
      <c r="B203" s="167">
        <v>43090</v>
      </c>
      <c r="C203" s="167"/>
      <c r="D203" s="168" t="s">
        <v>440</v>
      </c>
      <c r="E203" s="169" t="s">
        <v>591</v>
      </c>
      <c r="F203" s="170">
        <v>715</v>
      </c>
      <c r="G203" s="170"/>
      <c r="H203" s="171">
        <v>500</v>
      </c>
      <c r="I203" s="171">
        <v>872</v>
      </c>
      <c r="J203" s="172" t="s">
        <v>763</v>
      </c>
      <c r="K203" s="173">
        <f t="shared" si="48"/>
        <v>-215</v>
      </c>
      <c r="L203" s="174">
        <f t="shared" si="49"/>
        <v>-0.30069930069930068</v>
      </c>
      <c r="M203" s="170" t="s">
        <v>604</v>
      </c>
      <c r="N203" s="167">
        <v>43670</v>
      </c>
      <c r="O203" s="1"/>
      <c r="P203" s="1"/>
      <c r="Q203" s="246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6">
        <v>109</v>
      </c>
      <c r="B204" s="157">
        <v>43098</v>
      </c>
      <c r="C204" s="157"/>
      <c r="D204" s="158" t="s">
        <v>752</v>
      </c>
      <c r="E204" s="159" t="s">
        <v>591</v>
      </c>
      <c r="F204" s="160">
        <v>435</v>
      </c>
      <c r="G204" s="159"/>
      <c r="H204" s="159">
        <v>542.5</v>
      </c>
      <c r="I204" s="161">
        <v>539</v>
      </c>
      <c r="J204" s="162" t="s">
        <v>679</v>
      </c>
      <c r="K204" s="163">
        <v>107.5</v>
      </c>
      <c r="L204" s="164">
        <v>0.247126436781609</v>
      </c>
      <c r="M204" s="159" t="s">
        <v>594</v>
      </c>
      <c r="N204" s="165">
        <v>43206</v>
      </c>
      <c r="O204" s="1"/>
      <c r="P204" s="1"/>
      <c r="Q204" s="246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6">
        <v>110</v>
      </c>
      <c r="B205" s="157">
        <v>43098</v>
      </c>
      <c r="C205" s="157"/>
      <c r="D205" s="158" t="s">
        <v>560</v>
      </c>
      <c r="E205" s="159" t="s">
        <v>591</v>
      </c>
      <c r="F205" s="160">
        <v>885</v>
      </c>
      <c r="G205" s="159"/>
      <c r="H205" s="159">
        <v>1090</v>
      </c>
      <c r="I205" s="161">
        <v>1084</v>
      </c>
      <c r="J205" s="162" t="s">
        <v>679</v>
      </c>
      <c r="K205" s="163">
        <v>205</v>
      </c>
      <c r="L205" s="164">
        <v>0.23163841807909599</v>
      </c>
      <c r="M205" s="159" t="s">
        <v>594</v>
      </c>
      <c r="N205" s="165">
        <v>43213</v>
      </c>
      <c r="O205" s="1"/>
      <c r="P205" s="1"/>
      <c r="Q205" s="246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96">
        <v>111</v>
      </c>
      <c r="B206" s="197">
        <v>43192</v>
      </c>
      <c r="C206" s="197"/>
      <c r="D206" s="175" t="s">
        <v>764</v>
      </c>
      <c r="E206" s="170" t="s">
        <v>591</v>
      </c>
      <c r="F206" s="198">
        <v>478.5</v>
      </c>
      <c r="G206" s="170"/>
      <c r="H206" s="170">
        <v>442</v>
      </c>
      <c r="I206" s="171">
        <v>613</v>
      </c>
      <c r="J206" s="172" t="s">
        <v>765</v>
      </c>
      <c r="K206" s="173">
        <f t="shared" ref="K206:K209" si="50">H206-F206</f>
        <v>-36.5</v>
      </c>
      <c r="L206" s="174">
        <f t="shared" ref="L206:L209" si="51">K206/F206</f>
        <v>-7.6280041797283177E-2</v>
      </c>
      <c r="M206" s="170" t="s">
        <v>604</v>
      </c>
      <c r="N206" s="167">
        <v>43762</v>
      </c>
      <c r="O206" s="1"/>
      <c r="P206" s="1"/>
      <c r="Q206" s="246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6">
        <v>112</v>
      </c>
      <c r="B207" s="167">
        <v>43194</v>
      </c>
      <c r="C207" s="167"/>
      <c r="D207" s="168" t="s">
        <v>766</v>
      </c>
      <c r="E207" s="169" t="s">
        <v>591</v>
      </c>
      <c r="F207" s="170">
        <f>141.5-7.3</f>
        <v>134.19999999999999</v>
      </c>
      <c r="G207" s="170"/>
      <c r="H207" s="171">
        <v>77</v>
      </c>
      <c r="I207" s="171">
        <v>180</v>
      </c>
      <c r="J207" s="172" t="s">
        <v>767</v>
      </c>
      <c r="K207" s="173">
        <f t="shared" si="50"/>
        <v>-57.199999999999989</v>
      </c>
      <c r="L207" s="174">
        <f t="shared" si="51"/>
        <v>-0.42622950819672129</v>
      </c>
      <c r="M207" s="170" t="s">
        <v>604</v>
      </c>
      <c r="N207" s="167">
        <v>43522</v>
      </c>
      <c r="O207" s="1"/>
      <c r="P207" s="1"/>
      <c r="Q207" s="246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6">
        <v>113</v>
      </c>
      <c r="B208" s="167">
        <v>43209</v>
      </c>
      <c r="C208" s="167"/>
      <c r="D208" s="168" t="s">
        <v>768</v>
      </c>
      <c r="E208" s="169" t="s">
        <v>591</v>
      </c>
      <c r="F208" s="170">
        <v>430</v>
      </c>
      <c r="G208" s="170"/>
      <c r="H208" s="171">
        <v>220</v>
      </c>
      <c r="I208" s="171">
        <v>537</v>
      </c>
      <c r="J208" s="172" t="s">
        <v>769</v>
      </c>
      <c r="K208" s="173">
        <f t="shared" si="50"/>
        <v>-210</v>
      </c>
      <c r="L208" s="174">
        <f t="shared" si="51"/>
        <v>-0.48837209302325579</v>
      </c>
      <c r="M208" s="170" t="s">
        <v>604</v>
      </c>
      <c r="N208" s="167">
        <v>43252</v>
      </c>
      <c r="O208" s="1"/>
      <c r="P208" s="1"/>
      <c r="Q208" s="246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7">
        <v>114</v>
      </c>
      <c r="B209" s="188">
        <v>43220</v>
      </c>
      <c r="C209" s="188"/>
      <c r="D209" s="189" t="s">
        <v>770</v>
      </c>
      <c r="E209" s="190" t="s">
        <v>591</v>
      </c>
      <c r="F209" s="190">
        <v>153.5</v>
      </c>
      <c r="G209" s="190"/>
      <c r="H209" s="190">
        <v>196</v>
      </c>
      <c r="I209" s="192">
        <v>196</v>
      </c>
      <c r="J209" s="162" t="s">
        <v>771</v>
      </c>
      <c r="K209" s="163">
        <f t="shared" si="50"/>
        <v>42.5</v>
      </c>
      <c r="L209" s="164">
        <f t="shared" si="51"/>
        <v>0.27687296416938112</v>
      </c>
      <c r="M209" s="159" t="s">
        <v>594</v>
      </c>
      <c r="N209" s="165">
        <v>43605</v>
      </c>
      <c r="O209" s="1"/>
      <c r="P209" s="1"/>
      <c r="Q209" s="246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6">
        <v>115</v>
      </c>
      <c r="B210" s="167">
        <v>43306</v>
      </c>
      <c r="C210" s="167"/>
      <c r="D210" s="168" t="s">
        <v>739</v>
      </c>
      <c r="E210" s="169" t="s">
        <v>591</v>
      </c>
      <c r="F210" s="170">
        <v>27.5</v>
      </c>
      <c r="G210" s="170"/>
      <c r="H210" s="171">
        <v>13.1</v>
      </c>
      <c r="I210" s="171">
        <v>60</v>
      </c>
      <c r="J210" s="172" t="s">
        <v>772</v>
      </c>
      <c r="K210" s="173">
        <v>-14.4</v>
      </c>
      <c r="L210" s="174">
        <v>-0.52363636363636401</v>
      </c>
      <c r="M210" s="170" t="s">
        <v>604</v>
      </c>
      <c r="N210" s="167">
        <v>43138</v>
      </c>
      <c r="O210" s="1"/>
      <c r="P210" s="1"/>
      <c r="Q210" s="246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6">
        <v>116</v>
      </c>
      <c r="B211" s="197">
        <v>43318</v>
      </c>
      <c r="C211" s="197"/>
      <c r="D211" s="175" t="s">
        <v>773</v>
      </c>
      <c r="E211" s="170" t="s">
        <v>591</v>
      </c>
      <c r="F211" s="170">
        <v>148.5</v>
      </c>
      <c r="G211" s="170"/>
      <c r="H211" s="170">
        <v>102</v>
      </c>
      <c r="I211" s="171">
        <v>182</v>
      </c>
      <c r="J211" s="172" t="s">
        <v>774</v>
      </c>
      <c r="K211" s="173">
        <f>H211-F211</f>
        <v>-46.5</v>
      </c>
      <c r="L211" s="174">
        <f>K211/F211</f>
        <v>-0.31313131313131315</v>
      </c>
      <c r="M211" s="170" t="s">
        <v>604</v>
      </c>
      <c r="N211" s="167">
        <v>43661</v>
      </c>
      <c r="O211" s="1"/>
      <c r="P211" s="1"/>
      <c r="Q211" s="246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6">
        <v>117</v>
      </c>
      <c r="B212" s="157">
        <v>43335</v>
      </c>
      <c r="C212" s="157"/>
      <c r="D212" s="158" t="s">
        <v>775</v>
      </c>
      <c r="E212" s="159" t="s">
        <v>591</v>
      </c>
      <c r="F212" s="190">
        <v>285</v>
      </c>
      <c r="G212" s="159"/>
      <c r="H212" s="159">
        <v>355</v>
      </c>
      <c r="I212" s="161">
        <v>364</v>
      </c>
      <c r="J212" s="162" t="s">
        <v>776</v>
      </c>
      <c r="K212" s="163">
        <v>70</v>
      </c>
      <c r="L212" s="164">
        <v>0.24561403508771901</v>
      </c>
      <c r="M212" s="159" t="s">
        <v>594</v>
      </c>
      <c r="N212" s="165">
        <v>43455</v>
      </c>
      <c r="O212" s="1"/>
      <c r="P212" s="1"/>
      <c r="Q212" s="246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6">
        <v>118</v>
      </c>
      <c r="B213" s="157">
        <v>43341</v>
      </c>
      <c r="C213" s="157"/>
      <c r="D213" s="158" t="s">
        <v>398</v>
      </c>
      <c r="E213" s="159" t="s">
        <v>591</v>
      </c>
      <c r="F213" s="190">
        <v>525</v>
      </c>
      <c r="G213" s="159"/>
      <c r="H213" s="159">
        <v>585</v>
      </c>
      <c r="I213" s="161">
        <v>635</v>
      </c>
      <c r="J213" s="162" t="s">
        <v>777</v>
      </c>
      <c r="K213" s="163">
        <f t="shared" ref="K213:K264" si="52">H213-F213</f>
        <v>60</v>
      </c>
      <c r="L213" s="164">
        <f t="shared" ref="L213:L264" si="53">K213/F213</f>
        <v>0.11428571428571428</v>
      </c>
      <c r="M213" s="159" t="s">
        <v>594</v>
      </c>
      <c r="N213" s="165">
        <v>43662</v>
      </c>
      <c r="O213" s="1"/>
      <c r="P213" s="1"/>
      <c r="Q213" s="246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6">
        <v>119</v>
      </c>
      <c r="B214" s="157">
        <v>43395</v>
      </c>
      <c r="C214" s="157"/>
      <c r="D214" s="158" t="s">
        <v>383</v>
      </c>
      <c r="E214" s="159" t="s">
        <v>591</v>
      </c>
      <c r="F214" s="190">
        <v>475</v>
      </c>
      <c r="G214" s="159"/>
      <c r="H214" s="159">
        <v>574</v>
      </c>
      <c r="I214" s="161">
        <v>570</v>
      </c>
      <c r="J214" s="162" t="s">
        <v>679</v>
      </c>
      <c r="K214" s="163">
        <f t="shared" si="52"/>
        <v>99</v>
      </c>
      <c r="L214" s="164">
        <f t="shared" si="53"/>
        <v>0.20842105263157895</v>
      </c>
      <c r="M214" s="159" t="s">
        <v>594</v>
      </c>
      <c r="N214" s="165">
        <v>43403</v>
      </c>
      <c r="O214" s="1"/>
      <c r="P214" s="1"/>
      <c r="Q214" s="246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7">
        <v>120</v>
      </c>
      <c r="B215" s="188">
        <v>43397</v>
      </c>
      <c r="C215" s="188"/>
      <c r="D215" s="189" t="s">
        <v>778</v>
      </c>
      <c r="E215" s="190" t="s">
        <v>591</v>
      </c>
      <c r="F215" s="190">
        <v>707.5</v>
      </c>
      <c r="G215" s="190"/>
      <c r="H215" s="190">
        <v>872</v>
      </c>
      <c r="I215" s="192">
        <v>872</v>
      </c>
      <c r="J215" s="193" t="s">
        <v>679</v>
      </c>
      <c r="K215" s="163">
        <f t="shared" si="52"/>
        <v>164.5</v>
      </c>
      <c r="L215" s="194">
        <f t="shared" si="53"/>
        <v>0.23250883392226149</v>
      </c>
      <c r="M215" s="190" t="s">
        <v>594</v>
      </c>
      <c r="N215" s="195">
        <v>43482</v>
      </c>
      <c r="O215" s="1"/>
      <c r="P215" s="1"/>
      <c r="Q215" s="246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7">
        <v>121</v>
      </c>
      <c r="B216" s="188">
        <v>43398</v>
      </c>
      <c r="C216" s="188"/>
      <c r="D216" s="189" t="s">
        <v>779</v>
      </c>
      <c r="E216" s="190" t="s">
        <v>591</v>
      </c>
      <c r="F216" s="190">
        <v>162</v>
      </c>
      <c r="G216" s="190"/>
      <c r="H216" s="190">
        <v>204</v>
      </c>
      <c r="I216" s="192">
        <v>209</v>
      </c>
      <c r="J216" s="193" t="s">
        <v>780</v>
      </c>
      <c r="K216" s="163">
        <f t="shared" si="52"/>
        <v>42</v>
      </c>
      <c r="L216" s="194">
        <f t="shared" si="53"/>
        <v>0.25925925925925924</v>
      </c>
      <c r="M216" s="190" t="s">
        <v>594</v>
      </c>
      <c r="N216" s="195">
        <v>43539</v>
      </c>
      <c r="O216" s="1"/>
      <c r="P216" s="1"/>
      <c r="Q216" s="246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7">
        <v>122</v>
      </c>
      <c r="B217" s="188">
        <v>43399</v>
      </c>
      <c r="C217" s="188"/>
      <c r="D217" s="189" t="s">
        <v>488</v>
      </c>
      <c r="E217" s="190" t="s">
        <v>591</v>
      </c>
      <c r="F217" s="190">
        <v>240</v>
      </c>
      <c r="G217" s="190"/>
      <c r="H217" s="190">
        <v>297</v>
      </c>
      <c r="I217" s="192">
        <v>297</v>
      </c>
      <c r="J217" s="193" t="s">
        <v>679</v>
      </c>
      <c r="K217" s="199">
        <f t="shared" si="52"/>
        <v>57</v>
      </c>
      <c r="L217" s="194">
        <f t="shared" si="53"/>
        <v>0.23749999999999999</v>
      </c>
      <c r="M217" s="190" t="s">
        <v>594</v>
      </c>
      <c r="N217" s="195">
        <v>43417</v>
      </c>
      <c r="O217" s="1"/>
      <c r="P217" s="1"/>
      <c r="Q217" s="246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6">
        <v>123</v>
      </c>
      <c r="B218" s="157">
        <v>43439</v>
      </c>
      <c r="C218" s="157"/>
      <c r="D218" s="158" t="s">
        <v>781</v>
      </c>
      <c r="E218" s="159" t="s">
        <v>591</v>
      </c>
      <c r="F218" s="159">
        <v>202.5</v>
      </c>
      <c r="G218" s="159"/>
      <c r="H218" s="159">
        <v>255</v>
      </c>
      <c r="I218" s="161">
        <v>252</v>
      </c>
      <c r="J218" s="162" t="s">
        <v>679</v>
      </c>
      <c r="K218" s="163">
        <f t="shared" si="52"/>
        <v>52.5</v>
      </c>
      <c r="L218" s="164">
        <f t="shared" si="53"/>
        <v>0.25925925925925924</v>
      </c>
      <c r="M218" s="159" t="s">
        <v>594</v>
      </c>
      <c r="N218" s="165">
        <v>43542</v>
      </c>
      <c r="O218" s="1"/>
      <c r="P218" s="1"/>
      <c r="Q218" s="246"/>
      <c r="R218" s="1"/>
      <c r="S218" s="6" t="s">
        <v>782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7">
        <v>124</v>
      </c>
      <c r="B219" s="188">
        <v>43465</v>
      </c>
      <c r="C219" s="157"/>
      <c r="D219" s="189" t="s">
        <v>159</v>
      </c>
      <c r="E219" s="190" t="s">
        <v>591</v>
      </c>
      <c r="F219" s="190">
        <v>710</v>
      </c>
      <c r="G219" s="190"/>
      <c r="H219" s="190">
        <v>866</v>
      </c>
      <c r="I219" s="192">
        <v>866</v>
      </c>
      <c r="J219" s="193" t="s">
        <v>679</v>
      </c>
      <c r="K219" s="163">
        <f t="shared" si="52"/>
        <v>156</v>
      </c>
      <c r="L219" s="164">
        <f t="shared" si="53"/>
        <v>0.21971830985915494</v>
      </c>
      <c r="M219" s="159" t="s">
        <v>594</v>
      </c>
      <c r="N219" s="165">
        <v>43553</v>
      </c>
      <c r="O219" s="1"/>
      <c r="P219" s="1"/>
      <c r="Q219" s="246"/>
      <c r="R219" s="1"/>
      <c r="S219" s="6" t="s">
        <v>782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7">
        <v>125</v>
      </c>
      <c r="B220" s="188">
        <v>43522</v>
      </c>
      <c r="C220" s="188"/>
      <c r="D220" s="189" t="s">
        <v>174</v>
      </c>
      <c r="E220" s="190" t="s">
        <v>591</v>
      </c>
      <c r="F220" s="190">
        <v>337.25</v>
      </c>
      <c r="G220" s="190"/>
      <c r="H220" s="190">
        <v>398.5</v>
      </c>
      <c r="I220" s="192">
        <v>411</v>
      </c>
      <c r="J220" s="162" t="s">
        <v>783</v>
      </c>
      <c r="K220" s="163">
        <f t="shared" si="52"/>
        <v>61.25</v>
      </c>
      <c r="L220" s="164">
        <f t="shared" si="53"/>
        <v>0.1816160118606375</v>
      </c>
      <c r="M220" s="159" t="s">
        <v>594</v>
      </c>
      <c r="N220" s="165">
        <v>43760</v>
      </c>
      <c r="O220" s="1"/>
      <c r="P220" s="1"/>
      <c r="Q220" s="246"/>
      <c r="R220" s="1"/>
      <c r="S220" s="6" t="s">
        <v>782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200">
        <v>126</v>
      </c>
      <c r="B221" s="201">
        <v>43559</v>
      </c>
      <c r="C221" s="201"/>
      <c r="D221" s="202" t="s">
        <v>784</v>
      </c>
      <c r="E221" s="203" t="s">
        <v>591</v>
      </c>
      <c r="F221" s="203">
        <v>130</v>
      </c>
      <c r="G221" s="203"/>
      <c r="H221" s="203">
        <v>65</v>
      </c>
      <c r="I221" s="204">
        <v>158</v>
      </c>
      <c r="J221" s="172" t="s">
        <v>785</v>
      </c>
      <c r="K221" s="173">
        <f t="shared" si="52"/>
        <v>-65</v>
      </c>
      <c r="L221" s="174">
        <f t="shared" si="53"/>
        <v>-0.5</v>
      </c>
      <c r="M221" s="170" t="s">
        <v>604</v>
      </c>
      <c r="N221" s="167">
        <v>43726</v>
      </c>
      <c r="O221" s="1"/>
      <c r="P221" s="1"/>
      <c r="Q221" s="246"/>
      <c r="R221" s="1"/>
      <c r="S221" s="6" t="s">
        <v>786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7">
        <v>127</v>
      </c>
      <c r="B222" s="188">
        <v>43017</v>
      </c>
      <c r="C222" s="188"/>
      <c r="D222" s="189" t="s">
        <v>210</v>
      </c>
      <c r="E222" s="190" t="s">
        <v>591</v>
      </c>
      <c r="F222" s="190">
        <v>141.5</v>
      </c>
      <c r="G222" s="190"/>
      <c r="H222" s="190">
        <v>183.5</v>
      </c>
      <c r="I222" s="192">
        <v>210</v>
      </c>
      <c r="J222" s="162" t="s">
        <v>780</v>
      </c>
      <c r="K222" s="163">
        <f t="shared" si="52"/>
        <v>42</v>
      </c>
      <c r="L222" s="164">
        <f t="shared" si="53"/>
        <v>0.29681978798586572</v>
      </c>
      <c r="M222" s="159" t="s">
        <v>594</v>
      </c>
      <c r="N222" s="165">
        <v>43042</v>
      </c>
      <c r="O222" s="1"/>
      <c r="P222" s="1"/>
      <c r="Q222" s="246"/>
      <c r="R222" s="1"/>
      <c r="S222" s="6" t="s">
        <v>786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200">
        <v>128</v>
      </c>
      <c r="B223" s="201">
        <v>43074</v>
      </c>
      <c r="C223" s="201"/>
      <c r="D223" s="202" t="s">
        <v>787</v>
      </c>
      <c r="E223" s="203" t="s">
        <v>591</v>
      </c>
      <c r="F223" s="198">
        <v>172</v>
      </c>
      <c r="G223" s="203"/>
      <c r="H223" s="203">
        <v>155.25</v>
      </c>
      <c r="I223" s="204">
        <v>230</v>
      </c>
      <c r="J223" s="172" t="s">
        <v>788</v>
      </c>
      <c r="K223" s="173">
        <f t="shared" si="52"/>
        <v>-16.75</v>
      </c>
      <c r="L223" s="174">
        <f t="shared" si="53"/>
        <v>-9.7383720930232565E-2</v>
      </c>
      <c r="M223" s="170" t="s">
        <v>604</v>
      </c>
      <c r="N223" s="167">
        <v>43787</v>
      </c>
      <c r="O223" s="1"/>
      <c r="P223" s="1"/>
      <c r="Q223" s="246"/>
      <c r="R223" s="1"/>
      <c r="S223" s="6" t="s">
        <v>786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7">
        <v>129</v>
      </c>
      <c r="B224" s="188">
        <v>43398</v>
      </c>
      <c r="C224" s="188"/>
      <c r="D224" s="189" t="s">
        <v>120</v>
      </c>
      <c r="E224" s="190" t="s">
        <v>591</v>
      </c>
      <c r="F224" s="190">
        <v>698.5</v>
      </c>
      <c r="G224" s="190"/>
      <c r="H224" s="190">
        <v>890</v>
      </c>
      <c r="I224" s="192">
        <v>890</v>
      </c>
      <c r="J224" s="162" t="s">
        <v>789</v>
      </c>
      <c r="K224" s="163">
        <f t="shared" si="52"/>
        <v>191.5</v>
      </c>
      <c r="L224" s="164">
        <f t="shared" si="53"/>
        <v>0.27415891195418757</v>
      </c>
      <c r="M224" s="159" t="s">
        <v>594</v>
      </c>
      <c r="N224" s="165">
        <v>44328</v>
      </c>
      <c r="O224" s="1"/>
      <c r="P224" s="1"/>
      <c r="Q224" s="246"/>
      <c r="R224" s="1"/>
      <c r="S224" s="6" t="s">
        <v>782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7">
        <v>130</v>
      </c>
      <c r="B225" s="188">
        <v>42877</v>
      </c>
      <c r="C225" s="188"/>
      <c r="D225" s="189" t="s">
        <v>790</v>
      </c>
      <c r="E225" s="190" t="s">
        <v>591</v>
      </c>
      <c r="F225" s="190">
        <v>127.6</v>
      </c>
      <c r="G225" s="190"/>
      <c r="H225" s="190">
        <v>138</v>
      </c>
      <c r="I225" s="192">
        <v>190</v>
      </c>
      <c r="J225" s="162" t="s">
        <v>791</v>
      </c>
      <c r="K225" s="163">
        <f t="shared" si="52"/>
        <v>10.400000000000006</v>
      </c>
      <c r="L225" s="164">
        <f t="shared" si="53"/>
        <v>8.1504702194357417E-2</v>
      </c>
      <c r="M225" s="159" t="s">
        <v>594</v>
      </c>
      <c r="N225" s="165">
        <v>43774</v>
      </c>
      <c r="O225" s="1"/>
      <c r="P225" s="1"/>
      <c r="Q225" s="246"/>
      <c r="R225" s="1"/>
      <c r="S225" s="6" t="s">
        <v>786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7">
        <v>131</v>
      </c>
      <c r="B226" s="188">
        <v>43158</v>
      </c>
      <c r="C226" s="188"/>
      <c r="D226" s="189" t="s">
        <v>792</v>
      </c>
      <c r="E226" s="190" t="s">
        <v>591</v>
      </c>
      <c r="F226" s="190">
        <v>317</v>
      </c>
      <c r="G226" s="190"/>
      <c r="H226" s="190">
        <v>382.5</v>
      </c>
      <c r="I226" s="192">
        <v>398</v>
      </c>
      <c r="J226" s="162" t="s">
        <v>793</v>
      </c>
      <c r="K226" s="163">
        <f t="shared" si="52"/>
        <v>65.5</v>
      </c>
      <c r="L226" s="164">
        <f t="shared" si="53"/>
        <v>0.20662460567823343</v>
      </c>
      <c r="M226" s="159" t="s">
        <v>594</v>
      </c>
      <c r="N226" s="165">
        <v>44238</v>
      </c>
      <c r="O226" s="1"/>
      <c r="P226" s="1"/>
      <c r="Q226" s="246"/>
      <c r="R226" s="1"/>
      <c r="S226" s="6" t="s">
        <v>786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200">
        <v>132</v>
      </c>
      <c r="B227" s="201">
        <v>43164</v>
      </c>
      <c r="C227" s="201"/>
      <c r="D227" s="202" t="s">
        <v>166</v>
      </c>
      <c r="E227" s="203" t="s">
        <v>591</v>
      </c>
      <c r="F227" s="198">
        <f>510-14.4</f>
        <v>495.6</v>
      </c>
      <c r="G227" s="203"/>
      <c r="H227" s="203">
        <v>350</v>
      </c>
      <c r="I227" s="204">
        <v>672</v>
      </c>
      <c r="J227" s="172" t="s">
        <v>794</v>
      </c>
      <c r="K227" s="173">
        <f t="shared" si="52"/>
        <v>-145.60000000000002</v>
      </c>
      <c r="L227" s="174">
        <f t="shared" si="53"/>
        <v>-0.29378531073446329</v>
      </c>
      <c r="M227" s="170" t="s">
        <v>604</v>
      </c>
      <c r="N227" s="167">
        <v>43887</v>
      </c>
      <c r="O227" s="1"/>
      <c r="P227" s="1"/>
      <c r="Q227" s="246"/>
      <c r="R227" s="1"/>
      <c r="S227" s="6" t="s">
        <v>782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200">
        <v>133</v>
      </c>
      <c r="B228" s="201">
        <v>43237</v>
      </c>
      <c r="C228" s="201"/>
      <c r="D228" s="202" t="s">
        <v>795</v>
      </c>
      <c r="E228" s="203" t="s">
        <v>591</v>
      </c>
      <c r="F228" s="198">
        <v>230.3</v>
      </c>
      <c r="G228" s="203"/>
      <c r="H228" s="203">
        <v>102.5</v>
      </c>
      <c r="I228" s="204">
        <v>348</v>
      </c>
      <c r="J228" s="172" t="s">
        <v>796</v>
      </c>
      <c r="K228" s="173">
        <f t="shared" si="52"/>
        <v>-127.80000000000001</v>
      </c>
      <c r="L228" s="174">
        <f t="shared" si="53"/>
        <v>-0.55492835432045162</v>
      </c>
      <c r="M228" s="170" t="s">
        <v>604</v>
      </c>
      <c r="N228" s="167">
        <v>43896</v>
      </c>
      <c r="O228" s="1"/>
      <c r="P228" s="1"/>
      <c r="Q228" s="246"/>
      <c r="R228" s="1"/>
      <c r="S228" s="6" t="s">
        <v>782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7">
        <v>134</v>
      </c>
      <c r="B229" s="188">
        <v>43258</v>
      </c>
      <c r="C229" s="188"/>
      <c r="D229" s="189" t="s">
        <v>444</v>
      </c>
      <c r="E229" s="190" t="s">
        <v>591</v>
      </c>
      <c r="F229" s="190">
        <f>342.5-5.1</f>
        <v>337.4</v>
      </c>
      <c r="G229" s="190"/>
      <c r="H229" s="190">
        <v>412.5</v>
      </c>
      <c r="I229" s="192">
        <v>439</v>
      </c>
      <c r="J229" s="162" t="s">
        <v>797</v>
      </c>
      <c r="K229" s="163">
        <f t="shared" si="52"/>
        <v>75.100000000000023</v>
      </c>
      <c r="L229" s="164">
        <f t="shared" si="53"/>
        <v>0.22258446947243635</v>
      </c>
      <c r="M229" s="159" t="s">
        <v>594</v>
      </c>
      <c r="N229" s="165">
        <v>44230</v>
      </c>
      <c r="O229" s="1"/>
      <c r="P229" s="1"/>
      <c r="Q229" s="246"/>
      <c r="R229" s="1"/>
      <c r="S229" s="6" t="s">
        <v>786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1">
        <v>135</v>
      </c>
      <c r="B230" s="180">
        <v>43285</v>
      </c>
      <c r="C230" s="180"/>
      <c r="D230" s="181" t="s">
        <v>58</v>
      </c>
      <c r="E230" s="182" t="s">
        <v>591</v>
      </c>
      <c r="F230" s="182">
        <f>127.5-5.53</f>
        <v>121.97</v>
      </c>
      <c r="G230" s="183"/>
      <c r="H230" s="183">
        <v>122.5</v>
      </c>
      <c r="I230" s="183">
        <v>170</v>
      </c>
      <c r="J230" s="184" t="s">
        <v>798</v>
      </c>
      <c r="K230" s="185">
        <f t="shared" si="52"/>
        <v>0.53000000000000114</v>
      </c>
      <c r="L230" s="186">
        <f t="shared" si="53"/>
        <v>4.3453308190538747E-3</v>
      </c>
      <c r="M230" s="182" t="s">
        <v>612</v>
      </c>
      <c r="N230" s="180">
        <v>44431</v>
      </c>
      <c r="O230" s="1"/>
      <c r="P230" s="1"/>
      <c r="Q230" s="246"/>
      <c r="R230" s="1"/>
      <c r="S230" s="6" t="s">
        <v>782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200">
        <v>136</v>
      </c>
      <c r="B231" s="201">
        <v>43294</v>
      </c>
      <c r="C231" s="201"/>
      <c r="D231" s="202" t="s">
        <v>799</v>
      </c>
      <c r="E231" s="203" t="s">
        <v>591</v>
      </c>
      <c r="F231" s="198">
        <v>46.5</v>
      </c>
      <c r="G231" s="203"/>
      <c r="H231" s="203">
        <v>17</v>
      </c>
      <c r="I231" s="204">
        <v>59</v>
      </c>
      <c r="J231" s="172" t="s">
        <v>800</v>
      </c>
      <c r="K231" s="173">
        <f t="shared" si="52"/>
        <v>-29.5</v>
      </c>
      <c r="L231" s="174">
        <f t="shared" si="53"/>
        <v>-0.63440860215053763</v>
      </c>
      <c r="M231" s="170" t="s">
        <v>604</v>
      </c>
      <c r="N231" s="167">
        <v>43887</v>
      </c>
      <c r="O231" s="1"/>
      <c r="P231" s="1"/>
      <c r="Q231" s="246"/>
      <c r="R231" s="1"/>
      <c r="S231" s="6" t="s">
        <v>782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7">
        <v>137</v>
      </c>
      <c r="B232" s="188">
        <v>43396</v>
      </c>
      <c r="C232" s="188"/>
      <c r="D232" s="189" t="s">
        <v>427</v>
      </c>
      <c r="E232" s="190" t="s">
        <v>591</v>
      </c>
      <c r="F232" s="190">
        <v>156.5</v>
      </c>
      <c r="G232" s="190"/>
      <c r="H232" s="190">
        <v>207.5</v>
      </c>
      <c r="I232" s="192">
        <v>191</v>
      </c>
      <c r="J232" s="162" t="s">
        <v>679</v>
      </c>
      <c r="K232" s="163">
        <f t="shared" si="52"/>
        <v>51</v>
      </c>
      <c r="L232" s="164">
        <f t="shared" si="53"/>
        <v>0.32587859424920129</v>
      </c>
      <c r="M232" s="159" t="s">
        <v>594</v>
      </c>
      <c r="N232" s="165">
        <v>44369</v>
      </c>
      <c r="O232" s="1"/>
      <c r="P232" s="1"/>
      <c r="Q232" s="246"/>
      <c r="R232" s="1"/>
      <c r="S232" s="6" t="s">
        <v>782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7">
        <v>138</v>
      </c>
      <c r="B233" s="188">
        <v>43439</v>
      </c>
      <c r="C233" s="188"/>
      <c r="D233" s="189" t="s">
        <v>346</v>
      </c>
      <c r="E233" s="190" t="s">
        <v>591</v>
      </c>
      <c r="F233" s="190">
        <v>259.5</v>
      </c>
      <c r="G233" s="190"/>
      <c r="H233" s="190">
        <v>320</v>
      </c>
      <c r="I233" s="192">
        <v>320</v>
      </c>
      <c r="J233" s="162" t="s">
        <v>679</v>
      </c>
      <c r="K233" s="163">
        <f t="shared" si="52"/>
        <v>60.5</v>
      </c>
      <c r="L233" s="164">
        <f t="shared" si="53"/>
        <v>0.23314065510597304</v>
      </c>
      <c r="M233" s="159" t="s">
        <v>594</v>
      </c>
      <c r="N233" s="165">
        <v>44323</v>
      </c>
      <c r="O233" s="1"/>
      <c r="P233" s="1"/>
      <c r="Q233" s="246"/>
      <c r="R233" s="1"/>
      <c r="S233" s="6" t="s">
        <v>782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200">
        <v>139</v>
      </c>
      <c r="B234" s="201">
        <v>43439</v>
      </c>
      <c r="C234" s="201"/>
      <c r="D234" s="202" t="s">
        <v>801</v>
      </c>
      <c r="E234" s="203" t="s">
        <v>591</v>
      </c>
      <c r="F234" s="203">
        <v>715</v>
      </c>
      <c r="G234" s="203"/>
      <c r="H234" s="203">
        <v>445</v>
      </c>
      <c r="I234" s="204">
        <v>840</v>
      </c>
      <c r="J234" s="172" t="s">
        <v>802</v>
      </c>
      <c r="K234" s="173">
        <f t="shared" si="52"/>
        <v>-270</v>
      </c>
      <c r="L234" s="174">
        <f t="shared" si="53"/>
        <v>-0.3776223776223776</v>
      </c>
      <c r="M234" s="170" t="s">
        <v>604</v>
      </c>
      <c r="N234" s="167">
        <v>43800</v>
      </c>
      <c r="O234" s="1"/>
      <c r="P234" s="1"/>
      <c r="Q234" s="246"/>
      <c r="R234" s="1"/>
      <c r="S234" s="6" t="s">
        <v>782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7">
        <v>140</v>
      </c>
      <c r="B235" s="188">
        <v>43469</v>
      </c>
      <c r="C235" s="188"/>
      <c r="D235" s="189" t="s">
        <v>180</v>
      </c>
      <c r="E235" s="190" t="s">
        <v>591</v>
      </c>
      <c r="F235" s="190">
        <v>875</v>
      </c>
      <c r="G235" s="190"/>
      <c r="H235" s="190">
        <v>1165</v>
      </c>
      <c r="I235" s="192">
        <v>1185</v>
      </c>
      <c r="J235" s="162" t="s">
        <v>803</v>
      </c>
      <c r="K235" s="163">
        <f t="shared" si="52"/>
        <v>290</v>
      </c>
      <c r="L235" s="164">
        <f t="shared" si="53"/>
        <v>0.33142857142857141</v>
      </c>
      <c r="M235" s="159" t="s">
        <v>594</v>
      </c>
      <c r="N235" s="165">
        <v>43847</v>
      </c>
      <c r="O235" s="1"/>
      <c r="P235" s="1"/>
      <c r="Q235" s="246"/>
      <c r="R235" s="1"/>
      <c r="S235" s="6" t="s">
        <v>782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7">
        <v>141</v>
      </c>
      <c r="B236" s="188">
        <v>43559</v>
      </c>
      <c r="C236" s="188"/>
      <c r="D236" s="189" t="s">
        <v>364</v>
      </c>
      <c r="E236" s="190" t="s">
        <v>591</v>
      </c>
      <c r="F236" s="190">
        <f>387-14.63</f>
        <v>372.37</v>
      </c>
      <c r="G236" s="190"/>
      <c r="H236" s="190">
        <v>490</v>
      </c>
      <c r="I236" s="192">
        <v>490</v>
      </c>
      <c r="J236" s="162" t="s">
        <v>679</v>
      </c>
      <c r="K236" s="163">
        <f t="shared" si="52"/>
        <v>117.63</v>
      </c>
      <c r="L236" s="164">
        <f t="shared" si="53"/>
        <v>0.31589548030185027</v>
      </c>
      <c r="M236" s="159" t="s">
        <v>594</v>
      </c>
      <c r="N236" s="165">
        <v>43850</v>
      </c>
      <c r="O236" s="1"/>
      <c r="P236" s="1"/>
      <c r="Q236" s="246"/>
      <c r="R236" s="1"/>
      <c r="S236" s="6" t="s">
        <v>782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200">
        <v>142</v>
      </c>
      <c r="B237" s="201">
        <v>43578</v>
      </c>
      <c r="C237" s="201"/>
      <c r="D237" s="202" t="s">
        <v>804</v>
      </c>
      <c r="E237" s="203" t="s">
        <v>603</v>
      </c>
      <c r="F237" s="203">
        <v>220</v>
      </c>
      <c r="G237" s="203"/>
      <c r="H237" s="203">
        <v>127.5</v>
      </c>
      <c r="I237" s="204">
        <v>284</v>
      </c>
      <c r="J237" s="172" t="s">
        <v>805</v>
      </c>
      <c r="K237" s="173">
        <f t="shared" si="52"/>
        <v>-92.5</v>
      </c>
      <c r="L237" s="174">
        <f t="shared" si="53"/>
        <v>-0.42045454545454547</v>
      </c>
      <c r="M237" s="170" t="s">
        <v>604</v>
      </c>
      <c r="N237" s="167">
        <v>43896</v>
      </c>
      <c r="O237" s="1"/>
      <c r="P237" s="1"/>
      <c r="Q237" s="246"/>
      <c r="R237" s="1"/>
      <c r="S237" s="6" t="s">
        <v>782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7">
        <v>143</v>
      </c>
      <c r="B238" s="188">
        <v>43622</v>
      </c>
      <c r="C238" s="188"/>
      <c r="D238" s="189" t="s">
        <v>489</v>
      </c>
      <c r="E238" s="190" t="s">
        <v>603</v>
      </c>
      <c r="F238" s="190">
        <v>332.8</v>
      </c>
      <c r="G238" s="190"/>
      <c r="H238" s="190">
        <v>405</v>
      </c>
      <c r="I238" s="192">
        <v>419</v>
      </c>
      <c r="J238" s="162" t="s">
        <v>806</v>
      </c>
      <c r="K238" s="163">
        <f t="shared" si="52"/>
        <v>72.199999999999989</v>
      </c>
      <c r="L238" s="164">
        <f t="shared" si="53"/>
        <v>0.21694711538461534</v>
      </c>
      <c r="M238" s="159" t="s">
        <v>594</v>
      </c>
      <c r="N238" s="165">
        <v>43860</v>
      </c>
      <c r="O238" s="1"/>
      <c r="P238" s="1"/>
      <c r="Q238" s="246"/>
      <c r="R238" s="1"/>
      <c r="S238" s="6" t="s">
        <v>786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1">
        <v>144</v>
      </c>
      <c r="B239" s="180">
        <v>43641</v>
      </c>
      <c r="C239" s="180"/>
      <c r="D239" s="181" t="s">
        <v>172</v>
      </c>
      <c r="E239" s="182" t="s">
        <v>591</v>
      </c>
      <c r="F239" s="182">
        <v>386</v>
      </c>
      <c r="G239" s="183"/>
      <c r="H239" s="183">
        <v>395</v>
      </c>
      <c r="I239" s="183">
        <v>452</v>
      </c>
      <c r="J239" s="184" t="s">
        <v>807</v>
      </c>
      <c r="K239" s="185">
        <f t="shared" si="52"/>
        <v>9</v>
      </c>
      <c r="L239" s="186">
        <f t="shared" si="53"/>
        <v>2.3316062176165803E-2</v>
      </c>
      <c r="M239" s="182" t="s">
        <v>612</v>
      </c>
      <c r="N239" s="180">
        <v>43868</v>
      </c>
      <c r="O239" s="1"/>
      <c r="P239" s="1"/>
      <c r="Q239" s="246"/>
      <c r="R239" s="1"/>
      <c r="S239" s="6" t="s">
        <v>786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145</v>
      </c>
      <c r="B240" s="180">
        <v>43707</v>
      </c>
      <c r="C240" s="180"/>
      <c r="D240" s="181" t="s">
        <v>146</v>
      </c>
      <c r="E240" s="182" t="s">
        <v>591</v>
      </c>
      <c r="F240" s="182">
        <v>137.5</v>
      </c>
      <c r="G240" s="183"/>
      <c r="H240" s="183">
        <v>138.5</v>
      </c>
      <c r="I240" s="183">
        <v>190</v>
      </c>
      <c r="J240" s="184" t="s">
        <v>808</v>
      </c>
      <c r="K240" s="185">
        <f t="shared" si="52"/>
        <v>1</v>
      </c>
      <c r="L240" s="186">
        <f t="shared" si="53"/>
        <v>7.2727272727272727E-3</v>
      </c>
      <c r="M240" s="182" t="s">
        <v>612</v>
      </c>
      <c r="N240" s="180">
        <v>44432</v>
      </c>
      <c r="O240" s="1"/>
      <c r="P240" s="1"/>
      <c r="Q240" s="246"/>
      <c r="R240" s="1"/>
      <c r="S240" s="6" t="s">
        <v>782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7">
        <v>146</v>
      </c>
      <c r="B241" s="188">
        <v>43731</v>
      </c>
      <c r="C241" s="188"/>
      <c r="D241" s="189" t="s">
        <v>437</v>
      </c>
      <c r="E241" s="190" t="s">
        <v>591</v>
      </c>
      <c r="F241" s="190">
        <v>235</v>
      </c>
      <c r="G241" s="190"/>
      <c r="H241" s="190">
        <v>295</v>
      </c>
      <c r="I241" s="192">
        <v>296</v>
      </c>
      <c r="J241" s="162" t="s">
        <v>809</v>
      </c>
      <c r="K241" s="163">
        <f t="shared" si="52"/>
        <v>60</v>
      </c>
      <c r="L241" s="164">
        <f t="shared" si="53"/>
        <v>0.25531914893617019</v>
      </c>
      <c r="M241" s="159" t="s">
        <v>594</v>
      </c>
      <c r="N241" s="165">
        <v>43844</v>
      </c>
      <c r="O241" s="1"/>
      <c r="P241" s="1"/>
      <c r="Q241" s="246"/>
      <c r="R241" s="1"/>
      <c r="S241" s="6" t="s">
        <v>786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7">
        <v>147</v>
      </c>
      <c r="B242" s="188">
        <v>43752</v>
      </c>
      <c r="C242" s="188"/>
      <c r="D242" s="189" t="s">
        <v>810</v>
      </c>
      <c r="E242" s="190" t="s">
        <v>591</v>
      </c>
      <c r="F242" s="190">
        <v>277.5</v>
      </c>
      <c r="G242" s="190"/>
      <c r="H242" s="190">
        <v>333</v>
      </c>
      <c r="I242" s="192">
        <v>333</v>
      </c>
      <c r="J242" s="162" t="s">
        <v>811</v>
      </c>
      <c r="K242" s="163">
        <f t="shared" si="52"/>
        <v>55.5</v>
      </c>
      <c r="L242" s="164">
        <f t="shared" si="53"/>
        <v>0.2</v>
      </c>
      <c r="M242" s="159" t="s">
        <v>594</v>
      </c>
      <c r="N242" s="165">
        <v>43846</v>
      </c>
      <c r="O242" s="1"/>
      <c r="P242" s="1"/>
      <c r="Q242" s="246"/>
      <c r="R242" s="1"/>
      <c r="S242" s="6" t="s">
        <v>782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7">
        <v>148</v>
      </c>
      <c r="B243" s="188">
        <v>43752</v>
      </c>
      <c r="C243" s="188"/>
      <c r="D243" s="189" t="s">
        <v>812</v>
      </c>
      <c r="E243" s="190" t="s">
        <v>591</v>
      </c>
      <c r="F243" s="190">
        <v>930</v>
      </c>
      <c r="G243" s="190"/>
      <c r="H243" s="190">
        <v>1165</v>
      </c>
      <c r="I243" s="192">
        <v>1200</v>
      </c>
      <c r="J243" s="162" t="s">
        <v>813</v>
      </c>
      <c r="K243" s="163">
        <f t="shared" si="52"/>
        <v>235</v>
      </c>
      <c r="L243" s="164">
        <f t="shared" si="53"/>
        <v>0.25268817204301075</v>
      </c>
      <c r="M243" s="159" t="s">
        <v>594</v>
      </c>
      <c r="N243" s="165">
        <v>43847</v>
      </c>
      <c r="O243" s="1"/>
      <c r="P243" s="1"/>
      <c r="Q243" s="246"/>
      <c r="R243" s="1"/>
      <c r="S243" s="6" t="s">
        <v>786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7">
        <v>149</v>
      </c>
      <c r="B244" s="188">
        <v>43753</v>
      </c>
      <c r="C244" s="188"/>
      <c r="D244" s="189" t="s">
        <v>814</v>
      </c>
      <c r="E244" s="190" t="s">
        <v>591</v>
      </c>
      <c r="F244" s="160">
        <v>111</v>
      </c>
      <c r="G244" s="190"/>
      <c r="H244" s="190">
        <v>141</v>
      </c>
      <c r="I244" s="192">
        <v>141</v>
      </c>
      <c r="J244" s="162" t="s">
        <v>815</v>
      </c>
      <c r="K244" s="163">
        <f t="shared" si="52"/>
        <v>30</v>
      </c>
      <c r="L244" s="164">
        <f t="shared" si="53"/>
        <v>0.27027027027027029</v>
      </c>
      <c r="M244" s="159" t="s">
        <v>594</v>
      </c>
      <c r="N244" s="165">
        <v>44328</v>
      </c>
      <c r="O244" s="1"/>
      <c r="P244" s="1"/>
      <c r="Q244" s="246"/>
      <c r="R244" s="1"/>
      <c r="S244" s="6" t="s">
        <v>786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7">
        <v>150</v>
      </c>
      <c r="B245" s="188">
        <v>43753</v>
      </c>
      <c r="C245" s="188"/>
      <c r="D245" s="189" t="s">
        <v>816</v>
      </c>
      <c r="E245" s="190" t="s">
        <v>591</v>
      </c>
      <c r="F245" s="160">
        <v>296</v>
      </c>
      <c r="G245" s="190"/>
      <c r="H245" s="190">
        <v>370</v>
      </c>
      <c r="I245" s="192">
        <v>370</v>
      </c>
      <c r="J245" s="162" t="s">
        <v>679</v>
      </c>
      <c r="K245" s="163">
        <f t="shared" si="52"/>
        <v>74</v>
      </c>
      <c r="L245" s="164">
        <f t="shared" si="53"/>
        <v>0.25</v>
      </c>
      <c r="M245" s="159" t="s">
        <v>594</v>
      </c>
      <c r="N245" s="165">
        <v>43853</v>
      </c>
      <c r="O245" s="1"/>
      <c r="P245" s="1"/>
      <c r="Q245" s="246"/>
      <c r="R245" s="1"/>
      <c r="S245" s="6" t="s">
        <v>786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7">
        <v>151</v>
      </c>
      <c r="B246" s="188">
        <v>43754</v>
      </c>
      <c r="C246" s="188"/>
      <c r="D246" s="189" t="s">
        <v>817</v>
      </c>
      <c r="E246" s="190" t="s">
        <v>591</v>
      </c>
      <c r="F246" s="160">
        <v>300</v>
      </c>
      <c r="G246" s="190"/>
      <c r="H246" s="190">
        <v>382.5</v>
      </c>
      <c r="I246" s="192">
        <v>344</v>
      </c>
      <c r="J246" s="162" t="s">
        <v>818</v>
      </c>
      <c r="K246" s="163">
        <f t="shared" si="52"/>
        <v>82.5</v>
      </c>
      <c r="L246" s="164">
        <f t="shared" si="53"/>
        <v>0.27500000000000002</v>
      </c>
      <c r="M246" s="159" t="s">
        <v>594</v>
      </c>
      <c r="N246" s="165">
        <v>44238</v>
      </c>
      <c r="O246" s="1"/>
      <c r="P246" s="1"/>
      <c r="Q246" s="246"/>
      <c r="R246" s="1"/>
      <c r="S246" s="6" t="s">
        <v>786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7">
        <v>152</v>
      </c>
      <c r="B247" s="188">
        <v>43832</v>
      </c>
      <c r="C247" s="188"/>
      <c r="D247" s="189" t="s">
        <v>819</v>
      </c>
      <c r="E247" s="190" t="s">
        <v>591</v>
      </c>
      <c r="F247" s="160">
        <v>495</v>
      </c>
      <c r="G247" s="190"/>
      <c r="H247" s="190">
        <v>595</v>
      </c>
      <c r="I247" s="192">
        <v>590</v>
      </c>
      <c r="J247" s="162" t="s">
        <v>615</v>
      </c>
      <c r="K247" s="163">
        <f t="shared" si="52"/>
        <v>100</v>
      </c>
      <c r="L247" s="164">
        <f t="shared" si="53"/>
        <v>0.20202020202020202</v>
      </c>
      <c r="M247" s="159" t="s">
        <v>594</v>
      </c>
      <c r="N247" s="165">
        <v>44589</v>
      </c>
      <c r="O247" s="1"/>
      <c r="P247" s="1"/>
      <c r="Q247" s="246"/>
      <c r="R247" s="1"/>
      <c r="S247" s="6" t="s">
        <v>786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7">
        <v>153</v>
      </c>
      <c r="B248" s="188">
        <v>43966</v>
      </c>
      <c r="C248" s="188"/>
      <c r="D248" s="189" t="s">
        <v>76</v>
      </c>
      <c r="E248" s="190" t="s">
        <v>591</v>
      </c>
      <c r="F248" s="160">
        <v>67.5</v>
      </c>
      <c r="G248" s="190"/>
      <c r="H248" s="190">
        <v>86</v>
      </c>
      <c r="I248" s="192">
        <v>86</v>
      </c>
      <c r="J248" s="162" t="s">
        <v>820</v>
      </c>
      <c r="K248" s="163">
        <f t="shared" si="52"/>
        <v>18.5</v>
      </c>
      <c r="L248" s="164">
        <f t="shared" si="53"/>
        <v>0.27407407407407408</v>
      </c>
      <c r="M248" s="159" t="s">
        <v>594</v>
      </c>
      <c r="N248" s="165">
        <v>44008</v>
      </c>
      <c r="O248" s="1"/>
      <c r="P248" s="1"/>
      <c r="Q248" s="246"/>
      <c r="R248" s="1"/>
      <c r="S248" s="6" t="s">
        <v>786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7">
        <v>154</v>
      </c>
      <c r="B249" s="188">
        <v>44035</v>
      </c>
      <c r="C249" s="188"/>
      <c r="D249" s="189" t="s">
        <v>488</v>
      </c>
      <c r="E249" s="190" t="s">
        <v>591</v>
      </c>
      <c r="F249" s="160">
        <v>231</v>
      </c>
      <c r="G249" s="190"/>
      <c r="H249" s="190">
        <v>281</v>
      </c>
      <c r="I249" s="192">
        <v>281</v>
      </c>
      <c r="J249" s="162" t="s">
        <v>679</v>
      </c>
      <c r="K249" s="163">
        <f t="shared" si="52"/>
        <v>50</v>
      </c>
      <c r="L249" s="164">
        <f t="shared" si="53"/>
        <v>0.21645021645021645</v>
      </c>
      <c r="M249" s="159" t="s">
        <v>594</v>
      </c>
      <c r="N249" s="165">
        <v>44358</v>
      </c>
      <c r="O249" s="1"/>
      <c r="P249" s="1"/>
      <c r="Q249" s="246"/>
      <c r="R249" s="1"/>
      <c r="S249" s="6" t="s">
        <v>786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7">
        <v>155</v>
      </c>
      <c r="B250" s="188">
        <v>44092</v>
      </c>
      <c r="C250" s="188"/>
      <c r="D250" s="189" t="s">
        <v>144</v>
      </c>
      <c r="E250" s="190" t="s">
        <v>591</v>
      </c>
      <c r="F250" s="190">
        <v>206</v>
      </c>
      <c r="G250" s="190"/>
      <c r="H250" s="190">
        <v>248</v>
      </c>
      <c r="I250" s="192">
        <v>248</v>
      </c>
      <c r="J250" s="162" t="s">
        <v>679</v>
      </c>
      <c r="K250" s="163">
        <f t="shared" si="52"/>
        <v>42</v>
      </c>
      <c r="L250" s="164">
        <f t="shared" si="53"/>
        <v>0.20388349514563106</v>
      </c>
      <c r="M250" s="159" t="s">
        <v>594</v>
      </c>
      <c r="N250" s="165">
        <v>44214</v>
      </c>
      <c r="O250" s="1"/>
      <c r="P250" s="1"/>
      <c r="Q250" s="246"/>
      <c r="R250" s="1"/>
      <c r="S250" s="6" t="s">
        <v>786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7">
        <v>156</v>
      </c>
      <c r="B251" s="188">
        <v>44140</v>
      </c>
      <c r="C251" s="188"/>
      <c r="D251" s="189" t="s">
        <v>144</v>
      </c>
      <c r="E251" s="190" t="s">
        <v>591</v>
      </c>
      <c r="F251" s="190">
        <v>182.5</v>
      </c>
      <c r="G251" s="190"/>
      <c r="H251" s="190">
        <v>248</v>
      </c>
      <c r="I251" s="192">
        <v>248</v>
      </c>
      <c r="J251" s="162" t="s">
        <v>679</v>
      </c>
      <c r="K251" s="163">
        <f t="shared" si="52"/>
        <v>65.5</v>
      </c>
      <c r="L251" s="164">
        <f t="shared" si="53"/>
        <v>0.35890410958904112</v>
      </c>
      <c r="M251" s="159" t="s">
        <v>594</v>
      </c>
      <c r="N251" s="165">
        <v>44214</v>
      </c>
      <c r="O251" s="1"/>
      <c r="P251" s="1"/>
      <c r="Q251" s="246"/>
      <c r="R251" s="1"/>
      <c r="S251" s="6" t="s">
        <v>786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7">
        <v>157</v>
      </c>
      <c r="B252" s="188">
        <v>44140</v>
      </c>
      <c r="C252" s="188"/>
      <c r="D252" s="189" t="s">
        <v>346</v>
      </c>
      <c r="E252" s="190" t="s">
        <v>591</v>
      </c>
      <c r="F252" s="190">
        <v>247.5</v>
      </c>
      <c r="G252" s="190"/>
      <c r="H252" s="190">
        <v>320</v>
      </c>
      <c r="I252" s="192">
        <v>320</v>
      </c>
      <c r="J252" s="162" t="s">
        <v>679</v>
      </c>
      <c r="K252" s="163">
        <f t="shared" si="52"/>
        <v>72.5</v>
      </c>
      <c r="L252" s="164">
        <f t="shared" si="53"/>
        <v>0.29292929292929293</v>
      </c>
      <c r="M252" s="159" t="s">
        <v>594</v>
      </c>
      <c r="N252" s="165">
        <v>44323</v>
      </c>
      <c r="O252" s="1"/>
      <c r="P252" s="1"/>
      <c r="Q252" s="246"/>
      <c r="R252" s="1"/>
      <c r="S252" s="6" t="s">
        <v>786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7">
        <v>158</v>
      </c>
      <c r="B253" s="188">
        <v>44140</v>
      </c>
      <c r="C253" s="188"/>
      <c r="D253" s="189" t="s">
        <v>203</v>
      </c>
      <c r="E253" s="190" t="s">
        <v>591</v>
      </c>
      <c r="F253" s="160">
        <v>925</v>
      </c>
      <c r="G253" s="190"/>
      <c r="H253" s="190">
        <v>1095</v>
      </c>
      <c r="I253" s="192">
        <v>1093</v>
      </c>
      <c r="J253" s="162" t="s">
        <v>821</v>
      </c>
      <c r="K253" s="163">
        <f t="shared" si="52"/>
        <v>170</v>
      </c>
      <c r="L253" s="164">
        <f t="shared" si="53"/>
        <v>0.18378378378378379</v>
      </c>
      <c r="M253" s="159" t="s">
        <v>594</v>
      </c>
      <c r="N253" s="165">
        <v>44201</v>
      </c>
      <c r="O253" s="1"/>
      <c r="P253" s="1"/>
      <c r="Q253" s="246"/>
      <c r="R253" s="1"/>
      <c r="S253" s="6" t="s">
        <v>786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7">
        <v>159</v>
      </c>
      <c r="B254" s="188">
        <v>44140</v>
      </c>
      <c r="C254" s="188"/>
      <c r="D254" s="189" t="s">
        <v>364</v>
      </c>
      <c r="E254" s="190" t="s">
        <v>591</v>
      </c>
      <c r="F254" s="160">
        <v>332.5</v>
      </c>
      <c r="G254" s="190"/>
      <c r="H254" s="190">
        <v>393</v>
      </c>
      <c r="I254" s="192">
        <v>406</v>
      </c>
      <c r="J254" s="162" t="s">
        <v>822</v>
      </c>
      <c r="K254" s="163">
        <f t="shared" si="52"/>
        <v>60.5</v>
      </c>
      <c r="L254" s="164">
        <f t="shared" si="53"/>
        <v>0.18195488721804512</v>
      </c>
      <c r="M254" s="159" t="s">
        <v>594</v>
      </c>
      <c r="N254" s="165">
        <v>44256</v>
      </c>
      <c r="O254" s="1"/>
      <c r="P254" s="1"/>
      <c r="Q254" s="246"/>
      <c r="R254" s="1"/>
      <c r="S254" s="6" t="s">
        <v>786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7">
        <v>160</v>
      </c>
      <c r="B255" s="188">
        <v>44141</v>
      </c>
      <c r="C255" s="188"/>
      <c r="D255" s="189" t="s">
        <v>488</v>
      </c>
      <c r="E255" s="190" t="s">
        <v>591</v>
      </c>
      <c r="F255" s="160">
        <v>231</v>
      </c>
      <c r="G255" s="190"/>
      <c r="H255" s="190">
        <v>281</v>
      </c>
      <c r="I255" s="192">
        <v>281</v>
      </c>
      <c r="J255" s="162" t="s">
        <v>679</v>
      </c>
      <c r="K255" s="163">
        <f t="shared" si="52"/>
        <v>50</v>
      </c>
      <c r="L255" s="164">
        <f t="shared" si="53"/>
        <v>0.21645021645021645</v>
      </c>
      <c r="M255" s="159" t="s">
        <v>594</v>
      </c>
      <c r="N255" s="165">
        <v>44358</v>
      </c>
      <c r="O255" s="1"/>
      <c r="P255" s="1"/>
      <c r="Q255" s="246"/>
      <c r="R255" s="1"/>
      <c r="S255" s="6" t="s">
        <v>786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7">
        <v>161</v>
      </c>
      <c r="B256" s="188">
        <v>44187</v>
      </c>
      <c r="C256" s="188"/>
      <c r="D256" s="189" t="s">
        <v>823</v>
      </c>
      <c r="E256" s="190" t="s">
        <v>591</v>
      </c>
      <c r="F256" s="160">
        <v>190</v>
      </c>
      <c r="G256" s="190"/>
      <c r="H256" s="190">
        <v>239</v>
      </c>
      <c r="I256" s="192">
        <v>239</v>
      </c>
      <c r="J256" s="162" t="s">
        <v>824</v>
      </c>
      <c r="K256" s="163">
        <f t="shared" si="52"/>
        <v>49</v>
      </c>
      <c r="L256" s="164">
        <f t="shared" si="53"/>
        <v>0.25789473684210529</v>
      </c>
      <c r="M256" s="159" t="s">
        <v>594</v>
      </c>
      <c r="N256" s="165">
        <v>44844</v>
      </c>
      <c r="O256" s="1"/>
      <c r="P256" s="1"/>
      <c r="Q256" s="246"/>
      <c r="R256" s="1"/>
      <c r="S256" s="6" t="s">
        <v>786</v>
      </c>
    </row>
    <row r="257" spans="1:27" ht="12.75" customHeight="1">
      <c r="A257" s="187">
        <v>162</v>
      </c>
      <c r="B257" s="188">
        <v>44258</v>
      </c>
      <c r="C257" s="188"/>
      <c r="D257" s="189" t="s">
        <v>819</v>
      </c>
      <c r="E257" s="190" t="s">
        <v>591</v>
      </c>
      <c r="F257" s="160">
        <v>495</v>
      </c>
      <c r="G257" s="190"/>
      <c r="H257" s="190">
        <v>595</v>
      </c>
      <c r="I257" s="192">
        <v>590</v>
      </c>
      <c r="J257" s="162" t="s">
        <v>615</v>
      </c>
      <c r="K257" s="163">
        <f t="shared" si="52"/>
        <v>100</v>
      </c>
      <c r="L257" s="164">
        <f t="shared" si="53"/>
        <v>0.20202020202020202</v>
      </c>
      <c r="M257" s="159" t="s">
        <v>594</v>
      </c>
      <c r="N257" s="165">
        <v>44589</v>
      </c>
      <c r="O257" s="1"/>
      <c r="P257" s="1"/>
      <c r="Q257" s="246"/>
      <c r="S257" s="6" t="s">
        <v>786</v>
      </c>
    </row>
    <row r="258" spans="1:27" ht="12.75" customHeight="1">
      <c r="A258" s="187">
        <v>163</v>
      </c>
      <c r="B258" s="188">
        <v>44274</v>
      </c>
      <c r="C258" s="188"/>
      <c r="D258" s="189" t="s">
        <v>364</v>
      </c>
      <c r="E258" s="190" t="s">
        <v>591</v>
      </c>
      <c r="F258" s="160">
        <v>355</v>
      </c>
      <c r="G258" s="190"/>
      <c r="H258" s="190">
        <v>422.5</v>
      </c>
      <c r="I258" s="192">
        <v>420</v>
      </c>
      <c r="J258" s="162" t="s">
        <v>825</v>
      </c>
      <c r="K258" s="163">
        <f t="shared" si="52"/>
        <v>67.5</v>
      </c>
      <c r="L258" s="164">
        <f t="shared" si="53"/>
        <v>0.19014084507042253</v>
      </c>
      <c r="M258" s="159" t="s">
        <v>594</v>
      </c>
      <c r="N258" s="165">
        <v>44361</v>
      </c>
      <c r="O258" s="1"/>
      <c r="S258" s="205" t="s">
        <v>786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7">
        <v>164</v>
      </c>
      <c r="B259" s="188">
        <v>44295</v>
      </c>
      <c r="C259" s="188"/>
      <c r="D259" s="189" t="s">
        <v>326</v>
      </c>
      <c r="E259" s="190" t="s">
        <v>591</v>
      </c>
      <c r="F259" s="160">
        <v>555</v>
      </c>
      <c r="G259" s="190"/>
      <c r="H259" s="190">
        <v>663</v>
      </c>
      <c r="I259" s="192">
        <v>663</v>
      </c>
      <c r="J259" s="162" t="s">
        <v>826</v>
      </c>
      <c r="K259" s="163">
        <f t="shared" si="52"/>
        <v>108</v>
      </c>
      <c r="L259" s="164">
        <f t="shared" si="53"/>
        <v>0.19459459459459461</v>
      </c>
      <c r="M259" s="159" t="s">
        <v>594</v>
      </c>
      <c r="N259" s="165">
        <v>44321</v>
      </c>
      <c r="O259" s="1"/>
      <c r="P259" s="1"/>
      <c r="Q259" s="246"/>
      <c r="R259" s="1"/>
      <c r="S259" s="205" t="s">
        <v>786</v>
      </c>
    </row>
    <row r="260" spans="1:27" ht="12.75" customHeight="1">
      <c r="A260" s="187">
        <v>165</v>
      </c>
      <c r="B260" s="188">
        <v>44308</v>
      </c>
      <c r="C260" s="188"/>
      <c r="D260" s="189" t="s">
        <v>790</v>
      </c>
      <c r="E260" s="190" t="s">
        <v>591</v>
      </c>
      <c r="F260" s="160">
        <v>126.5</v>
      </c>
      <c r="G260" s="190"/>
      <c r="H260" s="190">
        <v>155</v>
      </c>
      <c r="I260" s="192">
        <v>155</v>
      </c>
      <c r="J260" s="162" t="s">
        <v>679</v>
      </c>
      <c r="K260" s="163">
        <f t="shared" si="52"/>
        <v>28.5</v>
      </c>
      <c r="L260" s="164">
        <f t="shared" si="53"/>
        <v>0.22529644268774704</v>
      </c>
      <c r="M260" s="159" t="s">
        <v>594</v>
      </c>
      <c r="N260" s="165">
        <v>44362</v>
      </c>
      <c r="O260" s="1"/>
      <c r="S260" s="205" t="s">
        <v>786</v>
      </c>
    </row>
    <row r="261" spans="1:27" ht="12.75" customHeight="1">
      <c r="A261" s="166">
        <v>166</v>
      </c>
      <c r="B261" s="197">
        <v>44368</v>
      </c>
      <c r="C261" s="197"/>
      <c r="D261" s="168" t="s">
        <v>827</v>
      </c>
      <c r="E261" s="170" t="s">
        <v>591</v>
      </c>
      <c r="F261" s="198">
        <v>287.5</v>
      </c>
      <c r="G261" s="170"/>
      <c r="H261" s="170">
        <v>245</v>
      </c>
      <c r="I261" s="171">
        <v>344</v>
      </c>
      <c r="J261" s="172" t="s">
        <v>828</v>
      </c>
      <c r="K261" s="173">
        <f t="shared" si="52"/>
        <v>-42.5</v>
      </c>
      <c r="L261" s="174">
        <f t="shared" si="53"/>
        <v>-0.14782608695652175</v>
      </c>
      <c r="M261" s="170" t="s">
        <v>604</v>
      </c>
      <c r="N261" s="167">
        <v>44508</v>
      </c>
      <c r="O261" s="1"/>
      <c r="S261" s="205" t="s">
        <v>786</v>
      </c>
    </row>
    <row r="262" spans="1:27" ht="12.75" customHeight="1">
      <c r="A262" s="187">
        <v>167</v>
      </c>
      <c r="B262" s="188">
        <v>44368</v>
      </c>
      <c r="C262" s="188"/>
      <c r="D262" s="189" t="s">
        <v>488</v>
      </c>
      <c r="E262" s="190" t="s">
        <v>591</v>
      </c>
      <c r="F262" s="160">
        <v>241</v>
      </c>
      <c r="G262" s="190"/>
      <c r="H262" s="190">
        <v>298</v>
      </c>
      <c r="I262" s="192">
        <v>320</v>
      </c>
      <c r="J262" s="162" t="s">
        <v>679</v>
      </c>
      <c r="K262" s="163">
        <f t="shared" si="52"/>
        <v>57</v>
      </c>
      <c r="L262" s="164">
        <f t="shared" si="53"/>
        <v>0.23651452282157676</v>
      </c>
      <c r="M262" s="159" t="s">
        <v>594</v>
      </c>
      <c r="N262" s="165">
        <v>44802</v>
      </c>
      <c r="O262" s="37"/>
      <c r="S262" s="205" t="s">
        <v>786</v>
      </c>
    </row>
    <row r="263" spans="1:27" ht="12.75" customHeight="1">
      <c r="A263" s="187">
        <v>168</v>
      </c>
      <c r="B263" s="188">
        <v>44406</v>
      </c>
      <c r="C263" s="188"/>
      <c r="D263" s="189" t="s">
        <v>790</v>
      </c>
      <c r="E263" s="190" t="s">
        <v>591</v>
      </c>
      <c r="F263" s="160">
        <v>162.5</v>
      </c>
      <c r="G263" s="190"/>
      <c r="H263" s="190">
        <v>200</v>
      </c>
      <c r="I263" s="192">
        <v>200</v>
      </c>
      <c r="J263" s="162" t="s">
        <v>679</v>
      </c>
      <c r="K263" s="163">
        <f t="shared" si="52"/>
        <v>37.5</v>
      </c>
      <c r="L263" s="164">
        <f t="shared" si="53"/>
        <v>0.23076923076923078</v>
      </c>
      <c r="M263" s="159" t="s">
        <v>594</v>
      </c>
      <c r="N263" s="165">
        <v>44802</v>
      </c>
      <c r="O263" s="1"/>
      <c r="S263" s="205" t="s">
        <v>786</v>
      </c>
    </row>
    <row r="264" spans="1:27" ht="12.75" customHeight="1">
      <c r="A264" s="187">
        <v>169</v>
      </c>
      <c r="B264" s="188">
        <v>44462</v>
      </c>
      <c r="C264" s="188"/>
      <c r="D264" s="189" t="s">
        <v>445</v>
      </c>
      <c r="E264" s="190" t="s">
        <v>591</v>
      </c>
      <c r="F264" s="160">
        <v>1235</v>
      </c>
      <c r="G264" s="190"/>
      <c r="H264" s="190">
        <v>1505</v>
      </c>
      <c r="I264" s="192">
        <v>1500</v>
      </c>
      <c r="J264" s="162" t="s">
        <v>679</v>
      </c>
      <c r="K264" s="163">
        <f t="shared" si="52"/>
        <v>270</v>
      </c>
      <c r="L264" s="164">
        <f t="shared" si="53"/>
        <v>0.21862348178137653</v>
      </c>
      <c r="M264" s="159" t="s">
        <v>594</v>
      </c>
      <c r="N264" s="165">
        <v>44564</v>
      </c>
      <c r="O264" s="1"/>
      <c r="S264" s="205" t="s">
        <v>786</v>
      </c>
    </row>
    <row r="265" spans="1:27" ht="12.75" customHeight="1">
      <c r="A265" s="206">
        <v>170</v>
      </c>
      <c r="B265" s="207">
        <v>44480</v>
      </c>
      <c r="C265" s="207"/>
      <c r="D265" s="208" t="s">
        <v>829</v>
      </c>
      <c r="E265" s="209" t="s">
        <v>591</v>
      </c>
      <c r="F265" s="55">
        <v>58.75</v>
      </c>
      <c r="G265" s="209"/>
      <c r="H265" s="210"/>
      <c r="I265" s="51"/>
      <c r="J265" s="211" t="s">
        <v>592</v>
      </c>
      <c r="K265" s="206"/>
      <c r="L265" s="207"/>
      <c r="M265" s="207"/>
      <c r="N265" s="208"/>
      <c r="O265" s="37"/>
      <c r="S265" s="205" t="s">
        <v>786</v>
      </c>
    </row>
    <row r="266" spans="1:27" ht="12.75" customHeight="1">
      <c r="A266" s="212">
        <v>171</v>
      </c>
      <c r="B266" s="213">
        <v>44481</v>
      </c>
      <c r="C266" s="213"/>
      <c r="D266" s="214" t="s">
        <v>278</v>
      </c>
      <c r="E266" s="51" t="s">
        <v>591</v>
      </c>
      <c r="F266" s="215" t="s">
        <v>830</v>
      </c>
      <c r="G266" s="51"/>
      <c r="H266" s="51"/>
      <c r="I266" s="51">
        <v>380</v>
      </c>
      <c r="J266" s="216" t="s">
        <v>592</v>
      </c>
      <c r="K266" s="212"/>
      <c r="L266" s="213"/>
      <c r="M266" s="213"/>
      <c r="N266" s="214"/>
      <c r="O266" s="37"/>
      <c r="S266" s="205" t="s">
        <v>786</v>
      </c>
    </row>
    <row r="267" spans="1:27" ht="12.75" customHeight="1">
      <c r="A267" s="187">
        <v>172</v>
      </c>
      <c r="B267" s="188">
        <v>44481</v>
      </c>
      <c r="C267" s="188"/>
      <c r="D267" s="189" t="s">
        <v>831</v>
      </c>
      <c r="E267" s="190" t="s">
        <v>591</v>
      </c>
      <c r="F267" s="160">
        <v>45.5</v>
      </c>
      <c r="G267" s="190"/>
      <c r="H267" s="190">
        <v>56.5</v>
      </c>
      <c r="I267" s="192">
        <v>56</v>
      </c>
      <c r="J267" s="162" t="s">
        <v>679</v>
      </c>
      <c r="K267" s="163">
        <f t="shared" ref="K267:K268" si="54">H267-F267</f>
        <v>11</v>
      </c>
      <c r="L267" s="164">
        <f t="shared" ref="L267:L268" si="55">K267/F267</f>
        <v>0.24175824175824176</v>
      </c>
      <c r="M267" s="159" t="s">
        <v>594</v>
      </c>
      <c r="N267" s="165">
        <v>44881</v>
      </c>
      <c r="O267" s="37"/>
      <c r="S267" s="205"/>
    </row>
    <row r="268" spans="1:27" ht="12.75" customHeight="1">
      <c r="A268" s="187">
        <v>173</v>
      </c>
      <c r="B268" s="188">
        <v>44551</v>
      </c>
      <c r="C268" s="188"/>
      <c r="D268" s="189" t="s">
        <v>131</v>
      </c>
      <c r="E268" s="190" t="s">
        <v>591</v>
      </c>
      <c r="F268" s="160">
        <v>2300</v>
      </c>
      <c r="G268" s="190"/>
      <c r="H268" s="190">
        <f>(2820+2200)/2</f>
        <v>2510</v>
      </c>
      <c r="I268" s="192">
        <v>3000</v>
      </c>
      <c r="J268" s="162" t="s">
        <v>832</v>
      </c>
      <c r="K268" s="163">
        <f t="shared" si="54"/>
        <v>210</v>
      </c>
      <c r="L268" s="164">
        <f t="shared" si="55"/>
        <v>9.1304347826086957E-2</v>
      </c>
      <c r="M268" s="159" t="s">
        <v>594</v>
      </c>
      <c r="N268" s="165">
        <v>44649</v>
      </c>
      <c r="O268" s="1"/>
      <c r="S268" s="205"/>
    </row>
    <row r="269" spans="1:27" ht="12.75" customHeight="1">
      <c r="A269" s="187">
        <v>174</v>
      </c>
      <c r="B269" s="188">
        <v>44606</v>
      </c>
      <c r="C269" s="188"/>
      <c r="D269" s="189" t="s">
        <v>435</v>
      </c>
      <c r="E269" s="190" t="s">
        <v>591</v>
      </c>
      <c r="F269" s="160">
        <v>635</v>
      </c>
      <c r="G269" s="190"/>
      <c r="H269" s="190">
        <v>700</v>
      </c>
      <c r="I269" s="192">
        <v>764</v>
      </c>
      <c r="J269" s="162" t="s">
        <v>866</v>
      </c>
      <c r="K269" s="163">
        <f t="shared" ref="K269" si="56">H269-F269</f>
        <v>65</v>
      </c>
      <c r="L269" s="164">
        <f t="shared" ref="L269" si="57">K269/F269</f>
        <v>0.10236220472440945</v>
      </c>
      <c r="M269" s="159" t="s">
        <v>594</v>
      </c>
      <c r="N269" s="165">
        <v>45159</v>
      </c>
      <c r="O269" s="37"/>
      <c r="S269" s="205"/>
    </row>
    <row r="270" spans="1:27" ht="12.75" customHeight="1">
      <c r="A270" s="187">
        <v>175</v>
      </c>
      <c r="B270" s="188">
        <v>44613</v>
      </c>
      <c r="C270" s="188"/>
      <c r="D270" s="189" t="s">
        <v>445</v>
      </c>
      <c r="E270" s="190" t="s">
        <v>591</v>
      </c>
      <c r="F270" s="160">
        <v>1255</v>
      </c>
      <c r="G270" s="190"/>
      <c r="H270" s="190">
        <v>1515</v>
      </c>
      <c r="I270" s="192">
        <v>1510</v>
      </c>
      <c r="J270" s="162" t="s">
        <v>679</v>
      </c>
      <c r="K270" s="163">
        <f>H270-F270</f>
        <v>260</v>
      </c>
      <c r="L270" s="164">
        <f>K270/F270</f>
        <v>0.20717131474103587</v>
      </c>
      <c r="M270" s="159" t="s">
        <v>594</v>
      </c>
      <c r="N270" s="165">
        <v>44834</v>
      </c>
      <c r="O270" s="37"/>
      <c r="S270" s="205"/>
    </row>
    <row r="271" spans="1:27" ht="12.75" customHeight="1">
      <c r="A271">
        <v>176</v>
      </c>
      <c r="B271" s="213">
        <v>44670</v>
      </c>
      <c r="C271" s="213"/>
      <c r="D271" s="53" t="s">
        <v>551</v>
      </c>
      <c r="E271" s="217" t="s">
        <v>591</v>
      </c>
      <c r="F271" s="51" t="s">
        <v>833</v>
      </c>
      <c r="G271" s="51"/>
      <c r="H271" s="51"/>
      <c r="I271" s="51">
        <v>553</v>
      </c>
      <c r="J271" s="51" t="s">
        <v>592</v>
      </c>
      <c r="K271" s="51"/>
      <c r="L271" s="51"/>
      <c r="M271" s="51"/>
      <c r="N271" s="51"/>
      <c r="O271" s="37"/>
      <c r="S271" s="205"/>
    </row>
    <row r="272" spans="1:27" ht="12.75" customHeight="1">
      <c r="A272" s="187">
        <v>177</v>
      </c>
      <c r="B272" s="188">
        <v>44746</v>
      </c>
      <c r="C272" s="188"/>
      <c r="D272" s="189" t="s">
        <v>834</v>
      </c>
      <c r="E272" s="190" t="s">
        <v>591</v>
      </c>
      <c r="F272" s="160">
        <v>207.5</v>
      </c>
      <c r="G272" s="190"/>
      <c r="H272" s="190">
        <v>254</v>
      </c>
      <c r="I272" s="192">
        <v>254</v>
      </c>
      <c r="J272" s="162" t="s">
        <v>679</v>
      </c>
      <c r="K272" s="163">
        <f t="shared" ref="K272:K274" si="58">H272-F272</f>
        <v>46.5</v>
      </c>
      <c r="L272" s="164">
        <f t="shared" ref="L272:L274" si="59">K272/F272</f>
        <v>0.22409638554216868</v>
      </c>
      <c r="M272" s="159" t="s">
        <v>594</v>
      </c>
      <c r="N272" s="165">
        <v>44792</v>
      </c>
      <c r="O272" s="1"/>
      <c r="S272" s="205"/>
    </row>
    <row r="273" spans="1:39" ht="12.75" customHeight="1">
      <c r="A273" s="187">
        <v>178</v>
      </c>
      <c r="B273" s="188">
        <v>44775</v>
      </c>
      <c r="C273" s="188"/>
      <c r="D273" s="189" t="s">
        <v>490</v>
      </c>
      <c r="E273" s="190" t="s">
        <v>591</v>
      </c>
      <c r="F273" s="160">
        <v>31.25</v>
      </c>
      <c r="G273" s="190"/>
      <c r="H273" s="190">
        <v>38.75</v>
      </c>
      <c r="I273" s="192">
        <v>38</v>
      </c>
      <c r="J273" s="162" t="s">
        <v>679</v>
      </c>
      <c r="K273" s="163">
        <f t="shared" si="58"/>
        <v>7.5</v>
      </c>
      <c r="L273" s="164">
        <f t="shared" si="59"/>
        <v>0.24</v>
      </c>
      <c r="M273" s="159" t="s">
        <v>594</v>
      </c>
      <c r="N273" s="165">
        <v>44844</v>
      </c>
      <c r="O273" s="37"/>
      <c r="S273" s="55"/>
    </row>
    <row r="274" spans="1:39" ht="12.75" customHeight="1">
      <c r="A274" s="187">
        <v>179</v>
      </c>
      <c r="B274" s="188">
        <v>44841</v>
      </c>
      <c r="C274" s="188"/>
      <c r="D274" s="189" t="s">
        <v>835</v>
      </c>
      <c r="E274" s="190" t="s">
        <v>591</v>
      </c>
      <c r="F274" s="160">
        <v>665</v>
      </c>
      <c r="G274" s="190"/>
      <c r="H274" s="190">
        <v>807.5</v>
      </c>
      <c r="I274" s="192">
        <v>840</v>
      </c>
      <c r="J274" s="162" t="s">
        <v>832</v>
      </c>
      <c r="K274" s="163">
        <f t="shared" si="58"/>
        <v>142.5</v>
      </c>
      <c r="L274" s="164">
        <f t="shared" si="59"/>
        <v>0.21428571428571427</v>
      </c>
      <c r="M274" s="159" t="s">
        <v>594</v>
      </c>
      <c r="N274" s="165">
        <v>45097</v>
      </c>
      <c r="O274" s="37"/>
      <c r="S274" s="55"/>
    </row>
    <row r="275" spans="1:39" ht="12.75" customHeight="1">
      <c r="A275" s="187">
        <v>180</v>
      </c>
      <c r="B275" s="188">
        <v>44844</v>
      </c>
      <c r="C275" s="188"/>
      <c r="D275" s="189" t="s">
        <v>437</v>
      </c>
      <c r="E275" s="190" t="s">
        <v>591</v>
      </c>
      <c r="F275" s="160">
        <v>227.5</v>
      </c>
      <c r="G275" s="190"/>
      <c r="H275" s="190">
        <v>270</v>
      </c>
      <c r="I275" s="192">
        <v>291</v>
      </c>
      <c r="J275" s="162" t="s">
        <v>868</v>
      </c>
      <c r="K275" s="163">
        <f t="shared" ref="K275" si="60">H275-F275</f>
        <v>42.5</v>
      </c>
      <c r="L275" s="164">
        <f t="shared" ref="L275" si="61">K275/F275</f>
        <v>0.18681318681318682</v>
      </c>
      <c r="M275" s="159" t="s">
        <v>594</v>
      </c>
      <c r="N275" s="165">
        <v>45160</v>
      </c>
      <c r="O275" s="37"/>
      <c r="R275" s="37"/>
      <c r="S275" s="55"/>
    </row>
    <row r="276" spans="1:39" ht="12.75" customHeight="1">
      <c r="A276" s="187">
        <v>181</v>
      </c>
      <c r="B276" s="188">
        <v>44845</v>
      </c>
      <c r="C276" s="188"/>
      <c r="D276" s="189" t="s">
        <v>435</v>
      </c>
      <c r="E276" s="190" t="s">
        <v>591</v>
      </c>
      <c r="F276" s="160">
        <v>555</v>
      </c>
      <c r="G276" s="190"/>
      <c r="H276" s="190">
        <v>700</v>
      </c>
      <c r="I276" s="192">
        <v>765</v>
      </c>
      <c r="J276" s="162" t="s">
        <v>867</v>
      </c>
      <c r="K276" s="163">
        <f t="shared" ref="K276" si="62">H276-F276</f>
        <v>145</v>
      </c>
      <c r="L276" s="164">
        <f t="shared" ref="L276" si="63">K276/F276</f>
        <v>0.26126126126126126</v>
      </c>
      <c r="M276" s="159" t="s">
        <v>594</v>
      </c>
      <c r="N276" s="165">
        <v>45159</v>
      </c>
      <c r="O276" s="37"/>
      <c r="R276" s="37"/>
      <c r="S276" s="55"/>
    </row>
    <row r="277" spans="1:39" ht="12.75" customHeight="1">
      <c r="A277" s="187">
        <v>182</v>
      </c>
      <c r="B277" s="188">
        <v>44981</v>
      </c>
      <c r="C277" s="188"/>
      <c r="D277" s="189" t="s">
        <v>452</v>
      </c>
      <c r="E277" s="190" t="s">
        <v>591</v>
      </c>
      <c r="F277" s="160">
        <v>1675</v>
      </c>
      <c r="G277" s="190"/>
      <c r="H277" s="190">
        <v>2080</v>
      </c>
      <c r="I277" s="192">
        <v>2080</v>
      </c>
      <c r="J277" s="162" t="s">
        <v>679</v>
      </c>
      <c r="K277" s="163">
        <f>H277-F277</f>
        <v>405</v>
      </c>
      <c r="L277" s="164">
        <f>K277/F277</f>
        <v>0.2417910447761194</v>
      </c>
      <c r="M277" s="159" t="s">
        <v>594</v>
      </c>
      <c r="N277" s="165">
        <v>45119</v>
      </c>
      <c r="O277" s="37"/>
      <c r="S277" s="55" t="s">
        <v>864</v>
      </c>
    </row>
    <row r="278" spans="1:39" ht="12.75" customHeight="1">
      <c r="A278" s="187">
        <v>183</v>
      </c>
      <c r="B278" s="188">
        <v>44986</v>
      </c>
      <c r="C278" s="188"/>
      <c r="D278" s="189" t="s">
        <v>490</v>
      </c>
      <c r="E278" s="190" t="s">
        <v>591</v>
      </c>
      <c r="F278" s="160">
        <v>57.5</v>
      </c>
      <c r="G278" s="190"/>
      <c r="H278" s="190">
        <v>120</v>
      </c>
      <c r="I278" s="192">
        <v>120</v>
      </c>
      <c r="J278" s="162" t="s">
        <v>679</v>
      </c>
      <c r="K278" s="163">
        <f>H278-F278</f>
        <v>62.5</v>
      </c>
      <c r="L278" s="164">
        <f>K278/F278</f>
        <v>1.0869565217391304</v>
      </c>
      <c r="M278" s="159" t="s">
        <v>594</v>
      </c>
      <c r="N278" s="165">
        <v>45049</v>
      </c>
      <c r="O278" s="37"/>
      <c r="S278" s="55" t="s">
        <v>864</v>
      </c>
    </row>
    <row r="279" spans="1:39" ht="12.75" customHeight="1">
      <c r="A279" s="187">
        <v>184</v>
      </c>
      <c r="B279" s="188">
        <v>45008</v>
      </c>
      <c r="C279" s="188"/>
      <c r="D279" s="189" t="s">
        <v>507</v>
      </c>
      <c r="E279" s="190" t="s">
        <v>591</v>
      </c>
      <c r="F279" s="160">
        <v>2765</v>
      </c>
      <c r="G279" s="190"/>
      <c r="H279" s="190">
        <v>3547.5</v>
      </c>
      <c r="I279" s="192">
        <v>3523</v>
      </c>
      <c r="J279" s="162" t="s">
        <v>679</v>
      </c>
      <c r="K279" s="163">
        <f>H279-F279</f>
        <v>782.5</v>
      </c>
      <c r="L279" s="164">
        <f>K279/F279</f>
        <v>0.28300180831826399</v>
      </c>
      <c r="M279" s="159" t="s">
        <v>594</v>
      </c>
      <c r="N279" s="165">
        <v>45177</v>
      </c>
      <c r="O279" s="37"/>
      <c r="S279" s="55" t="s">
        <v>864</v>
      </c>
    </row>
    <row r="280" spans="1:39" ht="12.75" customHeight="1">
      <c r="A280" s="187">
        <v>185</v>
      </c>
      <c r="B280" s="188">
        <v>45027</v>
      </c>
      <c r="C280" s="188"/>
      <c r="D280" s="189" t="s">
        <v>836</v>
      </c>
      <c r="E280" s="190" t="s">
        <v>591</v>
      </c>
      <c r="F280" s="160">
        <v>460</v>
      </c>
      <c r="G280" s="190"/>
      <c r="H280" s="190">
        <v>825</v>
      </c>
      <c r="I280" s="192">
        <v>810</v>
      </c>
      <c r="J280" s="162" t="s">
        <v>679</v>
      </c>
      <c r="K280" s="163">
        <f>H280-F280</f>
        <v>365</v>
      </c>
      <c r="L280" s="164">
        <f>K280/F280</f>
        <v>0.79347826086956519</v>
      </c>
      <c r="M280" s="159" t="s">
        <v>594</v>
      </c>
      <c r="N280" s="165">
        <v>45155</v>
      </c>
      <c r="O280" s="37"/>
      <c r="S280" s="55" t="s">
        <v>864</v>
      </c>
    </row>
    <row r="281" spans="1:39" ht="12.75" customHeight="1">
      <c r="A281" s="212">
        <v>186</v>
      </c>
      <c r="B281" s="213">
        <v>45050</v>
      </c>
      <c r="C281" s="53"/>
      <c r="D281" s="53" t="s">
        <v>42</v>
      </c>
      <c r="E281" s="217" t="s">
        <v>591</v>
      </c>
      <c r="F281" s="51" t="s">
        <v>837</v>
      </c>
      <c r="G281" s="51"/>
      <c r="H281" s="51"/>
      <c r="I281" s="51">
        <v>5040</v>
      </c>
      <c r="J281" s="51" t="s">
        <v>592</v>
      </c>
      <c r="K281" s="51"/>
      <c r="L281" s="51"/>
      <c r="M281" s="51"/>
      <c r="N281" s="51"/>
      <c r="O281" s="37"/>
      <c r="S281" s="55" t="s">
        <v>864</v>
      </c>
    </row>
    <row r="282" spans="1:39" ht="12.75" customHeight="1">
      <c r="A282" s="187">
        <v>187</v>
      </c>
      <c r="B282" s="188">
        <v>45075</v>
      </c>
      <c r="C282" s="188"/>
      <c r="D282" s="189" t="s">
        <v>838</v>
      </c>
      <c r="E282" s="190" t="s">
        <v>591</v>
      </c>
      <c r="F282" s="160">
        <v>585</v>
      </c>
      <c r="G282" s="190"/>
      <c r="H282" s="190">
        <v>732</v>
      </c>
      <c r="I282" s="192">
        <v>732</v>
      </c>
      <c r="J282" s="162" t="s">
        <v>679</v>
      </c>
      <c r="K282" s="163">
        <f>H282-F282</f>
        <v>147</v>
      </c>
      <c r="L282" s="164">
        <f>K282/F282</f>
        <v>0.25128205128205128</v>
      </c>
      <c r="M282" s="159" t="s">
        <v>594</v>
      </c>
      <c r="N282" s="165">
        <v>45152</v>
      </c>
      <c r="O282" s="37"/>
      <c r="R282" s="37"/>
      <c r="S282" s="55" t="s">
        <v>864</v>
      </c>
      <c r="U282" s="37"/>
      <c r="W282" s="37"/>
      <c r="X282" s="55"/>
      <c r="Z282" s="37"/>
      <c r="AB282" s="37"/>
      <c r="AC282" s="55"/>
      <c r="AE282" s="37"/>
      <c r="AG282" s="37"/>
      <c r="AH282" s="55"/>
      <c r="AJ282" s="37"/>
      <c r="AL282" s="37"/>
      <c r="AM282" s="55"/>
    </row>
    <row r="283" spans="1:39" ht="12.75" customHeight="1">
      <c r="A283" s="212">
        <v>188</v>
      </c>
      <c r="B283" s="213">
        <v>45078</v>
      </c>
      <c r="C283" s="53"/>
      <c r="D283" s="53" t="s">
        <v>539</v>
      </c>
      <c r="E283" s="217" t="s">
        <v>591</v>
      </c>
      <c r="F283" s="51" t="s">
        <v>839</v>
      </c>
      <c r="G283" s="51"/>
      <c r="H283" s="51"/>
      <c r="I283" s="51">
        <v>4300</v>
      </c>
      <c r="J283" s="51" t="s">
        <v>592</v>
      </c>
      <c r="K283" s="51"/>
      <c r="L283" s="51"/>
      <c r="M283" s="51"/>
      <c r="N283" s="51"/>
      <c r="O283" s="37"/>
      <c r="R283" s="37"/>
      <c r="S283" s="55" t="s">
        <v>864</v>
      </c>
      <c r="U283" s="37"/>
      <c r="W283" s="37"/>
      <c r="X283" s="55"/>
      <c r="Z283" s="37"/>
      <c r="AB283" s="37"/>
      <c r="AC283" s="55"/>
      <c r="AE283" s="37"/>
      <c r="AG283" s="37"/>
      <c r="AH283" s="55"/>
      <c r="AJ283" s="37"/>
      <c r="AL283" s="37"/>
      <c r="AM283" s="55"/>
    </row>
    <row r="284" spans="1:39" ht="12.75" customHeight="1">
      <c r="A284" s="212">
        <v>189</v>
      </c>
      <c r="B284" s="213">
        <v>45103</v>
      </c>
      <c r="C284" s="53"/>
      <c r="D284" s="53" t="s">
        <v>861</v>
      </c>
      <c r="E284" s="217" t="s">
        <v>591</v>
      </c>
      <c r="F284" s="51" t="s">
        <v>659</v>
      </c>
      <c r="G284" s="51"/>
      <c r="H284" s="51"/>
      <c r="I284" s="51">
        <v>383</v>
      </c>
      <c r="J284" s="51" t="s">
        <v>592</v>
      </c>
      <c r="K284" s="51"/>
      <c r="L284" s="51"/>
      <c r="M284" s="51"/>
      <c r="N284" s="51"/>
      <c r="O284" s="37"/>
      <c r="R284" s="37"/>
      <c r="S284" s="55" t="s">
        <v>864</v>
      </c>
      <c r="U284" s="37"/>
      <c r="W284" s="37"/>
      <c r="X284" s="55"/>
      <c r="Z284" s="37"/>
      <c r="AB284" s="37"/>
      <c r="AC284" s="55"/>
      <c r="AE284" s="37"/>
      <c r="AG284" s="37"/>
      <c r="AH284" s="55"/>
      <c r="AJ284" s="37"/>
      <c r="AL284" s="37"/>
      <c r="AM284" s="55"/>
    </row>
    <row r="285" spans="1:39" ht="12.75" customHeight="1">
      <c r="A285" s="187">
        <v>190</v>
      </c>
      <c r="B285" s="188">
        <v>45120</v>
      </c>
      <c r="C285" s="188"/>
      <c r="D285" s="189" t="s">
        <v>538</v>
      </c>
      <c r="E285" s="190" t="s">
        <v>591</v>
      </c>
      <c r="F285" s="160">
        <v>2312.5</v>
      </c>
      <c r="G285" s="190"/>
      <c r="H285" s="190">
        <v>2935</v>
      </c>
      <c r="I285" s="192">
        <v>2935</v>
      </c>
      <c r="J285" s="162" t="s">
        <v>679</v>
      </c>
      <c r="K285" s="163">
        <f>H285-F285</f>
        <v>622.5</v>
      </c>
      <c r="L285" s="164">
        <f>K285/F285</f>
        <v>0.26918918918918922</v>
      </c>
      <c r="M285" s="159" t="s">
        <v>594</v>
      </c>
      <c r="N285" s="165">
        <v>45177</v>
      </c>
      <c r="O285" s="37"/>
      <c r="R285" s="37"/>
      <c r="S285" s="55" t="s">
        <v>864</v>
      </c>
      <c r="U285" s="37"/>
      <c r="W285" s="37"/>
      <c r="X285" s="55"/>
      <c r="Z285" s="37"/>
      <c r="AB285" s="37"/>
      <c r="AC285" s="55"/>
      <c r="AE285" s="37"/>
      <c r="AG285" s="37"/>
      <c r="AH285" s="55"/>
      <c r="AJ285" s="37"/>
      <c r="AL285" s="37"/>
      <c r="AM285" s="55"/>
    </row>
    <row r="286" spans="1:39" ht="12.75" customHeight="1">
      <c r="A286" s="187">
        <v>191</v>
      </c>
      <c r="B286" s="188">
        <v>45125</v>
      </c>
      <c r="C286" s="188"/>
      <c r="D286" s="189" t="s">
        <v>203</v>
      </c>
      <c r="E286" s="190" t="s">
        <v>591</v>
      </c>
      <c r="F286" s="160">
        <v>3980</v>
      </c>
      <c r="G286" s="190"/>
      <c r="H286" s="190">
        <v>4895</v>
      </c>
      <c r="I286" s="192">
        <v>4895</v>
      </c>
      <c r="J286" s="162" t="s">
        <v>679</v>
      </c>
      <c r="K286" s="163">
        <f>H286-F286</f>
        <v>915</v>
      </c>
      <c r="L286" s="164">
        <f>K286/F286</f>
        <v>0.22989949748743718</v>
      </c>
      <c r="M286" s="159" t="s">
        <v>594</v>
      </c>
      <c r="N286" s="165">
        <v>45155</v>
      </c>
      <c r="O286" s="37"/>
      <c r="S286" s="55" t="s">
        <v>864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187">
        <v>192</v>
      </c>
      <c r="B287" s="188">
        <v>45145</v>
      </c>
      <c r="C287" s="188"/>
      <c r="D287" s="189" t="s">
        <v>865</v>
      </c>
      <c r="E287" s="190" t="s">
        <v>591</v>
      </c>
      <c r="F287" s="160">
        <v>565</v>
      </c>
      <c r="G287" s="190"/>
      <c r="H287" s="190">
        <v>725</v>
      </c>
      <c r="I287" s="192">
        <v>725</v>
      </c>
      <c r="J287" s="162" t="s">
        <v>679</v>
      </c>
      <c r="K287" s="163">
        <f>H287-F287</f>
        <v>160</v>
      </c>
      <c r="L287" s="164">
        <f>K287/F287</f>
        <v>0.2831858407079646</v>
      </c>
      <c r="M287" s="159" t="s">
        <v>594</v>
      </c>
      <c r="N287" s="165">
        <v>45169</v>
      </c>
      <c r="O287" s="37"/>
      <c r="S287" s="55" t="s">
        <v>864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12">
        <v>193</v>
      </c>
      <c r="B288" s="213">
        <v>45167</v>
      </c>
      <c r="C288" s="53"/>
      <c r="D288" s="53" t="s">
        <v>869</v>
      </c>
      <c r="E288" s="217" t="s">
        <v>591</v>
      </c>
      <c r="F288" s="51" t="s">
        <v>870</v>
      </c>
      <c r="G288" s="51"/>
      <c r="H288" s="51"/>
      <c r="I288" s="51">
        <v>950</v>
      </c>
      <c r="J288" s="51" t="s">
        <v>592</v>
      </c>
      <c r="K288" s="51"/>
      <c r="L288" s="51"/>
      <c r="M288" s="51"/>
      <c r="N288" s="51"/>
      <c r="O288" s="37"/>
      <c r="S288" s="55" t="s">
        <v>864</v>
      </c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212">
        <v>194</v>
      </c>
      <c r="B289" s="213">
        <v>45184</v>
      </c>
      <c r="C289" s="53"/>
      <c r="D289" s="53" t="s">
        <v>541</v>
      </c>
      <c r="E289" s="217" t="s">
        <v>591</v>
      </c>
      <c r="F289" s="51" t="s">
        <v>879</v>
      </c>
      <c r="G289" s="51"/>
      <c r="H289" s="51"/>
      <c r="I289" s="51">
        <v>480</v>
      </c>
      <c r="J289" s="51" t="s">
        <v>592</v>
      </c>
      <c r="K289" s="51"/>
      <c r="L289" s="51"/>
      <c r="M289" s="51"/>
      <c r="N289" s="51"/>
      <c r="O289" s="37"/>
      <c r="S289" s="55" t="s">
        <v>864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12">
        <v>195</v>
      </c>
      <c r="B290" s="213">
        <v>45203</v>
      </c>
      <c r="C290" s="53"/>
      <c r="D290" s="53" t="s">
        <v>176</v>
      </c>
      <c r="E290" s="217" t="s">
        <v>591</v>
      </c>
      <c r="F290" s="51" t="s">
        <v>885</v>
      </c>
      <c r="G290" s="51"/>
      <c r="H290" s="51"/>
      <c r="I290" s="51">
        <v>1198</v>
      </c>
      <c r="J290" s="51" t="s">
        <v>592</v>
      </c>
      <c r="K290" s="51"/>
      <c r="L290" s="51"/>
      <c r="M290" s="51"/>
      <c r="N290" s="51"/>
      <c r="O290" s="37"/>
      <c r="S290" s="55" t="s">
        <v>913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12">
        <v>196</v>
      </c>
      <c r="B291" s="213">
        <v>45216</v>
      </c>
      <c r="C291" s="53"/>
      <c r="D291" s="53" t="s">
        <v>107</v>
      </c>
      <c r="E291" s="217" t="s">
        <v>591</v>
      </c>
      <c r="F291" s="51" t="s">
        <v>890</v>
      </c>
      <c r="G291" s="51"/>
      <c r="H291" s="51"/>
      <c r="I291" s="51">
        <v>6870</v>
      </c>
      <c r="J291" s="51" t="s">
        <v>592</v>
      </c>
      <c r="K291" s="51"/>
      <c r="L291" s="51"/>
      <c r="M291" s="51"/>
      <c r="N291" s="51"/>
      <c r="O291" s="37"/>
      <c r="S291" s="55" t="s">
        <v>913</v>
      </c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12">
        <v>197</v>
      </c>
      <c r="B292" s="213">
        <v>45216</v>
      </c>
      <c r="C292" s="53"/>
      <c r="D292" s="53" t="s">
        <v>891</v>
      </c>
      <c r="E292" s="217" t="s">
        <v>591</v>
      </c>
      <c r="F292" s="51" t="s">
        <v>892</v>
      </c>
      <c r="G292" s="51"/>
      <c r="H292" s="51"/>
      <c r="I292" s="51">
        <v>1415</v>
      </c>
      <c r="J292" s="51" t="s">
        <v>592</v>
      </c>
      <c r="K292" s="51"/>
      <c r="L292" s="51"/>
      <c r="M292" s="51"/>
      <c r="N292" s="51"/>
      <c r="O292" s="37"/>
      <c r="S292" s="55" t="s">
        <v>864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2">
        <v>198</v>
      </c>
      <c r="B293" s="213">
        <v>45236</v>
      </c>
      <c r="C293" s="53"/>
      <c r="D293" s="53" t="s">
        <v>958</v>
      </c>
      <c r="E293" s="217" t="s">
        <v>591</v>
      </c>
      <c r="F293" s="51" t="s">
        <v>959</v>
      </c>
      <c r="G293" s="51"/>
      <c r="H293" s="51"/>
      <c r="I293" s="51">
        <v>1613</v>
      </c>
      <c r="J293" s="51" t="s">
        <v>592</v>
      </c>
      <c r="K293" s="51"/>
      <c r="L293" s="51"/>
      <c r="M293" s="51"/>
      <c r="N293" s="51"/>
      <c r="O293" s="37"/>
      <c r="S293" s="55"/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12"/>
      <c r="B294" s="213"/>
      <c r="C294" s="53"/>
      <c r="D294" s="53"/>
      <c r="E294" s="217"/>
      <c r="F294" s="51"/>
      <c r="G294" s="51"/>
      <c r="H294" s="51"/>
      <c r="I294" s="51"/>
      <c r="J294" s="51"/>
      <c r="K294" s="51"/>
      <c r="L294" s="51"/>
      <c r="M294" s="51"/>
      <c r="N294" s="51"/>
      <c r="O294" s="37"/>
      <c r="S294" s="55"/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12"/>
      <c r="B295" s="213"/>
      <c r="C295" s="53"/>
      <c r="D295" s="53"/>
      <c r="E295" s="217"/>
      <c r="F295" s="51"/>
      <c r="G295" s="51"/>
      <c r="H295" s="51"/>
      <c r="I295" s="51"/>
      <c r="J295" s="51"/>
      <c r="K295" s="51"/>
      <c r="L295" s="51"/>
      <c r="M295" s="51"/>
      <c r="N295" s="51"/>
      <c r="O295" s="37"/>
      <c r="S295" s="55"/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53"/>
      <c r="B296" s="53"/>
      <c r="C296" s="53"/>
      <c r="D296" s="53"/>
      <c r="E296" s="53"/>
      <c r="F296" s="51"/>
      <c r="G296" s="51"/>
      <c r="H296" s="51"/>
      <c r="I296" s="51"/>
      <c r="J296" s="31"/>
      <c r="K296" s="51"/>
      <c r="L296" s="51"/>
      <c r="M296" s="51"/>
      <c r="N296" s="53"/>
      <c r="O296" s="37"/>
      <c r="S296" s="55"/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B297" s="218" t="s">
        <v>840</v>
      </c>
      <c r="F297" s="55"/>
      <c r="G297" s="55"/>
      <c r="H297" s="55"/>
      <c r="I297" s="55"/>
      <c r="J297" s="37"/>
      <c r="K297" s="55"/>
      <c r="L297" s="55"/>
      <c r="M297" s="55"/>
      <c r="O297" s="37"/>
      <c r="S297" s="55"/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19"/>
      <c r="F298" s="55"/>
      <c r="G298" s="55"/>
      <c r="H298" s="55"/>
      <c r="I298" s="55"/>
      <c r="J298" s="37"/>
      <c r="K298" s="55"/>
      <c r="L298" s="55"/>
      <c r="M298" s="55"/>
      <c r="O298" s="37"/>
      <c r="S298" s="55"/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19"/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1:39" ht="12.75" customHeight="1">
      <c r="A300" s="51"/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3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3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</sheetData>
  <autoFilter ref="S1:S296" xr:uid="{00000000-0009-0000-0000-000005000000}"/>
  <mergeCells count="45">
    <mergeCell ref="A58:A59"/>
    <mergeCell ref="B58:B59"/>
    <mergeCell ref="J61:J62"/>
    <mergeCell ref="A61:A62"/>
    <mergeCell ref="B61:B62"/>
    <mergeCell ref="A38:A39"/>
    <mergeCell ref="B38:B39"/>
    <mergeCell ref="J56:J57"/>
    <mergeCell ref="A56:A57"/>
    <mergeCell ref="B56:B57"/>
    <mergeCell ref="J38:J39"/>
    <mergeCell ref="P61:P62"/>
    <mergeCell ref="O61:O62"/>
    <mergeCell ref="M38:M39"/>
    <mergeCell ref="P38:P39"/>
    <mergeCell ref="P64:P65"/>
    <mergeCell ref="M56:M57"/>
    <mergeCell ref="O56:O57"/>
    <mergeCell ref="O38:O39"/>
    <mergeCell ref="P58:P59"/>
    <mergeCell ref="A64:A65"/>
    <mergeCell ref="B64:B65"/>
    <mergeCell ref="J64:J65"/>
    <mergeCell ref="M68:M69"/>
    <mergeCell ref="M61:M62"/>
    <mergeCell ref="B68:B69"/>
    <mergeCell ref="A68:A69"/>
    <mergeCell ref="A66:A67"/>
    <mergeCell ref="B66:B67"/>
    <mergeCell ref="J66:J67"/>
    <mergeCell ref="P68:P69"/>
    <mergeCell ref="O68:O69"/>
    <mergeCell ref="J71:J72"/>
    <mergeCell ref="P71:P72"/>
    <mergeCell ref="M64:M65"/>
    <mergeCell ref="O64:O65"/>
    <mergeCell ref="J68:J69"/>
    <mergeCell ref="P74:P75"/>
    <mergeCell ref="A74:A75"/>
    <mergeCell ref="B74:B75"/>
    <mergeCell ref="A71:A72"/>
    <mergeCell ref="B71:B72"/>
    <mergeCell ref="M71:M72"/>
    <mergeCell ref="O71:O72"/>
    <mergeCell ref="J74:J75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39" numberStoredAsText="1"/>
    <ignoredError sqref="K39 K61:K6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2023-11-08T18:55:38Z</dcterms:modified>
</cp:coreProperties>
</file>