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83" i="7"/>
  <c r="M83" s="1"/>
  <c r="K85"/>
  <c r="M85" s="1"/>
  <c r="L68"/>
  <c r="K68"/>
  <c r="L67"/>
  <c r="K67"/>
  <c r="L44"/>
  <c r="K44"/>
  <c r="L46"/>
  <c r="K46"/>
  <c r="L43"/>
  <c r="K43"/>
  <c r="L42"/>
  <c r="K42"/>
  <c r="L41"/>
  <c r="K41"/>
  <c r="K82"/>
  <c r="M82" s="1"/>
  <c r="L40"/>
  <c r="K40"/>
  <c r="L63"/>
  <c r="K63"/>
  <c r="L66"/>
  <c r="K66"/>
  <c r="L65"/>
  <c r="K65"/>
  <c r="L33"/>
  <c r="K33"/>
  <c r="M33" s="1"/>
  <c r="L64"/>
  <c r="K64"/>
  <c r="L62"/>
  <c r="K62"/>
  <c r="L61"/>
  <c r="K61"/>
  <c r="M61" s="1"/>
  <c r="L59"/>
  <c r="K59"/>
  <c r="M59" s="1"/>
  <c r="L60"/>
  <c r="K60"/>
  <c r="K81"/>
  <c r="M81" s="1"/>
  <c r="L37"/>
  <c r="K79"/>
  <c r="M79" s="1"/>
  <c r="L56"/>
  <c r="K56"/>
  <c r="L38"/>
  <c r="K38"/>
  <c r="L35"/>
  <c r="K35"/>
  <c r="L36"/>
  <c r="K36"/>
  <c r="L15"/>
  <c r="L19"/>
  <c r="K19"/>
  <c r="M38" l="1"/>
  <c r="M40"/>
  <c r="M43"/>
  <c r="M67"/>
  <c r="M44"/>
  <c r="M68"/>
  <c r="M42"/>
  <c r="M46"/>
  <c r="M41"/>
  <c r="M66"/>
  <c r="M65"/>
  <c r="M63"/>
  <c r="M35"/>
  <c r="M64"/>
  <c r="M60"/>
  <c r="M62"/>
  <c r="M36"/>
  <c r="M19"/>
  <c r="M56"/>
  <c r="L58" l="1"/>
  <c r="K58"/>
  <c r="K80"/>
  <c r="M80" s="1"/>
  <c r="L34"/>
  <c r="K34"/>
  <c r="K37"/>
  <c r="L55"/>
  <c r="K55"/>
  <c r="L57"/>
  <c r="K57"/>
  <c r="M34" l="1"/>
  <c r="M37"/>
  <c r="M58"/>
  <c r="M57"/>
  <c r="M55"/>
  <c r="K78" l="1"/>
  <c r="M78" s="1"/>
  <c r="K15"/>
  <c r="L11"/>
  <c r="K11"/>
  <c r="M15" l="1"/>
  <c r="M11"/>
  <c r="L10" l="1"/>
  <c r="K10"/>
  <c r="M10" l="1"/>
  <c r="K279" l="1"/>
  <c r="L279" s="1"/>
  <c r="M7" l="1"/>
  <c r="F267" l="1"/>
  <c r="K268"/>
  <c r="L268" s="1"/>
  <c r="K259"/>
  <c r="L259" s="1"/>
  <c r="K262"/>
  <c r="L262" s="1"/>
  <c r="K270" l="1"/>
  <c r="L270" s="1"/>
  <c r="F261"/>
  <c r="F260"/>
  <c r="F258"/>
  <c r="K258" s="1"/>
  <c r="L258" s="1"/>
  <c r="F238"/>
  <c r="F190"/>
  <c r="K269" l="1"/>
  <c r="L269" s="1"/>
  <c r="K267"/>
  <c r="L267" s="1"/>
  <c r="K273"/>
  <c r="L273" s="1"/>
  <c r="K274"/>
  <c r="L274" s="1"/>
  <c r="K266"/>
  <c r="L266" s="1"/>
  <c r="K276"/>
  <c r="L276" s="1"/>
  <c r="K272"/>
  <c r="L272" s="1"/>
  <c r="K265" l="1"/>
  <c r="L265" s="1"/>
  <c r="K254"/>
  <c r="L254" s="1"/>
  <c r="K256"/>
  <c r="L256" s="1"/>
  <c r="K253"/>
  <c r="L253" s="1"/>
  <c r="K255"/>
  <c r="L255" s="1"/>
  <c r="K184"/>
  <c r="L184" s="1"/>
  <c r="K237"/>
  <c r="L237" s="1"/>
  <c r="K251"/>
  <c r="L251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0"/>
  <c r="L240" s="1"/>
  <c r="K239"/>
  <c r="L239" s="1"/>
  <c r="K238"/>
  <c r="L238" s="1"/>
  <c r="K234"/>
  <c r="L234" s="1"/>
  <c r="K233"/>
  <c r="L233" s="1"/>
  <c r="K232"/>
  <c r="L232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8"/>
  <c r="L208" s="1"/>
  <c r="K206"/>
  <c r="L206" s="1"/>
  <c r="K205"/>
  <c r="L205" s="1"/>
  <c r="K204"/>
  <c r="L204" s="1"/>
  <c r="K202"/>
  <c r="L202" s="1"/>
  <c r="K201"/>
  <c r="L201" s="1"/>
  <c r="K200"/>
  <c r="L200" s="1"/>
  <c r="K199"/>
  <c r="K198"/>
  <c r="L198" s="1"/>
  <c r="K197"/>
  <c r="L197" s="1"/>
  <c r="K195"/>
  <c r="L195" s="1"/>
  <c r="K194"/>
  <c r="L194" s="1"/>
  <c r="K193"/>
  <c r="L193" s="1"/>
  <c r="K192"/>
  <c r="L192" s="1"/>
  <c r="K191"/>
  <c r="L191" s="1"/>
  <c r="K190"/>
  <c r="L190" s="1"/>
  <c r="H189"/>
  <c r="K189" s="1"/>
  <c r="L189" s="1"/>
  <c r="K186"/>
  <c r="L186" s="1"/>
  <c r="K185"/>
  <c r="L185" s="1"/>
  <c r="K183"/>
  <c r="L183" s="1"/>
  <c r="K182"/>
  <c r="L182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H155"/>
  <c r="K155" s="1"/>
  <c r="L155" s="1"/>
  <c r="F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D7" i="6"/>
  <c r="K6" i="4"/>
  <c r="K6" i="3"/>
  <c r="L6" i="2"/>
</calcChain>
</file>

<file path=xl/sharedStrings.xml><?xml version="1.0" encoding="utf-8"?>
<sst xmlns="http://schemas.openxmlformats.org/spreadsheetml/2006/main" count="7490" uniqueCount="3795">
  <si>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</si>
  <si>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</si>
  <si>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</si>
  <si>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</si>
  <si>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</si>
  <si>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</si>
  <si>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</si>
  <si>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</si>
  <si>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</si>
  <si>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</si>
  <si>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</si>
  <si>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</si>
  <si>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</si>
  <si>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</si>
  <si>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</si>
  <si>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</si>
  <si>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</si>
  <si>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</si>
  <si>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</si>
  <si>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</si>
  <si>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</si>
  <si>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</si>
  <si>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</si>
  <si>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</si>
  <si>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</si>
  <si>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</si>
  <si>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</si>
  <si>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</si>
  <si>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</si>
  <si>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</si>
  <si>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</si>
  <si>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</si>
  <si>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</si>
  <si>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</si>
  <si>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</si>
  <si>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</si>
  <si>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</si>
  <si>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</si>
  <si>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</si>
  <si>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</si>
  <si>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</si>
  <si>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</si>
  <si>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</si>
  <si>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</si>
  <si>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</si>
  <si>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</si>
  <si>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</si>
  <si>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</si>
  <si>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</si>
  <si>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</si>
  <si>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</si>
  <si>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</si>
  <si>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</si>
  <si>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</si>
  <si>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</si>
  <si>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</si>
  <si>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</si>
  <si>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</si>
  <si>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</si>
  <si>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</si>
  <si>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</si>
  <si>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</si>
  <si>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</si>
  <si>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</si>
  <si>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</si>
  <si>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</si>
  <si>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</si>
  <si>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</si>
  <si>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</si>
  <si>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</si>
  <si>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</si>
  <si>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</si>
  <si>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</si>
  <si>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</si>
  <si>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</si>
  <si>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</si>
  <si>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</si>
  <si>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</si>
  <si>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</si>
  <si>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</si>
  <si>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</si>
  <si>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</si>
  <si>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</si>
  <si>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</si>
  <si>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</si>
  <si>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</si>
  <si>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</si>
  <si>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</si>
  <si>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</si>
  <si>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</si>
  <si>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</si>
  <si>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</si>
  <si>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</si>
  <si>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</si>
  <si>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</si>
  <si>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</si>
  <si>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</si>
  <si>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</si>
  <si>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</si>
  <si>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</si>
  <si>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</si>
  <si>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</si>
  <si>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</si>
  <si>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</si>
  <si>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</si>
  <si>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</si>
  <si>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</si>
  <si>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</si>
  <si>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</si>
  <si>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</si>
  <si>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</si>
  <si>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</si>
  <si>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</si>
  <si>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</si>
  <si>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</si>
  <si>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</si>
  <si>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</si>
  <si>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</si>
  <si>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</si>
  <si>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</si>
  <si>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</si>
  <si>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</si>
  <si>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</si>
  <si>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</si>
  <si>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</si>
  <si>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</si>
  <si>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</si>
  <si>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</si>
  <si>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</si>
  <si>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</si>
  <si>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</si>
  <si>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</si>
  <si>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</si>
  <si>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</si>
  <si>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</si>
  <si>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</si>
  <si>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</si>
  <si>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</si>
  <si>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</si>
  <si>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</si>
  <si>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</si>
  <si>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</si>
  <si>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</si>
  <si>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</si>
  <si>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</si>
  <si>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</si>
  <si>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</si>
  <si>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</si>
  <si>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</si>
  <si>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</si>
  <si>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</si>
  <si>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</si>
  <si>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</si>
  <si>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</si>
  <si>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</si>
  <si>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</si>
  <si>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</si>
  <si>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</si>
  <si>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</si>
  <si>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</si>
  <si>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</si>
  <si>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</si>
  <si>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</si>
  <si>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</si>
  <si>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</si>
  <si>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</si>
  <si>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</si>
  <si>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</si>
  <si>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</si>
  <si>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</si>
  <si>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</si>
  <si>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</si>
  <si>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</si>
  <si>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</si>
  <si>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</si>
  <si>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</si>
  <si>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</si>
  <si>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</si>
  <si>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</si>
  <si>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</si>
  <si>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</si>
  <si>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</si>
  <si>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</si>
  <si>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</si>
  <si>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</si>
  <si>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</si>
  <si>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</si>
  <si>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</si>
  <si>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</si>
  <si>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</si>
  <si>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</si>
  <si>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</si>
  <si>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</si>
  <si>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</si>
  <si>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</si>
  <si>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</si>
  <si>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</si>
  <si>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</si>
  <si>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</si>
  <si>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</si>
  <si>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</si>
  <si>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</si>
  <si>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</si>
  <si>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</si>
  <si>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</si>
  <si>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</si>
  <si>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</si>
  <si>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</si>
  <si>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</si>
  <si>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</si>
  <si>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</si>
  <si>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</si>
  <si>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</si>
  <si>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</si>
  <si>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</si>
  <si>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</si>
  <si>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</si>
  <si>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</si>
  <si>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</si>
  <si>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</si>
  <si>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</si>
  <si>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</si>
  <si>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</si>
  <si>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</si>
  <si>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</si>
  <si>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</si>
  <si>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</si>
  <si>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</si>
  <si>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</si>
  <si>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</si>
  <si>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</si>
  <si>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</si>
  <si>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</si>
  <si>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</si>
  <si>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</si>
  <si>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</si>
  <si>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</si>
  <si>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</si>
  <si>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</si>
  <si>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</si>
  <si>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</si>
  <si>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</si>
  <si>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</si>
  <si>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</si>
  <si>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</si>
  <si>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</si>
  <si>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</si>
  <si>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</si>
  <si>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</si>
  <si>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</si>
  <si>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</si>
  <si>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</si>
  <si>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</si>
  <si>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</si>
  <si>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</si>
  <si>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</si>
  <si>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</si>
  <si>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</si>
  <si>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</si>
  <si>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</si>
  <si>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</si>
  <si>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</si>
  <si>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</si>
  <si>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</si>
  <si>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</si>
  <si>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</si>
  <si>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</si>
  <si>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</si>
  <si>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</si>
  <si>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</si>
  <si>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</si>
  <si>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</si>
  <si>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</si>
  <si>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</si>
  <si>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</si>
  <si>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</si>
  <si>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</si>
  <si>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</si>
  <si>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</si>
  <si>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</si>
  <si>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</si>
  <si>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</si>
  <si>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</si>
  <si>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</si>
  <si>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</si>
  <si>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</si>
  <si>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</si>
  <si>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</si>
  <si>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</si>
  <si>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</si>
  <si>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</si>
  <si>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</si>
  <si>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</si>
  <si>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</si>
  <si>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</si>
  <si>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</si>
  <si>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</si>
  <si>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</si>
  <si>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</si>
  <si>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</si>
  <si>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</si>
  <si>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</si>
  <si>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</si>
  <si>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</si>
  <si>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</si>
  <si>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</si>
  <si>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</si>
  <si>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</si>
  <si>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</si>
  <si>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</si>
  <si>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</si>
  <si>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</si>
  <si>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</si>
  <si>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</si>
  <si>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</si>
  <si>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</si>
  <si>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</si>
  <si>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</si>
  <si>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</si>
  <si>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</si>
  <si>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</si>
  <si>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</si>
  <si>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</si>
  <si>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</si>
  <si>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</si>
  <si>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</si>
  <si>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</si>
  <si>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</si>
  <si>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</si>
  <si>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</si>
  <si>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</si>
  <si>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</si>
  <si>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</si>
  <si>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</si>
  <si>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</si>
  <si>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</si>
  <si>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</si>
  <si>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</si>
  <si>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</si>
  <si>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</si>
  <si>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</si>
  <si>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</si>
  <si>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</si>
  <si>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</si>
  <si>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</si>
  <si>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</si>
  <si>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</si>
  <si>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</si>
  <si>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</si>
  <si>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</si>
  <si>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</si>
  <si>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</si>
  <si>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</si>
  <si>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</si>
  <si>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</si>
  <si>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</si>
  <si>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</si>
  <si>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</si>
  <si>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</si>
  <si>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</si>
  <si>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</si>
  <si>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</si>
  <si>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</si>
  <si>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</si>
  <si>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</si>
  <si>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</si>
  <si>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</si>
  <si>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</si>
  <si>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</si>
  <si>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</si>
  <si>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</si>
  <si>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</si>
  <si>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</si>
  <si>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</si>
  <si>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</si>
  <si>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</si>
  <si>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</si>
  <si>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</si>
  <si>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</si>
  <si>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</si>
  <si>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</si>
  <si>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</si>
  <si>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</si>
  <si>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</si>
  <si>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</si>
  <si>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</si>
  <si>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</si>
  <si>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</si>
  <si>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</si>
  <si>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</si>
  <si>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</si>
  <si>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</si>
  <si>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</si>
  <si>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</si>
  <si>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</si>
  <si>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</si>
  <si>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</si>
  <si>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</si>
  <si>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</si>
  <si>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</si>
  <si>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</si>
  <si>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</si>
  <si>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</si>
  <si>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</si>
  <si>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</si>
  <si>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</si>
  <si>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</si>
  <si>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</si>
  <si>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</si>
  <si>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</si>
  <si>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</si>
  <si>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</si>
  <si>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</si>
  <si>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</si>
  <si>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</si>
  <si>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</si>
  <si>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</si>
  <si>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</si>
  <si>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</si>
  <si>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</si>
  <si>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</si>
  <si>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</si>
  <si>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</si>
  <si>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</si>
  <si>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</si>
  <si>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</si>
  <si>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</si>
  <si>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</si>
  <si>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</si>
  <si>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</si>
  <si>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</si>
  <si>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</si>
  <si>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</si>
  <si>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</si>
  <si>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</si>
  <si>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</si>
  <si>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</si>
  <si>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</si>
  <si>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</si>
  <si>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</si>
  <si>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</si>
  <si>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</si>
  <si>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</si>
  <si>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</si>
  <si>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</si>
  <si>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</si>
  <si>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</si>
  <si>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</si>
  <si>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</si>
  <si>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</si>
  <si>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</si>
  <si>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</si>
  <si>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</si>
  <si>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</si>
  <si>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</si>
  <si>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</si>
  <si>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</si>
  <si>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</si>
  <si>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</si>
  <si>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</si>
  <si>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</si>
  <si>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</si>
  <si>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</si>
  <si>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</si>
  <si>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</si>
  <si>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</si>
  <si>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</si>
  <si>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</si>
  <si>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</si>
  <si>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</si>
  <si>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</si>
  <si>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</si>
  <si>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</si>
  <si>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</si>
  <si>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</si>
  <si>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</si>
  <si>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</si>
  <si>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</si>
  <si>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</si>
  <si>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</si>
  <si>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</si>
  <si>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</si>
  <si>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</si>
  <si>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</si>
  <si>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</si>
  <si>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</si>
  <si>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</si>
  <si>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</si>
  <si>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</si>
  <si>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</si>
  <si>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</si>
  <si>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</si>
  <si>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</si>
  <si>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</si>
  <si>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</si>
  <si>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</si>
  <si>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</si>
  <si>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</si>
  <si>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</si>
  <si>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</si>
  <si>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</si>
  <si>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</si>
  <si>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</si>
  <si>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</si>
  <si>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</si>
  <si>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</si>
  <si>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</si>
  <si>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</si>
  <si>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</si>
  <si>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</si>
  <si>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</si>
  <si>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</si>
  <si>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</si>
  <si>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</si>
  <si>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</si>
  <si>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</si>
  <si>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</si>
  <si>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</si>
  <si>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</si>
  <si>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</si>
  <si>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</si>
  <si>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</si>
  <si>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</si>
  <si>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</si>
  <si>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</si>
  <si>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</si>
  <si>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</si>
  <si>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</si>
  <si>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</si>
  <si>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</si>
  <si>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</si>
  <si>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</si>
  <si>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</si>
  <si>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</si>
  <si>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</si>
  <si>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</si>
  <si>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</si>
  <si>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</si>
  <si>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</si>
  <si>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</si>
  <si>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</si>
  <si>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</si>
  <si>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</si>
  <si>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</si>
  <si>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</si>
  <si>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</si>
  <si>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</si>
  <si>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</si>
  <si>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</si>
  <si>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</si>
  <si>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</si>
  <si>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</si>
  <si>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</si>
  <si>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</si>
  <si>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</si>
  <si>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</si>
  <si>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</si>
  <si>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</si>
  <si>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</si>
  <si>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</si>
  <si>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</si>
  <si>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</si>
  <si>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</si>
  <si>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</si>
  <si>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</si>
  <si>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</si>
  <si>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</si>
  <si>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</si>
  <si>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</si>
  <si>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</si>
  <si>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</si>
  <si>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</si>
  <si>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</si>
  <si>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</si>
  <si>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</si>
  <si>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</si>
  <si>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</si>
  <si>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</si>
  <si>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</si>
  <si>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</si>
  <si>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</si>
  <si>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</si>
  <si>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</si>
  <si>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</si>
  <si>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</si>
  <si>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</si>
  <si>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</si>
  <si>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</si>
  <si>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</si>
  <si>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</si>
  <si>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</si>
  <si>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</si>
  <si>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</si>
  <si>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</si>
  <si>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</si>
  <si>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</si>
  <si>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</si>
  <si>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</si>
  <si>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</si>
  <si>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</si>
  <si>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</si>
  <si>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</si>
  <si>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</si>
  <si>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</si>
  <si>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</si>
  <si>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</si>
  <si>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</si>
  <si>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</si>
  <si>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</si>
  <si>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</si>
  <si>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</si>
  <si>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</si>
  <si>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</si>
  <si>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</si>
  <si>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</si>
  <si>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</si>
  <si>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</si>
  <si>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</si>
  <si>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</si>
  <si>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</si>
  <si>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</si>
  <si>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</si>
  <si>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</si>
  <si>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</si>
  <si>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</si>
  <si>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</si>
  <si>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</si>
  <si>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</si>
  <si>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</si>
  <si>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</si>
  <si>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</si>
  <si>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</si>
  <si>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</si>
  <si>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</si>
  <si>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</si>
  <si>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</si>
  <si>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</si>
  <si>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</si>
  <si>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</si>
  <si>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</si>
  <si>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</si>
  <si>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</si>
  <si>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</si>
  <si>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</si>
  <si>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</si>
  <si>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</si>
  <si>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</si>
  <si>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</si>
  <si>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</si>
  <si>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</si>
  <si>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</si>
  <si>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</si>
  <si>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</si>
  <si>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</si>
  <si>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</si>
  <si>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</si>
  <si>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</si>
  <si>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</si>
  <si>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</si>
  <si>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</si>
  <si>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</si>
  <si>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</si>
  <si>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</si>
  <si>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</si>
  <si>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</si>
  <si>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</si>
  <si>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</si>
  <si>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</si>
  <si>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</si>
  <si>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</si>
  <si>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</si>
  <si>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</si>
  <si>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</si>
  <si>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</si>
  <si>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</si>
  <si>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</si>
  <si>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</si>
  <si>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</si>
  <si>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</si>
  <si>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</si>
  <si>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</si>
  <si>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</si>
  <si>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</si>
  <si>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</si>
  <si>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</si>
  <si>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</si>
  <si>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</si>
  <si>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</si>
  <si>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</si>
  <si>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</si>
  <si>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</si>
  <si>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</si>
  <si>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</si>
  <si>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</si>
  <si>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</si>
  <si>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</si>
  <si>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</si>
  <si>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</si>
  <si>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</si>
  <si>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</si>
  <si>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</si>
  <si>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</si>
  <si>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</si>
  <si>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</si>
  <si>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</si>
  <si>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</si>
  <si>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</si>
  <si>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</si>
  <si>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</si>
  <si>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</si>
  <si>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</si>
  <si>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</si>
  <si>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</si>
  <si>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</si>
  <si>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</si>
  <si>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</si>
  <si>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</si>
  <si>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</si>
  <si>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</si>
  <si>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</si>
  <si>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</si>
  <si>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</si>
  <si>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</si>
  <si>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</si>
  <si>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</si>
  <si>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</si>
  <si>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</si>
  <si>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</si>
  <si>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</si>
  <si>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</si>
  <si>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</si>
  <si>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</si>
  <si>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</si>
  <si>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</si>
  <si>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</si>
  <si>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</si>
  <si>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</si>
  <si>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</si>
  <si>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</si>
  <si>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</si>
  <si>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</si>
  <si>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</si>
  <si>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</si>
  <si>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</si>
  <si>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</si>
  <si>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</si>
  <si>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</si>
  <si>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</si>
  <si>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</si>
  <si>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</si>
  <si>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</si>
  <si>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</si>
  <si>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</si>
  <si>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</si>
  <si>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</si>
  <si>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</si>
  <si>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</si>
  <si>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</si>
  <si>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</si>
  <si>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</si>
  <si>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</si>
  <si>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</si>
  <si>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</si>
  <si>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</si>
  <si>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</si>
  <si>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</si>
  <si>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</si>
  <si>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</si>
  <si>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</si>
  <si>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</si>
  <si>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</si>
  <si>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</si>
  <si>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</si>
  <si>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</si>
  <si>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</si>
  <si>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</si>
  <si>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</si>
  <si>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</si>
  <si>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</si>
  <si>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</si>
  <si>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</si>
  <si>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</si>
  <si>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</si>
  <si>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</si>
  <si>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</si>
  <si>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</si>
  <si>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</si>
  <si>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</si>
  <si>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</si>
  <si>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</si>
  <si>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</si>
  <si>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</si>
  <si>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</si>
  <si>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</si>
  <si>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</si>
  <si>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</si>
  <si>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</si>
  <si>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</si>
  <si>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</si>
  <si>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</si>
  <si>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</si>
  <si>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</si>
  <si>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</si>
  <si>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</si>
  <si>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</si>
  <si>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</si>
  <si>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</si>
  <si>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</si>
  <si>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</si>
  <si>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</si>
  <si>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</si>
  <si>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</si>
  <si>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</si>
  <si>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</si>
  <si>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</si>
  <si>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</si>
  <si>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</si>
  <si>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</si>
  <si>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</si>
  <si>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</si>
  <si>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</si>
  <si>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</si>
  <si>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</si>
  <si>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</si>
  <si>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</si>
  <si>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</si>
  <si>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</si>
  <si>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</si>
  <si>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</si>
  <si>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</si>
  <si>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</si>
  <si>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</si>
  <si>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</si>
  <si>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</si>
  <si>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</si>
  <si>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</si>
  <si>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</si>
  <si>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</si>
  <si>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</si>
  <si>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</si>
  <si>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</si>
  <si>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</si>
  <si>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</si>
  <si>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</si>
  <si>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</si>
  <si>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</si>
  <si>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</si>
  <si>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</si>
  <si>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</si>
  <si>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</si>
  <si>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</si>
  <si>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</si>
  <si>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</si>
  <si>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</si>
  <si>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</si>
  <si>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</si>
  <si>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</si>
  <si>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</si>
  <si>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</si>
  <si>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</si>
  <si>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</si>
  <si>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</si>
  <si>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</si>
  <si>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</si>
  <si>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</si>
  <si>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</si>
  <si>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</si>
  <si>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</si>
  <si>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</si>
  <si>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</si>
  <si>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</si>
  <si>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</si>
  <si>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</si>
  <si>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</si>
  <si>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</si>
  <si>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</si>
  <si>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</si>
  <si>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</si>
  <si>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</si>
  <si>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</si>
  <si>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</si>
  <si>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</si>
  <si>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</si>
  <si>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</si>
  <si>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</si>
  <si>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</si>
  <si>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</si>
  <si>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</si>
  <si>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</si>
  <si>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</si>
  <si>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</si>
  <si>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</si>
  <si>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</si>
  <si>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</si>
  <si>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</si>
  <si>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</si>
  <si>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</si>
  <si>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</si>
  <si>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</si>
  <si>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</si>
  <si>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</si>
  <si>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</si>
  <si>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</si>
  <si>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</si>
  <si>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</si>
  <si>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</si>
  <si>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</si>
  <si>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</si>
  <si>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</si>
  <si>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</si>
  <si>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</si>
  <si>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</si>
  <si>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</si>
  <si>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</si>
  <si>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</si>
  <si>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</si>
  <si>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</si>
  <si>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</si>
  <si>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</si>
  <si>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</si>
  <si>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</si>
  <si>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</si>
  <si>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</si>
  <si>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</si>
  <si>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</si>
  <si>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</si>
  <si>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</si>
  <si>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</si>
  <si>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</si>
  <si>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</si>
  <si>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</si>
  <si>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</si>
  <si>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</si>
  <si>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</si>
  <si>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</si>
  <si>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</si>
  <si>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</si>
  <si>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</si>
  <si>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</si>
  <si>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</si>
  <si>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</si>
  <si>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</si>
  <si>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</si>
  <si>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</si>
  <si>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</si>
  <si>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</si>
  <si>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</si>
  <si>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</si>
  <si>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</si>
  <si>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</si>
  <si>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</si>
  <si>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</si>
  <si>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</si>
  <si>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</si>
  <si>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</si>
  <si>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</si>
  <si>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</si>
  <si>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</si>
  <si>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</si>
  <si>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</si>
  <si>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</si>
  <si>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</si>
  <si>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</si>
  <si>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</si>
  <si>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</si>
  <si>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</si>
  <si>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</si>
  <si>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</si>
  <si>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</si>
  <si>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</si>
  <si>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</si>
  <si>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</si>
  <si>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</si>
  <si>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</si>
  <si>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</si>
  <si>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</si>
  <si>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</si>
  <si>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</si>
  <si>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</si>
  <si>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</si>
  <si>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</si>
  <si>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</si>
  <si>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</si>
  <si>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</si>
  <si>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</si>
  <si>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</si>
  <si>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</si>
  <si>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</si>
  <si>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</si>
  <si>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</si>
  <si>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</si>
  <si>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</si>
  <si>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</si>
  <si>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</si>
  <si>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</si>
  <si>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</si>
  <si>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</si>
  <si>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</si>
  <si>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</si>
  <si>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</si>
  <si>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</si>
  <si>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</si>
  <si>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</si>
  <si>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</si>
  <si>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</si>
  <si>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</si>
  <si>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</si>
  <si>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</si>
  <si>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</si>
  <si>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</si>
  <si>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</si>
  <si>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</si>
  <si>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</si>
  <si>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</si>
  <si>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</si>
  <si>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</si>
  <si>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</si>
  <si>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</si>
  <si>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</si>
  <si>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</si>
  <si>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</si>
  <si>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</si>
  <si>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</si>
  <si>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</si>
  <si>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</si>
  <si>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</si>
  <si>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</si>
  <si>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</si>
  <si>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</si>
  <si>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</si>
  <si>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</si>
  <si>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</si>
  <si>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</si>
  <si>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</si>
  <si>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</si>
  <si>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</si>
  <si>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</si>
  <si>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</si>
  <si>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</si>
  <si>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</si>
  <si>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</si>
  <si>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</si>
  <si>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</si>
  <si>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</si>
  <si>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</si>
  <si>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</si>
  <si>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</si>
  <si>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</si>
  <si>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</si>
  <si>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</si>
  <si>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</si>
  <si>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</si>
  <si>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</si>
  <si>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</si>
  <si>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</si>
  <si>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</si>
  <si>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</si>
  <si>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</si>
  <si>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</si>
  <si>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</si>
  <si>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</si>
  <si>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</si>
  <si>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</si>
  <si>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</si>
  <si>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</si>
  <si>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</si>
  <si>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</si>
  <si>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</si>
  <si>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</si>
  <si>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</si>
  <si>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</si>
  <si>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</si>
  <si>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</si>
  <si>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</si>
  <si>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</si>
  <si>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</si>
  <si>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</si>
  <si>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</si>
  <si>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</si>
  <si>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</si>
  <si>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</si>
  <si>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</si>
  <si>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</si>
  <si>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</si>
  <si>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</si>
  <si>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</si>
  <si>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</si>
  <si>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</si>
  <si>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</si>
  <si>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</si>
  <si>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</si>
  <si>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</si>
  <si>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</si>
  <si>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</si>
  <si>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</si>
  <si>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</si>
  <si>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</si>
  <si>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</si>
  <si>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</si>
  <si>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</si>
  <si>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</si>
  <si>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</si>
  <si>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</si>
  <si>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</si>
  <si>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</si>
  <si>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</si>
  <si>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</si>
  <si>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</si>
  <si>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</si>
  <si>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</si>
  <si>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</si>
  <si>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</si>
  <si>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</si>
  <si>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</si>
  <si>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</si>
  <si>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</si>
  <si>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</si>
  <si>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</si>
  <si>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</si>
  <si>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</si>
  <si>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</si>
  <si>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</si>
  <si>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</si>
  <si>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</si>
  <si>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</si>
  <si>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</si>
  <si>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</si>
  <si>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</si>
  <si>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</si>
  <si>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</si>
  <si>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</si>
  <si>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</si>
  <si>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</si>
  <si>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</si>
  <si>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</si>
  <si>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</si>
  <si>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</si>
  <si>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</si>
  <si>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</si>
  <si>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</si>
  <si>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</si>
  <si>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</si>
  <si>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</si>
  <si>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</si>
  <si>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</si>
  <si>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</si>
  <si>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</si>
  <si>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</si>
  <si>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</si>
  <si>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</si>
  <si>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</si>
  <si>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</si>
  <si>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</si>
  <si>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</si>
  <si>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</si>
  <si>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</si>
  <si>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</si>
  <si>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</si>
  <si>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</si>
  <si>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</si>
  <si>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</si>
  <si>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</si>
  <si>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</si>
  <si>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</si>
  <si>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</si>
  <si>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</si>
  <si>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</si>
  <si>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</si>
  <si>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</si>
  <si>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</si>
  <si>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</si>
  <si>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</si>
  <si>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</si>
  <si>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</si>
  <si>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</si>
  <si>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</si>
  <si>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</si>
  <si>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</si>
  <si>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</si>
  <si>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</si>
  <si>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</si>
  <si>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</si>
  <si>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</si>
  <si>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</si>
  <si>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</si>
  <si>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</si>
  <si>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</si>
  <si>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</si>
  <si>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</si>
  <si>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</si>
  <si>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</si>
  <si>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</si>
  <si>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</si>
  <si>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</si>
  <si>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</si>
  <si>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</si>
  <si>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</si>
  <si>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</si>
  <si>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</si>
  <si>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</si>
  <si>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</si>
  <si>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</si>
  <si>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</si>
  <si>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</si>
  <si>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</si>
  <si>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</si>
  <si>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</si>
  <si>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</si>
  <si>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</si>
  <si>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</si>
  <si>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</si>
  <si>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</si>
  <si>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</si>
  <si>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</si>
  <si>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</si>
  <si>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</si>
  <si>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</si>
  <si>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</si>
  <si>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</si>
  <si>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</si>
  <si>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</si>
  <si>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</si>
  <si>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</si>
  <si>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</si>
  <si>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</si>
  <si>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</si>
  <si>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</si>
  <si>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</si>
  <si>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</si>
  <si>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</si>
  <si>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</si>
  <si>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</si>
  <si>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</si>
  <si>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</si>
  <si>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</si>
  <si>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</si>
  <si>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</si>
  <si>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</si>
  <si>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</si>
  <si>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</si>
  <si>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</si>
  <si>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</si>
  <si>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</si>
  <si>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</si>
  <si>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</si>
  <si>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</si>
  <si>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</si>
  <si>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</si>
  <si>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</si>
  <si>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</si>
  <si>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</si>
  <si>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</si>
  <si>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</si>
  <si>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</si>
  <si>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</si>
  <si>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</si>
  <si>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</si>
  <si>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</si>
  <si>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</si>
  <si>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</si>
  <si>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</si>
  <si>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</si>
  <si>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</si>
  <si>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</si>
  <si>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</si>
  <si>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</si>
  <si>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</si>
  <si>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</si>
  <si>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</si>
  <si>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</si>
  <si>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</si>
  <si>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</si>
  <si>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</si>
  <si>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</si>
  <si>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</si>
  <si>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</si>
  <si>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</si>
  <si>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</si>
  <si>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</si>
  <si>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</si>
  <si>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</si>
  <si>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</si>
  <si>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</si>
  <si>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</si>
  <si>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</si>
  <si>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</si>
  <si>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</si>
  <si>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</si>
  <si>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</si>
  <si>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</si>
  <si>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</si>
  <si>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</si>
  <si>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</si>
  <si>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</si>
  <si>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</si>
  <si>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</si>
  <si>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</si>
  <si>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</si>
  <si>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</si>
  <si>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</si>
  <si>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</si>
  <si>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</si>
  <si>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</si>
  <si>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</si>
  <si>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</si>
  <si>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</si>
  <si>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</si>
  <si>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</si>
  <si>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</si>
  <si>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</si>
  <si>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</si>
  <si>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</si>
  <si>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</si>
  <si>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</si>
  <si>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</si>
  <si>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</si>
  <si>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</si>
  <si>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</si>
  <si>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</si>
  <si>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</si>
  <si>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</si>
  <si>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</si>
  <si>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</si>
  <si>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</si>
  <si>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</si>
  <si>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</si>
  <si>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</si>
  <si>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</si>
  <si>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</si>
  <si>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</si>
  <si>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</si>
  <si>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</si>
  <si>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</si>
  <si>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</si>
  <si>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</si>
  <si>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</si>
  <si>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</si>
  <si>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</si>
  <si>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</si>
  <si>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</si>
  <si>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</si>
  <si>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</si>
  <si>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</si>
  <si>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</si>
  <si>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</si>
  <si>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</si>
  <si>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</si>
  <si>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</si>
  <si>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</si>
  <si>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</si>
  <si>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</si>
  <si>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</si>
  <si>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</si>
  <si>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</si>
  <si>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</si>
  <si>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</si>
  <si>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</si>
  <si>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</si>
  <si>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</si>
  <si>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</si>
  <si>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</si>
  <si>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</si>
  <si>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</si>
  <si>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</si>
  <si>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</si>
  <si>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</si>
  <si>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</si>
  <si>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</si>
  <si>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</si>
  <si>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</si>
  <si>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</si>
  <si>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</si>
  <si>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</si>
  <si>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</si>
  <si>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</si>
  <si>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</si>
  <si>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</si>
  <si>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</si>
  <si>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</si>
  <si>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</si>
  <si>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</si>
  <si>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</si>
  <si>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</si>
  <si>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</si>
  <si>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</si>
  <si>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</si>
  <si>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</si>
  <si>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</si>
  <si>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</si>
  <si>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</si>
  <si>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</si>
  <si>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</si>
  <si>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</si>
  <si>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</si>
  <si>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</si>
  <si>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</si>
  <si>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</si>
  <si>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</si>
  <si>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</si>
  <si>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</si>
  <si>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</si>
  <si>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</si>
  <si>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</si>
  <si>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</si>
  <si>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</si>
  <si>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</si>
  <si>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</si>
  <si>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</si>
  <si>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</si>
  <si>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</si>
  <si>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</si>
  <si>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</si>
  <si>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</si>
  <si>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</si>
  <si>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</si>
  <si>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</si>
  <si>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</si>
  <si>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</si>
  <si>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</si>
  <si>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</si>
  <si>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</si>
  <si>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</si>
  <si>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</si>
  <si>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</si>
  <si>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</si>
  <si>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</si>
  <si>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</si>
  <si>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</si>
  <si>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</si>
  <si>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</si>
  <si>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</si>
  <si>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</si>
  <si>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</si>
  <si>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</si>
  <si>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</si>
  <si>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</si>
  <si>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</si>
  <si>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</si>
  <si>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</si>
  <si>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</si>
  <si>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</si>
  <si>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</si>
  <si>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</si>
  <si>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</si>
  <si>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</si>
  <si>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</si>
  <si>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</si>
  <si>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</si>
  <si>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</si>
  <si>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</si>
  <si>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</si>
  <si>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</si>
  <si>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</si>
  <si>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</si>
  <si>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</si>
  <si>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</si>
  <si>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</si>
  <si>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</si>
  <si>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</si>
  <si>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</si>
  <si>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</si>
  <si>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</si>
  <si>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</si>
  <si>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</si>
  <si>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</si>
  <si>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</si>
  <si>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</si>
  <si>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</si>
  <si>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</si>
  <si>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</si>
  <si>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</si>
  <si>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</si>
  <si>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</si>
  <si>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</si>
  <si>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</si>
  <si>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</si>
  <si>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</si>
  <si>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</si>
  <si>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</si>
  <si>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</si>
  <si>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</si>
  <si>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</si>
  <si>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</si>
  <si>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</si>
  <si>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</si>
  <si>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</si>
  <si>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</si>
  <si>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</si>
  <si>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</si>
  <si>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</si>
  <si>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</si>
  <si>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</si>
  <si>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</si>
  <si>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</si>
  <si>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</si>
  <si>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</si>
  <si>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</si>
  <si>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</si>
  <si>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</si>
  <si>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</si>
  <si>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</si>
  <si>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</si>
  <si>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</si>
  <si>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</si>
  <si>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</si>
  <si>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</si>
  <si>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</si>
  <si>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</si>
  <si>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</si>
  <si>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</si>
  <si>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</si>
  <si>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</si>
  <si>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</si>
  <si>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</si>
  <si>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</si>
  <si>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</si>
  <si>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</si>
  <si>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</si>
  <si>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</si>
  <si>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</si>
  <si>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</si>
  <si>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</si>
  <si>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</si>
  <si>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</si>
  <si>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</si>
  <si>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</si>
  <si>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</si>
  <si>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</si>
  <si>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</si>
  <si>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</si>
  <si>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</si>
  <si>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</si>
  <si>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</si>
  <si>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</si>
  <si>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</si>
  <si>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</si>
  <si>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</si>
  <si>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</si>
  <si>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</si>
  <si>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</si>
  <si>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</si>
  <si>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</si>
  <si>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</si>
  <si>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</si>
  <si>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</si>
  <si>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</si>
  <si>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</si>
  <si>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</si>
  <si>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</si>
  <si>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</si>
  <si>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</si>
  <si>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</si>
  <si>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</si>
  <si>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</si>
  <si>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</si>
  <si>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</si>
  <si>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</si>
  <si>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</si>
  <si>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</si>
  <si>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</si>
  <si>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</si>
  <si>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</si>
  <si>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</si>
  <si>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</si>
  <si>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</si>
  <si>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</si>
  <si>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</si>
  <si>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</si>
  <si>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</si>
  <si>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</si>
  <si>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</si>
  <si>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</si>
  <si>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</si>
  <si>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</si>
  <si>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</si>
  <si>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</si>
  <si>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</si>
  <si>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</si>
  <si>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</si>
  <si>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</si>
  <si>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</si>
  <si>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</si>
  <si>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</si>
  <si>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</si>
  <si>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</si>
  <si>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</si>
  <si>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</si>
  <si>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</si>
  <si>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</si>
  <si>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</si>
  <si>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</si>
  <si>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</si>
  <si>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</si>
  <si>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</si>
  <si>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</si>
  <si>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</si>
  <si>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</si>
  <si>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</si>
  <si>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</si>
  <si>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</si>
  <si>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</si>
  <si>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</si>
  <si>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</si>
  <si>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</si>
  <si>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</si>
  <si>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</si>
  <si>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</si>
  <si>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</si>
  <si>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</si>
  <si>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</si>
  <si>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</si>
  <si>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</si>
  <si>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</si>
  <si>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</si>
  <si>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</si>
  <si>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</si>
  <si>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</si>
  <si>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</si>
  <si>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</si>
  <si>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</si>
  <si>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</si>
  <si>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</si>
  <si>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</si>
  <si>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</si>
  <si>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</si>
  <si>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</si>
  <si>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</si>
  <si>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</si>
  <si>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</si>
  <si>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</si>
  <si>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</si>
  <si>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</si>
  <si>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</si>
  <si>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</si>
  <si>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</si>
  <si>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</si>
  <si>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</si>
  <si>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</si>
  <si>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</si>
  <si>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</si>
  <si>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</si>
  <si>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</si>
  <si>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</si>
  <si>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</si>
  <si>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</si>
  <si>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</si>
  <si>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</si>
  <si>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</si>
  <si>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</si>
  <si>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</si>
  <si>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</si>
  <si>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</si>
  <si>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</si>
  <si>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</si>
  <si>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</si>
  <si>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</si>
  <si>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</si>
  <si>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</si>
  <si>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</si>
  <si>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</si>
  <si>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</si>
  <si>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</si>
  <si>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</si>
  <si>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</si>
  <si>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</si>
  <si>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</si>
  <si>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</si>
  <si>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</si>
  <si>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</si>
  <si>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</si>
  <si>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</si>
  <si>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</si>
  <si>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</si>
  <si>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</si>
  <si>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</si>
  <si>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</si>
  <si>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</si>
  <si>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</si>
  <si>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</si>
  <si>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</si>
  <si>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</si>
  <si>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</si>
  <si>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</si>
  <si>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</si>
  <si>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</si>
  <si>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</si>
  <si>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</si>
  <si>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</si>
  <si>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</si>
  <si>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</si>
  <si>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</si>
  <si>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</si>
  <si>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</si>
  <si>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</si>
  <si>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</si>
  <si>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</si>
  <si>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</si>
  <si>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</si>
  <si>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</si>
  <si>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</si>
  <si>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</si>
  <si>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</si>
  <si>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</si>
  <si>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</si>
  <si>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</si>
  <si>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</si>
  <si>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</si>
  <si>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</si>
  <si>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</si>
  <si>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</si>
  <si>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</si>
  <si>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</si>
  <si>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</si>
  <si>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</si>
  <si>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</si>
  <si>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</si>
  <si>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</si>
  <si>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</si>
  <si>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</si>
  <si>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</si>
  <si>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</si>
  <si>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</si>
  <si>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</si>
  <si>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</si>
  <si>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</si>
  <si>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</si>
  <si>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</si>
  <si>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</si>
  <si>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</si>
  <si>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</si>
  <si>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</si>
  <si>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</si>
  <si>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</si>
  <si>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</si>
  <si>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</si>
  <si>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</si>
  <si>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</si>
  <si>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</si>
  <si>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</si>
  <si>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</si>
  <si>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</si>
  <si>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</si>
  <si>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</si>
  <si>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</si>
  <si>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</si>
  <si>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</si>
  <si>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</si>
  <si>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</si>
  <si>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</si>
  <si>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</si>
  <si>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</si>
  <si>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</si>
  <si>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</si>
  <si>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</si>
  <si>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</si>
  <si>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</si>
  <si>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</si>
  <si>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</si>
  <si>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</si>
  <si>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</si>
  <si>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</si>
  <si>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</si>
  <si>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</si>
  <si>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</si>
  <si>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</si>
  <si>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</si>
  <si>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</si>
  <si>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</si>
  <si>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</si>
  <si>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</si>
  <si>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</si>
  <si>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</si>
  <si>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</si>
  <si>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</si>
  <si>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</si>
  <si>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</si>
  <si>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</si>
  <si>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</si>
  <si>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</si>
  <si>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</si>
  <si>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</si>
  <si>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</si>
  <si>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</si>
  <si>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</si>
  <si>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</si>
  <si>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</si>
  <si>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</si>
  <si>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</si>
  <si>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</si>
  <si>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</si>
  <si>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</si>
  <si>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</si>
  <si>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</si>
  <si>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</si>
  <si>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</si>
  <si>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</si>
  <si>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</si>
  <si>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</si>
  <si>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</si>
  <si>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</si>
  <si>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</si>
  <si>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</si>
  <si>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</si>
  <si>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</si>
  <si>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</si>
  <si>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</si>
  <si>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</si>
  <si>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</si>
  <si>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</si>
  <si>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</si>
  <si>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</si>
  <si>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</si>
  <si>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</si>
  <si>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</si>
  <si>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</si>
  <si>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</si>
  <si>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</si>
  <si>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</si>
  <si>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</si>
  <si>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</si>
  <si>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</si>
  <si>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</si>
  <si>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</si>
  <si>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</si>
  <si>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</si>
  <si>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</si>
  <si>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</si>
  <si>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</si>
  <si>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</si>
  <si>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</si>
  <si>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</si>
  <si>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</si>
  <si>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</si>
  <si>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</si>
  <si>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</si>
  <si>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</si>
  <si>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</si>
  <si>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</si>
  <si>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</si>
  <si>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</si>
  <si>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</si>
  <si>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</si>
  <si>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</si>
  <si>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</si>
  <si>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</si>
  <si>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</si>
  <si>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</si>
  <si>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</si>
  <si>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</si>
  <si>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</si>
  <si>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</si>
  <si>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</si>
  <si>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</si>
  <si>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</si>
  <si>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</si>
  <si>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</si>
  <si>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</si>
  <si>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</si>
  <si>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</si>
  <si>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</si>
  <si>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</si>
  <si>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</si>
  <si>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</si>
  <si>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</si>
  <si>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</si>
  <si>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</si>
  <si>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</si>
  <si>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</si>
  <si>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</si>
  <si>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</si>
  <si>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</si>
  <si>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</si>
  <si>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</si>
  <si>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</si>
  <si>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</si>
  <si>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</si>
  <si>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</si>
  <si>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</si>
  <si>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</si>
  <si>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</si>
  <si>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</si>
  <si>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</si>
  <si>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</si>
  <si>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</si>
  <si>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</si>
  <si>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</si>
  <si>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</si>
  <si>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</si>
  <si>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</si>
  <si>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</si>
  <si>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</si>
  <si>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</si>
  <si>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</si>
  <si>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</si>
  <si>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</si>
  <si>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</si>
  <si>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</si>
  <si>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</si>
  <si>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</si>
  <si>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</si>
  <si>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</si>
  <si>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</si>
  <si>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</si>
  <si>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</si>
  <si>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</si>
  <si>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</si>
  <si>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</si>
  <si>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</si>
  <si>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</si>
  <si>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</si>
  <si>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</si>
  <si>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</si>
  <si>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</si>
  <si>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</si>
  <si>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</si>
  <si>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</si>
  <si>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</si>
  <si>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</si>
  <si>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</si>
  <si>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</si>
  <si>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</si>
  <si>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</si>
  <si>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</si>
  <si>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</si>
  <si>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</si>
  <si>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</si>
  <si>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</si>
  <si>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</si>
  <si>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</si>
  <si>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</si>
  <si>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</si>
  <si>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</si>
  <si>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</si>
  <si>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</si>
  <si>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</si>
  <si>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</si>
  <si>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</si>
  <si>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</si>
  <si>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</si>
  <si>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</si>
  <si>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</si>
  <si>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</si>
  <si>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</si>
  <si>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</si>
  <si>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</si>
  <si>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</si>
  <si>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</si>
  <si>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</si>
  <si>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</si>
  <si>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</si>
  <si>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</si>
  <si>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</si>
  <si>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</si>
  <si>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</si>
  <si>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</si>
  <si>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</si>
  <si>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</si>
  <si>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</si>
  <si>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</si>
  <si>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</si>
  <si>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</si>
  <si>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</si>
  <si>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</si>
  <si>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</si>
  <si>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</si>
  <si>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</si>
  <si>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</si>
  <si>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</si>
  <si>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</si>
  <si>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</si>
  <si>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</si>
  <si>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</si>
  <si>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</si>
  <si>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</si>
  <si>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</si>
  <si>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</si>
  <si>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</si>
  <si>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</si>
  <si>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</si>
  <si>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</si>
  <si>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</si>
  <si>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</si>
  <si>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</si>
  <si>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</si>
  <si>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</si>
  <si>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</si>
  <si>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</si>
  <si>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</si>
  <si>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</si>
  <si>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</si>
  <si>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</si>
  <si>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</si>
  <si>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</si>
  <si>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</si>
  <si>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</si>
  <si>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</si>
  <si>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</si>
  <si>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</si>
  <si>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</si>
  <si>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</si>
  <si>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</si>
  <si>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</si>
  <si>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</si>
  <si>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</si>
  <si>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</si>
  <si>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</si>
  <si>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</si>
  <si>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</si>
  <si>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</si>
  <si>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</si>
  <si>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</si>
  <si>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</si>
  <si>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</si>
  <si>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</si>
  <si>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</si>
  <si>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</si>
  <si>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</si>
  <si>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</si>
  <si>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</si>
  <si>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</si>
  <si>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</si>
  <si>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</si>
  <si>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</si>
  <si>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</si>
  <si>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</si>
  <si>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</si>
  <si>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</si>
  <si>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</si>
  <si>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</si>
  <si>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</si>
  <si>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</si>
  <si>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</si>
  <si>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</si>
  <si>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</si>
  <si>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</si>
  <si>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</si>
  <si>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</si>
  <si>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</si>
  <si>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</si>
  <si>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</si>
  <si>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</si>
  <si>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</si>
  <si>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</si>
  <si>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</si>
  <si>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</si>
  <si>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</si>
  <si>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</si>
  <si>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</si>
  <si>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</si>
  <si>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</si>
  <si>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</si>
  <si>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</si>
  <si>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</si>
  <si>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</si>
  <si>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</si>
  <si>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</si>
  <si>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</si>
  <si>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</si>
  <si>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</si>
  <si>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</si>
  <si>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</si>
  <si>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</si>
  <si>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</si>
  <si>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</si>
  <si>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</si>
  <si>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</si>
  <si>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</si>
  <si>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</si>
  <si>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</si>
  <si>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</si>
  <si>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</si>
  <si>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</si>
  <si>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</si>
  <si>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</si>
  <si>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</si>
  <si>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</si>
  <si>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</si>
  <si>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</si>
  <si>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</si>
  <si>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</si>
  <si>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</si>
  <si>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</si>
  <si>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</si>
  <si>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</si>
  <si>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</si>
  <si>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</si>
  <si>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</si>
  <si>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</si>
  <si>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</si>
  <si>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</si>
  <si>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</si>
  <si>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</si>
  <si>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</si>
  <si>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</si>
  <si>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</si>
  <si>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</si>
  <si>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</si>
  <si>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</si>
  <si>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</si>
  <si>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</si>
  <si>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</si>
  <si>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</si>
  <si>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</si>
  <si>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</si>
  <si>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</si>
  <si>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</si>
  <si>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</si>
  <si>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</si>
  <si>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</si>
  <si>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</si>
  <si>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</si>
  <si>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</si>
  <si>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</si>
  <si>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</si>
  <si>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</si>
  <si>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</si>
  <si>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</si>
  <si>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</si>
  <si>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</si>
  <si>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</si>
  <si>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</si>
  <si>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</si>
  <si>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</si>
  <si>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</si>
  <si>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</si>
  <si>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</si>
  <si>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</si>
  <si>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</si>
  <si>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</si>
  <si>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</si>
  <si>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</si>
  <si>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</si>
  <si>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</si>
  <si>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</si>
  <si>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</si>
  <si>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</si>
  <si>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</si>
  <si>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</si>
  <si>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</si>
  <si>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</si>
  <si>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</si>
  <si>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</si>
  <si>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</si>
  <si>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</si>
  <si>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</si>
  <si>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</si>
  <si>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</si>
  <si>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</si>
  <si>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</si>
  <si>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</si>
  <si>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</si>
  <si>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</si>
  <si>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</si>
  <si>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</si>
  <si>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</si>
  <si>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</si>
  <si>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</si>
  <si>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</si>
  <si>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</si>
  <si>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</si>
  <si>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</si>
  <si>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</si>
  <si>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</si>
  <si>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</si>
  <si>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</si>
  <si>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</si>
  <si>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</si>
  <si>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</si>
  <si>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</si>
  <si>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</si>
  <si>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</si>
  <si>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</si>
  <si>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</si>
  <si>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</si>
  <si>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</si>
  <si>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</si>
  <si>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</si>
  <si>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</si>
  <si>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</si>
  <si>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</si>
  <si>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</si>
  <si>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</si>
  <si>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</si>
  <si>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</si>
  <si>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</si>
  <si>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</si>
  <si>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</si>
  <si>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</si>
  <si>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</si>
  <si>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</si>
  <si>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</si>
  <si>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</si>
  <si>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</si>
  <si>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</si>
  <si>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</si>
  <si>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</si>
  <si>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</si>
  <si>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</si>
  <si>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</si>
  <si>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</si>
  <si>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</si>
  <si>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</si>
  <si>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</si>
  <si>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</si>
  <si>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</si>
  <si>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</si>
  <si>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</si>
  <si>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</si>
  <si>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</si>
  <si>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</si>
  <si>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</si>
  <si>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</si>
  <si>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</si>
  <si>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</si>
  <si>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</si>
  <si>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</si>
  <si>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</si>
  <si>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</si>
  <si>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</si>
  <si>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</si>
  <si>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</si>
  <si>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</si>
  <si>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</si>
  <si>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</si>
  <si>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</si>
  <si>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</si>
  <si>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</si>
  <si>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</si>
  <si>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</si>
  <si>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</si>
  <si>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</si>
  <si>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</si>
  <si>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</si>
  <si>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</si>
  <si>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</si>
  <si>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</si>
  <si>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</si>
  <si>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</si>
  <si>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</si>
  <si>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</si>
  <si>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</si>
  <si>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</si>
  <si>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</si>
  <si>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</si>
  <si>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</si>
  <si>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</si>
  <si>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</si>
  <si>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</si>
  <si>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</si>
  <si>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</si>
  <si>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</si>
  <si>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</si>
  <si>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</si>
  <si>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</si>
  <si>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</si>
  <si>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</si>
  <si>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</si>
  <si>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</si>
  <si>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</si>
  <si>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</si>
  <si>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</si>
  <si>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</si>
  <si>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</si>
  <si>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</si>
  <si>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</si>
  <si>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</si>
  <si>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</si>
  <si>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</si>
  <si>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</si>
  <si>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</si>
  <si>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</si>
  <si>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</si>
  <si>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</si>
  <si>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</si>
  <si>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</si>
  <si>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</si>
  <si>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</si>
  <si>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</si>
  <si>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</si>
  <si>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</si>
  <si>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</si>
  <si>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</si>
  <si>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</si>
  <si>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</si>
  <si>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</si>
  <si>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</si>
  <si>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</si>
  <si>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</si>
  <si>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</si>
  <si>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</si>
  <si>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</si>
  <si>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</si>
  <si>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</si>
  <si>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</si>
  <si>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</si>
  <si>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</si>
  <si>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</si>
  <si>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</si>
  <si>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</si>
  <si>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</si>
  <si>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</si>
  <si>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</si>
  <si>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</si>
  <si>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</si>
  <si>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</si>
  <si>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</si>
  <si>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</si>
  <si>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</si>
  <si>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</si>
  <si>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</si>
  <si>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</si>
  <si>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</si>
  <si>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</si>
  <si>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</si>
  <si>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</si>
  <si>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</si>
  <si>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</si>
  <si>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</si>
  <si>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</si>
  <si>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</si>
  <si>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</si>
  <si>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</si>
  <si>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</si>
  <si>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</si>
  <si>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</si>
  <si>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</si>
  <si>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</si>
  <si>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</si>
  <si>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</si>
  <si>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</si>
  <si>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</si>
  <si>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</si>
  <si>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</si>
  <si>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</si>
  <si>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</si>
  <si>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</si>
  <si>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</si>
  <si>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</si>
  <si>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</si>
  <si>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</si>
  <si>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</si>
  <si>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</si>
  <si>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</si>
  <si>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</si>
  <si>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</si>
  <si>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</si>
  <si>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</si>
  <si>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</si>
  <si>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</si>
  <si>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</si>
  <si>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</si>
  <si>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</si>
  <si>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</si>
  <si>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</si>
  <si>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</si>
  <si>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</si>
  <si>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</si>
  <si>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</si>
  <si>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</si>
  <si>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</si>
  <si>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</si>
  <si>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</si>
  <si>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</si>
  <si>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</si>
  <si>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</si>
  <si>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</si>
  <si>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</si>
  <si>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</si>
  <si>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</si>
  <si>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</si>
  <si>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</si>
  <si>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</si>
  <si>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</si>
  <si>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</si>
  <si>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</si>
  <si>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</si>
  <si>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</si>
  <si>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</si>
  <si>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</si>
  <si>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</si>
  <si>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</si>
  <si>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</si>
  <si>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</si>
  <si>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</si>
  <si>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</si>
  <si>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</si>
  <si>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</si>
  <si>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</si>
  <si>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</si>
  <si>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</si>
  <si>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</si>
  <si>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</si>
  <si>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</si>
  <si>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</si>
  <si>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</si>
  <si>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</si>
  <si>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</si>
  <si>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</si>
  <si>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</si>
  <si>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</si>
  <si>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</si>
  <si>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</si>
  <si>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</si>
  <si>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</si>
  <si>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</si>
  <si>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</si>
  <si>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</si>
  <si>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</si>
  <si>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</si>
  <si>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</si>
  <si>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</si>
  <si>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</si>
  <si>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</si>
  <si>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</si>
  <si>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</si>
  <si>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</si>
  <si>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</si>
  <si>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</si>
  <si>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</si>
  <si>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</si>
  <si>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</si>
  <si>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</si>
  <si>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</si>
  <si>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</si>
  <si>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</si>
  <si>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</si>
  <si>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</si>
  <si>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</si>
  <si>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</si>
  <si>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</si>
  <si>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</si>
  <si>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</si>
  <si>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</si>
  <si>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</si>
  <si>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</si>
  <si>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</si>
  <si>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</si>
  <si>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</si>
  <si>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</si>
  <si>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</si>
  <si>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</si>
  <si>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</si>
  <si>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</si>
  <si>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</si>
  <si>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</si>
  <si>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</si>
  <si>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</si>
  <si>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</si>
  <si>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</si>
  <si>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</si>
  <si>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</si>
  <si>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</si>
  <si>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</si>
  <si>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</si>
  <si>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</si>
  <si>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</si>
  <si>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</si>
  <si>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</si>
  <si>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</si>
  <si>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</si>
  <si>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</si>
  <si>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</si>
  <si>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</si>
  <si>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</si>
  <si>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</si>
  <si>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</si>
  <si>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</si>
  <si>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</si>
  <si>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</si>
  <si>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</si>
  <si>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</si>
  <si>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</si>
  <si>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</si>
  <si>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</si>
  <si>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</si>
  <si>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</si>
  <si>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</si>
  <si>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</si>
  <si>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</si>
  <si>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</si>
  <si>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</si>
  <si>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</si>
  <si>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</si>
  <si>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</si>
  <si>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</si>
  <si>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</si>
  <si>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</si>
  <si>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</si>
  <si>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</si>
  <si>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</si>
  <si>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</si>
  <si>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</si>
  <si>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</si>
  <si>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</si>
  <si>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</si>
  <si>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</si>
  <si>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</si>
  <si>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</si>
  <si>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</si>
  <si>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</si>
  <si>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</si>
  <si>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</si>
  <si>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</si>
  <si>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</si>
  <si>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</si>
  <si>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</si>
  <si>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</si>
  <si>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</si>
  <si>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</si>
  <si>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</si>
  <si>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</si>
  <si>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</si>
  <si>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</si>
  <si>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</si>
  <si>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</si>
  <si>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</si>
  <si>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</si>
  <si>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</si>
  <si>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</si>
  <si>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</si>
  <si>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</si>
  <si>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</si>
  <si>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</si>
  <si>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</si>
  <si>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</si>
  <si>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</si>
  <si>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</si>
  <si>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</si>
  <si>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</si>
  <si>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</si>
  <si>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</si>
  <si>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</si>
  <si>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</si>
  <si>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</si>
  <si>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</si>
  <si>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</si>
  <si>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</si>
  <si>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</si>
  <si>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</si>
  <si>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</si>
  <si>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</si>
  <si>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</si>
  <si>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</si>
  <si>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</si>
  <si>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</si>
  <si>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</si>
  <si>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</si>
  <si>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</si>
  <si>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</si>
  <si>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</si>
  <si>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</si>
  <si>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</si>
  <si>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</si>
  <si>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</si>
  <si>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</si>
  <si>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</si>
  <si>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</si>
  <si>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</si>
  <si>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</si>
  <si>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</si>
  <si>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</si>
  <si>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</si>
  <si>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</si>
  <si>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</si>
  <si>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</si>
  <si>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</si>
  <si>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</si>
  <si>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</si>
  <si>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</si>
  <si>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</si>
  <si>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</si>
  <si>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</si>
  <si>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</si>
  <si>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</si>
  <si>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</si>
  <si>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</si>
  <si>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</si>
  <si>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</si>
  <si>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</si>
  <si>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</si>
  <si>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</si>
  <si>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</si>
  <si>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</si>
  <si>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</si>
  <si>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</si>
  <si>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</si>
  <si>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</si>
  <si>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</si>
  <si>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</si>
  <si>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</si>
  <si>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</si>
  <si>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</si>
  <si>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</si>
  <si>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</si>
  <si>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</si>
  <si>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</si>
  <si>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</si>
  <si>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</si>
  <si>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</si>
  <si>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</si>
  <si>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</si>
  <si>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</si>
  <si>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</si>
  <si>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</si>
  <si>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</si>
  <si>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</si>
  <si>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</si>
  <si>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</si>
  <si>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</si>
  <si>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</si>
  <si>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</si>
  <si>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</si>
  <si>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</si>
  <si>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</si>
  <si>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</si>
  <si>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</si>
  <si>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</si>
  <si>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</si>
  <si>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</si>
  <si>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</si>
  <si>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</si>
  <si>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</si>
  <si>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</si>
  <si>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</si>
  <si>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</si>
  <si>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</si>
  <si>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</si>
  <si>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</si>
  <si>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</si>
  <si>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</si>
  <si>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</si>
  <si>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</si>
  <si>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</si>
  <si>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</si>
  <si>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</si>
  <si>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</si>
  <si>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</si>
  <si>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</si>
  <si>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</si>
  <si>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</si>
  <si>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</si>
  <si>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</si>
  <si>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</si>
  <si>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</si>
  <si>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</si>
  <si>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</si>
  <si>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</si>
  <si>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</si>
  <si>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</si>
  <si>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</si>
  <si>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</si>
  <si>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</si>
  <si>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</si>
  <si>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</si>
  <si>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</si>
  <si>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</si>
  <si>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</si>
  <si>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</si>
  <si>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</si>
  <si>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</si>
  <si>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</si>
  <si>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</si>
  <si>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</si>
  <si>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</si>
  <si>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</si>
  <si>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</si>
  <si>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</si>
  <si>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</si>
  <si>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</si>
  <si>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</si>
  <si>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</si>
  <si>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</si>
  <si>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</si>
  <si>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</si>
  <si>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</si>
  <si>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</si>
  <si>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</si>
  <si>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</si>
  <si>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</si>
  <si>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</si>
  <si>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</si>
  <si>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</si>
  <si>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</si>
  <si>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</si>
  <si>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</si>
  <si>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</si>
  <si>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</si>
  <si>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</si>
  <si>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</si>
  <si>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</si>
  <si>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</si>
  <si>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</si>
  <si>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</si>
  <si>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</si>
  <si>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</si>
  <si>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</si>
  <si>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</si>
  <si>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</si>
  <si>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</si>
  <si>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</si>
  <si>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</si>
  <si>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</si>
  <si>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</si>
  <si>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</si>
  <si>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</si>
  <si>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</si>
  <si>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</si>
  <si>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</si>
  <si>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</si>
  <si>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</si>
  <si>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</si>
  <si>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</si>
  <si>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</si>
  <si>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</si>
  <si>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</si>
  <si>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</si>
  <si>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</si>
  <si>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</si>
  <si>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</si>
  <si>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</si>
  <si>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</si>
  <si>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</si>
  <si>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</si>
  <si>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</si>
  <si>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</si>
  <si>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</si>
  <si>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</si>
  <si>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</si>
  <si>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</si>
  <si>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</si>
  <si>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</si>
  <si>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</si>
  <si>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</si>
  <si>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</si>
  <si>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</si>
  <si>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</si>
  <si>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</si>
  <si>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</si>
  <si>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</si>
  <si>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</si>
  <si>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</si>
  <si>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</si>
  <si>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</si>
  <si>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</si>
  <si>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</si>
  <si>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</si>
  <si>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</si>
  <si>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</si>
  <si>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</si>
  <si>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</si>
  <si>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</si>
  <si>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</si>
  <si>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</si>
  <si>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</si>
  <si>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</si>
  <si>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</si>
  <si>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</si>
  <si>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</si>
  <si>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</si>
  <si>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</si>
  <si>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</si>
  <si>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</si>
  <si>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</si>
  <si>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</si>
  <si>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</si>
  <si>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</si>
  <si>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</si>
  <si>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</si>
  <si>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</si>
  <si>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</si>
  <si>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</si>
  <si>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</si>
  <si>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</si>
  <si>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</si>
  <si>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</si>
  <si>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</si>
  <si>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</si>
  <si>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</si>
  <si>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</si>
  <si>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</si>
  <si>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</si>
  <si>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</si>
  <si>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</si>
  <si>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</si>
  <si>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</si>
  <si>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</si>
  <si>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</si>
  <si>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</si>
  <si>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</si>
  <si>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</si>
  <si>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</si>
  <si>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</si>
  <si>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</si>
  <si>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</si>
  <si>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</si>
  <si>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</si>
  <si>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</si>
  <si>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</si>
  <si>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</si>
  <si>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</si>
  <si>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</si>
  <si>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</si>
  <si>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</si>
  <si>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</si>
  <si>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</si>
  <si>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</si>
  <si>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</si>
  <si>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</si>
  <si>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</si>
  <si>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</si>
  <si>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</si>
  <si>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</si>
  <si>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</si>
  <si>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</si>
  <si>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</si>
  <si>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</si>
  <si>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</si>
  <si>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</si>
  <si>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</si>
  <si>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</si>
  <si>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</si>
  <si>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</si>
  <si>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</si>
  <si>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</si>
  <si>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</si>
  <si>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</si>
  <si>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</si>
  <si>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</si>
  <si>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</si>
  <si>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</si>
  <si>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</si>
  <si>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</si>
  <si>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</si>
  <si>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</si>
  <si>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</si>
  <si>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</si>
  <si>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</si>
  <si>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</si>
  <si>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</si>
  <si>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</si>
  <si>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</si>
  <si>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</si>
  <si>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</si>
  <si>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</si>
  <si>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</si>
  <si>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</si>
  <si>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</si>
  <si>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</si>
  <si>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</si>
  <si>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</si>
  <si>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</si>
  <si>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</si>
  <si>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</si>
  <si>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</si>
  <si>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</si>
  <si>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</si>
  <si>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</si>
  <si>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</si>
  <si>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</si>
  <si>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</si>
  <si>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</si>
  <si>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</si>
  <si>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</si>
  <si>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</si>
  <si>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</si>
  <si>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</si>
  <si>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</si>
  <si>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</si>
  <si>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</si>
  <si>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</si>
  <si>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</si>
  <si>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</si>
  <si>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</si>
  <si>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</si>
  <si>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</si>
  <si>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</si>
  <si>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</si>
  <si>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</si>
  <si>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</si>
  <si>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</si>
  <si>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</si>
  <si>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</si>
  <si>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</si>
  <si>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</si>
  <si>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</si>
  <si>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</si>
  <si>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</si>
  <si>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</si>
  <si>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</si>
  <si>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</si>
  <si>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</si>
  <si>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</si>
  <si>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</si>
  <si>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</si>
  <si>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</si>
  <si>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</si>
  <si>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</si>
  <si>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</si>
  <si>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</si>
  <si>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</si>
  <si>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</si>
  <si>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</si>
  <si>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</si>
  <si>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</si>
  <si>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</si>
  <si>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</si>
  <si>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</si>
  <si>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</si>
  <si>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</si>
  <si>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</si>
  <si>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</si>
  <si>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</si>
  <si>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</si>
  <si>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</si>
  <si>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</si>
  <si>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</si>
  <si>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</si>
  <si>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</si>
  <si>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</si>
  <si>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</si>
  <si>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</si>
  <si>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</si>
  <si>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</si>
  <si>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</si>
  <si>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</si>
  <si>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</si>
  <si>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</si>
  <si>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</si>
  <si>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</si>
  <si>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</si>
  <si>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</si>
  <si>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</si>
  <si>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</si>
  <si>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</si>
  <si>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</si>
  <si>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</si>
  <si>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</si>
  <si>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</si>
  <si>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</si>
  <si>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</si>
  <si>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</si>
  <si>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</si>
  <si>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</si>
  <si>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</si>
  <si>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</si>
  <si>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</si>
  <si>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</si>
  <si>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</si>
  <si>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</si>
  <si>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</si>
  <si>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</si>
  <si>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</si>
  <si>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</si>
  <si>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</si>
  <si>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</si>
  <si>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</si>
  <si>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</si>
  <si>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</si>
  <si>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</si>
  <si>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</si>
  <si>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</si>
  <si>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</si>
  <si>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</si>
  <si>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</si>
  <si>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</si>
  <si>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</si>
  <si>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</si>
  <si>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</si>
  <si>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</si>
  <si>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</si>
  <si>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</si>
  <si>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</si>
  <si>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</si>
  <si>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</si>
  <si>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</si>
  <si>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</si>
  <si>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</si>
  <si>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</si>
  <si>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</si>
  <si>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</si>
  <si>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</si>
  <si>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</si>
  <si>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</si>
  <si>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</si>
  <si>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</si>
  <si>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</si>
  <si>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</si>
  <si>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</si>
  <si>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</si>
  <si>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</si>
  <si>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</si>
  <si>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</si>
  <si>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</si>
  <si>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</si>
  <si>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</si>
  <si>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</si>
  <si>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</si>
  <si>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</si>
  <si>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</si>
  <si>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</si>
  <si>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</si>
  <si>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</si>
  <si>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</si>
  <si>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</si>
  <si>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</si>
  <si>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</si>
  <si>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</si>
  <si>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</si>
  <si>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</si>
  <si>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</si>
  <si>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</si>
  <si>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</si>
  <si>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</si>
  <si>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</si>
  <si>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</si>
  <si>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</si>
  <si>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</si>
  <si>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</si>
  <si>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</si>
  <si>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</si>
  <si>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</si>
  <si>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</si>
  <si>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</si>
  <si>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</si>
  <si>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</si>
  <si>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</si>
  <si>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</si>
  <si>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</si>
  <si>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</si>
  <si>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</si>
  <si>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</si>
  <si>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</si>
  <si>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</si>
  <si>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</si>
  <si>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</si>
  <si>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</si>
  <si>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</si>
  <si>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</si>
  <si>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</si>
  <si>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</si>
  <si>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</si>
  <si>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</si>
  <si>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</si>
  <si>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</si>
  <si>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</si>
  <si>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</si>
  <si>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</si>
  <si>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</si>
  <si>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</si>
  <si>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</si>
  <si>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</si>
  <si>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</si>
  <si>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</si>
  <si>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</si>
  <si>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</si>
  <si>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</si>
  <si>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</si>
  <si>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</si>
  <si>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</si>
  <si>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</si>
  <si>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</si>
  <si>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</si>
  <si>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</si>
  <si>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</si>
  <si>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</si>
  <si>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</si>
  <si>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</si>
  <si>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</si>
  <si>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</si>
  <si>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</si>
  <si>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</si>
  <si>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</si>
  <si>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</si>
  <si>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</si>
  <si>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</si>
  <si>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</si>
  <si>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</si>
  <si>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</si>
  <si>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</si>
  <si>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</si>
  <si>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</si>
  <si>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</si>
  <si>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</si>
  <si>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</si>
  <si>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</si>
  <si>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</si>
  <si>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</si>
  <si>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</si>
  <si>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</si>
  <si>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</si>
  <si>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</si>
  <si>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</si>
  <si>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</si>
  <si>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</si>
  <si>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</si>
  <si>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</si>
  <si>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</si>
  <si>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</si>
  <si>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</si>
  <si>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</si>
  <si>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</si>
  <si>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</si>
  <si>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</si>
  <si>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</si>
  <si>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</si>
  <si>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</si>
  <si>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</si>
  <si>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</si>
  <si>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</si>
  <si>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</si>
  <si>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</si>
  <si>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</si>
  <si>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</si>
  <si>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</si>
  <si>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</si>
  <si>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</si>
  <si>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</si>
  <si>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</si>
  <si>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</si>
  <si>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</si>
  <si>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</si>
  <si>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</si>
  <si>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</si>
  <si>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</si>
  <si>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</si>
  <si>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</si>
  <si>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</si>
  <si>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</si>
  <si>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</si>
  <si>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</si>
  <si>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</si>
  <si>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</si>
  <si>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</si>
  <si>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</si>
  <si>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</si>
  <si>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</si>
  <si>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</si>
  <si>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</si>
  <si>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</si>
  <si>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</si>
  <si>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</si>
  <si>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</si>
  <si>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</si>
  <si>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</si>
  <si>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</si>
  <si>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</si>
  <si>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</si>
  <si>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</si>
  <si>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</si>
  <si>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</si>
  <si>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</si>
  <si>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</si>
  <si>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</si>
  <si>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</si>
  <si>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</si>
  <si>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</si>
  <si>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</si>
  <si>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</si>
  <si>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</si>
  <si>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</si>
  <si>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</si>
  <si>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</si>
  <si>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</si>
  <si>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</si>
  <si>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</si>
  <si>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</si>
  <si>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</si>
  <si>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</si>
  <si>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</si>
  <si>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</si>
  <si>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</si>
  <si>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</si>
  <si>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</si>
  <si>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</si>
  <si>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</si>
  <si>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</si>
  <si>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</si>
  <si>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</si>
  <si>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</si>
  <si>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</si>
  <si>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</si>
  <si>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</si>
  <si>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</si>
  <si>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</si>
  <si>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</si>
  <si>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</si>
  <si>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</si>
  <si>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</si>
  <si>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</si>
  <si>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</si>
  <si>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</si>
  <si>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</si>
  <si>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</si>
  <si>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</si>
  <si>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</si>
  <si>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</si>
  <si>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</si>
  <si>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</si>
  <si>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</si>
  <si>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</si>
  <si>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</si>
  <si>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</si>
  <si>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</si>
  <si>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</si>
  <si>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</si>
  <si>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</si>
  <si>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</si>
  <si>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</si>
  <si>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</si>
  <si>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</si>
  <si>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</si>
  <si>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</si>
  <si>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</si>
  <si>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</si>
  <si>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</si>
  <si>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</si>
  <si>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</si>
  <si>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</si>
  <si>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</si>
  <si>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</si>
  <si>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</si>
  <si>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</si>
  <si>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</si>
  <si>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</si>
  <si>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</si>
  <si>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</si>
  <si>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</si>
  <si>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</si>
  <si>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</si>
  <si>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</si>
  <si>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</si>
  <si>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</si>
  <si>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</si>
  <si>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</si>
  <si>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</si>
  <si>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</si>
  <si>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</si>
  <si>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</si>
  <si>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</si>
  <si>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</si>
  <si>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</si>
  <si>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</si>
  <si>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</si>
  <si>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</si>
  <si>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</si>
  <si>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</si>
  <si>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</si>
  <si>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</si>
  <si>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</si>
  <si>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</si>
  <si>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</si>
  <si>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</si>
  <si>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</si>
  <si>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</si>
  <si>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</si>
  <si>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</si>
  <si>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</si>
  <si>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</si>
  <si>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</si>
  <si>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</si>
  <si>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</si>
  <si>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</si>
  <si>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</si>
  <si>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</si>
  <si>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</si>
  <si>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</si>
  <si>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</si>
  <si>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</si>
  <si>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</si>
  <si>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</si>
  <si>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</si>
  <si>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</si>
  <si>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</si>
  <si>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</si>
  <si>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</si>
  <si>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</si>
  <si>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</si>
  <si>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</si>
  <si>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</si>
  <si>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</si>
  <si>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</si>
  <si>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</si>
  <si>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</si>
  <si>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</si>
  <si>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</si>
  <si>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</si>
  <si>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</si>
  <si>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</si>
  <si>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</si>
  <si>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</si>
  <si>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</si>
  <si>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</si>
  <si>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</si>
  <si>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</si>
  <si>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</si>
  <si>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</si>
  <si>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</si>
  <si>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</si>
  <si>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</si>
  <si>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</si>
  <si>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</si>
  <si>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</si>
  <si>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</si>
  <si>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</si>
  <si>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</si>
  <si>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</si>
  <si>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</si>
  <si>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</si>
  <si>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</si>
  <si>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</si>
  <si>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</si>
  <si>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</si>
  <si>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</si>
  <si>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</si>
  <si>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</si>
  <si>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</si>
  <si>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</si>
  <si>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</si>
  <si>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</si>
  <si>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</si>
  <si>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</si>
  <si>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</si>
  <si>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</si>
  <si>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</si>
  <si>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</si>
  <si>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</si>
  <si>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</si>
  <si>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</si>
  <si>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</si>
  <si>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</si>
  <si>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</si>
  <si>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</si>
  <si>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</si>
  <si>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</si>
  <si>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</si>
  <si>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</si>
  <si>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</si>
  <si>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</si>
  <si>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</si>
  <si>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</si>
  <si>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</si>
  <si>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</si>
  <si>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</si>
  <si>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</si>
  <si>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</si>
  <si>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</si>
  <si>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</si>
  <si>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</si>
  <si>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</si>
  <si>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</si>
  <si>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</si>
  <si>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</si>
  <si>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</si>
  <si>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</si>
  <si>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</si>
  <si>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</si>
  <si>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</si>
  <si>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</si>
  <si>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</si>
  <si>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</si>
  <si>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</si>
  <si>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</si>
  <si>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</si>
  <si>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</si>
  <si>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</si>
  <si>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</si>
  <si>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</si>
  <si>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</si>
  <si>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</si>
  <si>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</si>
  <si>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</si>
  <si>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</si>
  <si>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</si>
  <si>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</si>
  <si>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</si>
  <si>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</si>
  <si>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</si>
  <si>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</si>
  <si>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</si>
  <si>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</si>
  <si>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</si>
  <si>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</si>
  <si>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</si>
  <si>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</si>
  <si>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</si>
  <si>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</si>
  <si>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</si>
  <si>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</si>
  <si>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</si>
  <si>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</si>
  <si>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</si>
  <si>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</si>
  <si>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</si>
  <si>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</si>
  <si>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</si>
  <si>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</si>
  <si>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</si>
  <si>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</si>
  <si>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</si>
  <si>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</si>
  <si>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</si>
  <si>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</si>
  <si>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</si>
  <si>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</si>
  <si>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</si>
  <si>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</si>
  <si>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</si>
  <si>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</si>
  <si>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</si>
  <si>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</si>
  <si>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</si>
  <si>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</si>
  <si>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</si>
  <si>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</si>
  <si>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</si>
  <si>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</si>
  <si>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</si>
  <si>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</si>
  <si>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</si>
  <si>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</si>
  <si>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</si>
  <si>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</si>
  <si>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</si>
  <si>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</si>
  <si>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</si>
  <si>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</si>
  <si>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</si>
  <si>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</si>
  <si>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</si>
  <si>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</si>
  <si>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</si>
  <si>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</si>
  <si>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</si>
  <si>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</si>
  <si>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</si>
  <si>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</si>
  <si>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</si>
  <si>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</si>
  <si>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</si>
  <si>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</si>
  <si>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</si>
  <si>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</si>
  <si>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</si>
  <si>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</si>
  <si>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</si>
  <si>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</si>
  <si>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</si>
  <si>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</si>
  <si>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</si>
  <si>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</si>
  <si>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</si>
  <si>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</si>
  <si>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</si>
  <si>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</si>
  <si>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</si>
  <si>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</si>
  <si>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</si>
  <si>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</si>
  <si>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</si>
  <si>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</si>
  <si>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</si>
  <si>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</si>
  <si>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</si>
  <si>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</si>
  <si>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</si>
  <si>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</si>
  <si>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</si>
  <si>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</si>
  <si>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</si>
  <si>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</si>
  <si>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</si>
  <si>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</si>
  <si>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</si>
  <si>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</si>
  <si>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</si>
  <si>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</si>
  <si>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</si>
  <si>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</si>
  <si>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</si>
  <si>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</si>
  <si>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</si>
  <si>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</si>
  <si>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</si>
  <si>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</si>
  <si>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</si>
  <si>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</si>
  <si>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</si>
  <si>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</si>
  <si>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</si>
  <si>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</si>
  <si>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</si>
  <si>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</si>
  <si>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</si>
  <si>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</si>
  <si>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</si>
  <si>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</si>
  <si>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</si>
  <si>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</si>
  <si>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</si>
  <si>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</si>
  <si>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</si>
  <si>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</si>
  <si>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</si>
  <si>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</si>
  <si>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</si>
  <si>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</si>
  <si>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</si>
  <si>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</si>
  <si>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</si>
  <si>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</si>
  <si>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</si>
  <si>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</si>
  <si>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</si>
  <si>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</si>
  <si>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</si>
  <si>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</si>
  <si>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</si>
  <si>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</si>
  <si>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</si>
  <si>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</si>
  <si>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</si>
  <si>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</si>
  <si>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</si>
  <si>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</si>
  <si>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</si>
  <si>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</si>
  <si>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</si>
  <si>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</si>
  <si>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</si>
  <si>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</si>
  <si>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</si>
  <si>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</si>
  <si>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</si>
  <si>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</si>
  <si>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</si>
  <si>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</si>
  <si>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</si>
  <si>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</si>
  <si>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</si>
  <si>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</si>
  <si>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</si>
  <si>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</si>
  <si>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</si>
  <si>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</si>
  <si>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</si>
  <si>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</si>
  <si>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</si>
  <si>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</si>
  <si>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</si>
  <si>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</si>
  <si>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</si>
  <si>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</si>
  <si>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</si>
  <si>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</si>
  <si>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</si>
  <si>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</si>
  <si>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</si>
  <si>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</si>
  <si>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</si>
  <si>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</si>
  <si>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</si>
  <si>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</si>
  <si>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</si>
  <si>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</si>
  <si>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</si>
  <si>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</si>
  <si>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</si>
  <si>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</si>
  <si>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</si>
  <si>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</si>
  <si>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</si>
  <si>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</si>
  <si>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</si>
  <si>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</si>
  <si>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</si>
  <si>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</si>
  <si>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</si>
  <si>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</si>
  <si>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</si>
  <si>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</si>
  <si>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</si>
  <si>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</si>
  <si>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</si>
  <si>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</si>
  <si>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</si>
  <si>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</si>
  <si>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</si>
  <si>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</si>
  <si>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</si>
  <si>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</si>
  <si>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</si>
  <si>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</si>
  <si>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</si>
  <si>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</si>
  <si>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</si>
  <si>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</si>
  <si>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</si>
  <si>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</si>
  <si>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</si>
  <si>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</si>
  <si>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</si>
  <si>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</si>
  <si>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</si>
  <si>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</si>
  <si>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</si>
  <si>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</si>
  <si>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</si>
  <si>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</si>
  <si>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</si>
  <si>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</si>
  <si>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</si>
  <si>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</si>
  <si>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</si>
  <si>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</si>
  <si>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</si>
  <si>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</si>
  <si>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</si>
  <si>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</si>
  <si>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</si>
  <si>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</si>
  <si>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</si>
  <si>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</si>
  <si>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</si>
  <si>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</si>
  <si>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</si>
  <si>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</si>
  <si>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</si>
  <si>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</si>
  <si>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</si>
  <si>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</si>
  <si>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</si>
  <si>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</si>
  <si>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</si>
  <si>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</si>
  <si>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</si>
  <si>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</si>
  <si>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</si>
  <si>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</si>
  <si>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580-583</t>
  </si>
  <si>
    <t>Part Profit of Rs.27/-</t>
  </si>
  <si>
    <t>Profit of Rs.22.5/-</t>
  </si>
  <si>
    <t>2010-2040</t>
  </si>
  <si>
    <t>2200-2300</t>
  </si>
  <si>
    <t>ASIANPAINT NOV FUT</t>
  </si>
  <si>
    <t>Part Profit of Rs.280/-</t>
  </si>
  <si>
    <t>401-406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</si>
  <si>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</si>
  <si>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</si>
  <si>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</si>
  <si>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</si>
  <si>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</si>
  <si>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</si>
  <si>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</si>
  <si>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</si>
  <si>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</si>
  <si>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</si>
  <si>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</si>
  <si>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</si>
  <si>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</si>
  <si>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</si>
  <si>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354-356</t>
  </si>
  <si>
    <t>390-400</t>
  </si>
  <si>
    <t>2260-2280</t>
  </si>
  <si>
    <t>Profit of Rs.3.8/-</t>
  </si>
  <si>
    <t>TATACONSUM  520 CE NOV</t>
  </si>
  <si>
    <t>Loss of Rs.20/-</t>
  </si>
  <si>
    <t>250-255</t>
  </si>
  <si>
    <t>3500-3530</t>
  </si>
  <si>
    <t>467-468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</si>
  <si>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</si>
  <si>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</si>
  <si>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</si>
  <si>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</si>
  <si>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</si>
  <si>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XTX MARKETS LLP</t>
  </si>
  <si>
    <t>ALPHA LEON ENTERPRISES LLP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</si>
  <si>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</si>
  <si>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</si>
  <si>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</si>
  <si>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</si>
  <si>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</si>
  <si>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</si>
  <si>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MARFATIA NISHIL SURENDRA</t>
  </si>
  <si>
    <t>Vikas Multicorp Limited</t>
  </si>
  <si>
    <t>Profit of Rs.45/-</t>
  </si>
  <si>
    <t>Profit of Rs.52.5/-</t>
  </si>
  <si>
    <t>Profit of Rs.2.75/-</t>
  </si>
  <si>
    <t>2050-2070</t>
  </si>
  <si>
    <t>Loss of Rs.45/-</t>
  </si>
  <si>
    <t>BATAINDIA NOV FUT</t>
  </si>
  <si>
    <t>1330-1340</t>
  </si>
  <si>
    <t>Profit of Rs.24/-</t>
  </si>
  <si>
    <t>Profit of Rs.12.5/-</t>
  </si>
  <si>
    <t>1450-1460</t>
  </si>
  <si>
    <t>2190-2210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</si>
  <si>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</si>
  <si>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</si>
  <si>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</si>
  <si>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</si>
  <si>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</si>
  <si>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</si>
  <si>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</si>
  <si>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</si>
  <si>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</si>
  <si>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PVR Limited</t>
  </si>
  <si>
    <t>BP EQUITIES PRIVATE LIMITED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</si>
  <si>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</si>
  <si>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</si>
  <si>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</si>
  <si>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</si>
  <si>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</si>
  <si>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</si>
  <si>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</si>
  <si>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3185-3195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</si>
  <si>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</si>
  <si>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</si>
  <si>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</si>
  <si>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</si>
  <si>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</si>
  <si>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</si>
  <si>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</si>
  <si>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IGRL</t>
  </si>
  <si>
    <t>SURENDRAPAL SINGH K MAKHIJA</t>
  </si>
  <si>
    <t>MOLDTEK-RE</t>
  </si>
  <si>
    <t>Mold-Tek Packaging RE</t>
  </si>
  <si>
    <t>KITARA INDIA MICRO CAP GROWTH FUND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</si>
  <si>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</si>
  <si>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</si>
  <si>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</si>
  <si>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</si>
  <si>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</si>
  <si>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</si>
  <si>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16-17</t>
  </si>
  <si>
    <t>HDFC 2150 CE NOV</t>
  </si>
  <si>
    <t>Profit of Rs.7/-</t>
  </si>
  <si>
    <t xml:space="preserve">RITES (RITES LIMITED) </t>
  </si>
  <si>
    <t>237.5-242.5</t>
  </si>
  <si>
    <t>124-125</t>
  </si>
  <si>
    <t>132-135</t>
  </si>
  <si>
    <t xml:space="preserve">HINDUNILVR 2100 CE NOV </t>
  </si>
  <si>
    <t>44-45</t>
  </si>
  <si>
    <t>168-170</t>
  </si>
  <si>
    <t>AMFL</t>
  </si>
  <si>
    <t>RENUKABEN RAMESHBHAI SHAH</t>
  </si>
  <si>
    <t>ZALAK PURVESH PARIKH</t>
  </si>
  <si>
    <t>NIMISH PANDE</t>
  </si>
  <si>
    <t>ASHARI</t>
  </si>
  <si>
    <t>PRASANN KUMAR JAIN</t>
  </si>
  <si>
    <t>BGJL</t>
  </si>
  <si>
    <t>PATHAN SHAHRUKHKHAN</t>
  </si>
  <si>
    <t>VISHAL INVESTFIN PRIVATE LIMITED</t>
  </si>
  <si>
    <t>KRG POLYCHEM PRIVATE LIMITED</t>
  </si>
  <si>
    <t>DYNAMICP</t>
  </si>
  <si>
    <t>RAJESH GUPTA</t>
  </si>
  <si>
    <t>RAKESHBHAI BABUBHAI PATEL</t>
  </si>
  <si>
    <t>MAYUKH</t>
  </si>
  <si>
    <t>PARAG RAMESHCHANDRA MALDE .</t>
  </si>
  <si>
    <t>ANURAG GUPTA</t>
  </si>
  <si>
    <t>PRAVEG</t>
  </si>
  <si>
    <t>SHAILESHKUMAR HANSRAJBHAI PATEL</t>
  </si>
  <si>
    <t>SHINEFASH</t>
  </si>
  <si>
    <t>SHRENI SHARES PRIVATE LIMITED</t>
  </si>
  <si>
    <t>SUPRBPA</t>
  </si>
  <si>
    <t>TUSHARKUMAR ASHOKBHAI SOLANKI</t>
  </si>
  <si>
    <t>BSEL Infrastructure Realt</t>
  </si>
  <si>
    <t>MINDAGE SOLUTIONS PVT LTD</t>
  </si>
  <si>
    <t>Fineotex Chemical Limited</t>
  </si>
  <si>
    <t>Geekay Wires Limited</t>
  </si>
  <si>
    <t>ARYAMAN CAPITAL MARKETS LIMITED</t>
  </si>
  <si>
    <t>SHREYANS V MEHTA</t>
  </si>
  <si>
    <t>MOLD TEK TECHNOLOGIES LIMITED</t>
  </si>
  <si>
    <t>RBL Bank Limited</t>
  </si>
  <si>
    <t>TOWER RESEARCH CAPITAL MARKETS INDIA PRIVATE LIMITED</t>
  </si>
  <si>
    <t>Sanco Industries Ltd.</t>
  </si>
  <si>
    <t>RAJESH VASANTRAI VORA</t>
  </si>
  <si>
    <t>TEJAS ARVINDBHAI BHAVNAGARI</t>
  </si>
  <si>
    <t>CHANDARANA SHARES &amp; STOCKS PRIVATE LIMITED</t>
  </si>
  <si>
    <t>ANIL SUBHASHCHANDRA AGRAWAL</t>
  </si>
  <si>
    <t>TEJAS TRADEFIN LLP</t>
  </si>
  <si>
    <t>TOPGAIN FINANCE PRIVATE LIMITED</t>
  </si>
  <si>
    <t>Uravi T And Wedg Lamp Ltd</t>
  </si>
  <si>
    <t>VINEY CORPORATION PRIVATE LTD</t>
  </si>
  <si>
    <t>LTS INVESTMENT FUND LTD</t>
  </si>
  <si>
    <t>POOJA K KANAKIYA</t>
  </si>
  <si>
    <t>KUSUM BANSAL</t>
  </si>
  <si>
    <t>SUSHIL KUMAR SHARMA (HUF)</t>
  </si>
  <si>
    <t>VERDIPAPIRFONDET ODIN EMERGING MARKETS</t>
  </si>
  <si>
    <t>KITARA INDIA SMALL &amp; MICRO CAP OPPORTUNITY FUND CEIC LIMITED</t>
  </si>
  <si>
    <t>IDBI TRUSTEESHIP SERVICES LTD</t>
  </si>
  <si>
    <t>VED PRAKASH HUF</t>
  </si>
  <si>
    <t>RAKESH KUMAR AGGARWAL</t>
  </si>
  <si>
    <t>VINEY PARKASH AGARWAL</t>
  </si>
  <si>
    <t>BRIJESH AGGARWAL</t>
  </si>
  <si>
    <t>VINEY PRAKASH HUF</t>
  </si>
  <si>
    <t>BRIJESH AGARWAL HUF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</si>
</sst>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/>
    </xf>
    <xf numFmtId="166" fontId="0" fillId="0" borderId="37" xfId="0" applyNumberFormat="1" applyFill="1" applyBorder="1" applyAlignment="1">
      <alignment horizontal="center" vertical="center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164" fontId="7" fillId="0" borderId="37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44144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44144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63" t="s">
        <v>16</v>
      </c>
      <c r="B9" s="565" t="s">
        <v>17</v>
      </c>
      <c r="C9" s="565" t="s">
        <v>18</v>
      </c>
      <c r="D9" s="273" t="s">
        <v>19</v>
      </c>
      <c r="E9" s="273" t="s">
        <v>20</v>
      </c>
      <c r="F9" s="560" t="s">
        <v>21</v>
      </c>
      <c r="G9" s="561"/>
      <c r="H9" s="562"/>
      <c r="I9" s="560" t="s">
        <v>22</v>
      </c>
      <c r="J9" s="561"/>
      <c r="K9" s="562"/>
      <c r="L9" s="273"/>
      <c r="M9" s="280"/>
      <c r="N9" s="280"/>
      <c r="O9" s="280"/>
    </row>
    <row r="10" spans="1:15" ht="59.25" customHeight="1">
      <c r="A10" s="564"/>
      <c r="B10" s="566" t="s">
        <v>17</v>
      </c>
      <c r="C10" s="566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26749.200000000001</v>
      </c>
      <c r="E11" s="302">
        <v>26569.816666666666</v>
      </c>
      <c r="F11" s="314">
        <v>26294.633333333331</v>
      </c>
      <c r="G11" s="314">
        <v>25840.066666666666</v>
      </c>
      <c r="H11" s="314">
        <v>25564.883333333331</v>
      </c>
      <c r="I11" s="314">
        <v>27024.383333333331</v>
      </c>
      <c r="J11" s="314">
        <v>27299.566666666666</v>
      </c>
      <c r="K11" s="314">
        <v>27754.133333333331</v>
      </c>
      <c r="L11" s="301">
        <v>26845</v>
      </c>
      <c r="M11" s="301">
        <v>26115.25</v>
      </c>
      <c r="N11" s="318">
        <v>2089950</v>
      </c>
      <c r="O11" s="319">
        <v>3.296676139873965E-2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12261.45</v>
      </c>
      <c r="E12" s="315">
        <v>12225.383333333333</v>
      </c>
      <c r="F12" s="316">
        <v>12171.766666666666</v>
      </c>
      <c r="G12" s="316">
        <v>12082.083333333334</v>
      </c>
      <c r="H12" s="316">
        <v>12028.466666666667</v>
      </c>
      <c r="I12" s="316">
        <v>12315.066666666666</v>
      </c>
      <c r="J12" s="316">
        <v>12368.683333333331</v>
      </c>
      <c r="K12" s="316">
        <v>12458.366666666665</v>
      </c>
      <c r="L12" s="303">
        <v>12279</v>
      </c>
      <c r="M12" s="303">
        <v>12135.7</v>
      </c>
      <c r="N12" s="318">
        <v>12207075</v>
      </c>
      <c r="O12" s="319">
        <v>2.6674387659553498E-3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1660.6</v>
      </c>
      <c r="E13" s="315">
        <v>1673.8</v>
      </c>
      <c r="F13" s="316">
        <v>1644.1999999999998</v>
      </c>
      <c r="G13" s="316">
        <v>1627.8</v>
      </c>
      <c r="H13" s="316">
        <v>1598.1999999999998</v>
      </c>
      <c r="I13" s="316">
        <v>1690.1999999999998</v>
      </c>
      <c r="J13" s="316">
        <v>1719.7999999999997</v>
      </c>
      <c r="K13" s="316">
        <v>1736.1999999999998</v>
      </c>
      <c r="L13" s="303">
        <v>1703.4</v>
      </c>
      <c r="M13" s="303">
        <v>1657.4</v>
      </c>
      <c r="N13" s="318">
        <v>1586000</v>
      </c>
      <c r="O13" s="319">
        <v>4.0682414698162729E-2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353.5</v>
      </c>
      <c r="E14" s="315">
        <v>351.40000000000003</v>
      </c>
      <c r="F14" s="316">
        <v>347.80000000000007</v>
      </c>
      <c r="G14" s="316">
        <v>342.1</v>
      </c>
      <c r="H14" s="316">
        <v>338.50000000000006</v>
      </c>
      <c r="I14" s="316">
        <v>357.10000000000008</v>
      </c>
      <c r="J14" s="316">
        <v>360.7000000000001</v>
      </c>
      <c r="K14" s="316">
        <v>366.40000000000009</v>
      </c>
      <c r="L14" s="303">
        <v>355</v>
      </c>
      <c r="M14" s="303">
        <v>345.7</v>
      </c>
      <c r="N14" s="318">
        <v>18738000</v>
      </c>
      <c r="O14" s="319">
        <v>-1.1500316522473096E-2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372.2</v>
      </c>
      <c r="E15" s="315">
        <v>373.81666666666666</v>
      </c>
      <c r="F15" s="316">
        <v>365.63333333333333</v>
      </c>
      <c r="G15" s="316">
        <v>359.06666666666666</v>
      </c>
      <c r="H15" s="316">
        <v>350.88333333333333</v>
      </c>
      <c r="I15" s="316">
        <v>380.38333333333333</v>
      </c>
      <c r="J15" s="316">
        <v>388.56666666666661</v>
      </c>
      <c r="K15" s="316">
        <v>395.13333333333333</v>
      </c>
      <c r="L15" s="303">
        <v>382</v>
      </c>
      <c r="M15" s="303">
        <v>367.25</v>
      </c>
      <c r="N15" s="318">
        <v>46957500</v>
      </c>
      <c r="O15" s="319">
        <v>1.2724429826926188E-2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810.6</v>
      </c>
      <c r="E16" s="315">
        <v>807.23333333333323</v>
      </c>
      <c r="F16" s="316">
        <v>800.46666666666647</v>
      </c>
      <c r="G16" s="316">
        <v>790.33333333333326</v>
      </c>
      <c r="H16" s="316">
        <v>783.56666666666649</v>
      </c>
      <c r="I16" s="316">
        <v>817.36666666666645</v>
      </c>
      <c r="J16" s="316">
        <v>824.1333333333331</v>
      </c>
      <c r="K16" s="316">
        <v>834.26666666666642</v>
      </c>
      <c r="L16" s="303">
        <v>814</v>
      </c>
      <c r="M16" s="303">
        <v>797.1</v>
      </c>
      <c r="N16" s="318">
        <v>1047000</v>
      </c>
      <c r="O16" s="319">
        <v>3.8350910834132309E-3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249</v>
      </c>
      <c r="E17" s="315">
        <v>251.33333333333334</v>
      </c>
      <c r="F17" s="316">
        <v>245.66666666666669</v>
      </c>
      <c r="G17" s="316">
        <v>242.33333333333334</v>
      </c>
      <c r="H17" s="316">
        <v>236.66666666666669</v>
      </c>
      <c r="I17" s="316">
        <v>254.66666666666669</v>
      </c>
      <c r="J17" s="316">
        <v>260.33333333333337</v>
      </c>
      <c r="K17" s="316">
        <v>263.66666666666669</v>
      </c>
      <c r="L17" s="303">
        <v>257</v>
      </c>
      <c r="M17" s="303">
        <v>248</v>
      </c>
      <c r="N17" s="318">
        <v>16023000</v>
      </c>
      <c r="O17" s="319">
        <v>-1.1292114031840059E-2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2092.3000000000002</v>
      </c>
      <c r="E18" s="315">
        <v>2110.7666666666669</v>
      </c>
      <c r="F18" s="316">
        <v>2051.7333333333336</v>
      </c>
      <c r="G18" s="316">
        <v>2011.1666666666665</v>
      </c>
      <c r="H18" s="316">
        <v>1952.1333333333332</v>
      </c>
      <c r="I18" s="316">
        <v>2151.3333333333339</v>
      </c>
      <c r="J18" s="316">
        <v>2210.3666666666677</v>
      </c>
      <c r="K18" s="316">
        <v>2250.9333333333343</v>
      </c>
      <c r="L18" s="303">
        <v>2169.8000000000002</v>
      </c>
      <c r="M18" s="303">
        <v>2070.1999999999998</v>
      </c>
      <c r="N18" s="318">
        <v>1644000</v>
      </c>
      <c r="O18" s="319">
        <v>2.175264139216905E-2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154</v>
      </c>
      <c r="E19" s="315">
        <v>153.1</v>
      </c>
      <c r="F19" s="316">
        <v>148.35</v>
      </c>
      <c r="G19" s="316">
        <v>142.69999999999999</v>
      </c>
      <c r="H19" s="316">
        <v>137.94999999999999</v>
      </c>
      <c r="I19" s="316">
        <v>158.75</v>
      </c>
      <c r="J19" s="316">
        <v>163.5</v>
      </c>
      <c r="K19" s="316">
        <v>169.15</v>
      </c>
      <c r="L19" s="303">
        <v>157.85</v>
      </c>
      <c r="M19" s="303">
        <v>147.44999999999999</v>
      </c>
      <c r="N19" s="318">
        <v>9035000</v>
      </c>
      <c r="O19" s="319">
        <v>-0.18676867686768678</v>
      </c>
    </row>
    <row r="20" spans="1:15" ht="15">
      <c r="A20" s="276">
        <v>10</v>
      </c>
      <c r="B20" s="386" t="s">
        <v>44</v>
      </c>
      <c r="C20" s="276" t="s">
        <v>49</v>
      </c>
      <c r="D20" s="315">
        <v>85.3</v>
      </c>
      <c r="E20" s="315">
        <v>85.649999999999991</v>
      </c>
      <c r="F20" s="316">
        <v>84.399999999999977</v>
      </c>
      <c r="G20" s="316">
        <v>83.499999999999986</v>
      </c>
      <c r="H20" s="316">
        <v>82.249999999999972</v>
      </c>
      <c r="I20" s="316">
        <v>86.549999999999983</v>
      </c>
      <c r="J20" s="316">
        <v>87.800000000000011</v>
      </c>
      <c r="K20" s="316">
        <v>88.699999999999989</v>
      </c>
      <c r="L20" s="303">
        <v>86.9</v>
      </c>
      <c r="M20" s="303">
        <v>84.75</v>
      </c>
      <c r="N20" s="318">
        <v>38529000</v>
      </c>
      <c r="O20" s="319">
        <v>4.0087463556851312E-2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2217.85</v>
      </c>
      <c r="E21" s="315">
        <v>2225.3833333333332</v>
      </c>
      <c r="F21" s="316">
        <v>2200.9666666666662</v>
      </c>
      <c r="G21" s="316">
        <v>2184.083333333333</v>
      </c>
      <c r="H21" s="316">
        <v>2159.6666666666661</v>
      </c>
      <c r="I21" s="316">
        <v>2242.2666666666664</v>
      </c>
      <c r="J21" s="316">
        <v>2266.6833333333334</v>
      </c>
      <c r="K21" s="316">
        <v>2283.5666666666666</v>
      </c>
      <c r="L21" s="303">
        <v>2249.8000000000002</v>
      </c>
      <c r="M21" s="303">
        <v>2208.5</v>
      </c>
      <c r="N21" s="318">
        <v>3376800</v>
      </c>
      <c r="O21" s="319">
        <v>2.0212090999728087E-2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781.3</v>
      </c>
      <c r="E22" s="315">
        <v>786.1</v>
      </c>
      <c r="F22" s="316">
        <v>773.75</v>
      </c>
      <c r="G22" s="316">
        <v>766.19999999999993</v>
      </c>
      <c r="H22" s="316">
        <v>753.84999999999991</v>
      </c>
      <c r="I22" s="316">
        <v>793.65000000000009</v>
      </c>
      <c r="J22" s="316">
        <v>806.00000000000023</v>
      </c>
      <c r="K22" s="316">
        <v>813.55000000000018</v>
      </c>
      <c r="L22" s="303">
        <v>798.45</v>
      </c>
      <c r="M22" s="303">
        <v>778.55</v>
      </c>
      <c r="N22" s="318">
        <v>12914200</v>
      </c>
      <c r="O22" s="319">
        <v>1.2898292123374969E-2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542.29999999999995</v>
      </c>
      <c r="E23" s="315">
        <v>540.73333333333323</v>
      </c>
      <c r="F23" s="316">
        <v>533.96666666666647</v>
      </c>
      <c r="G23" s="316">
        <v>525.63333333333321</v>
      </c>
      <c r="H23" s="316">
        <v>518.86666666666645</v>
      </c>
      <c r="I23" s="316">
        <v>549.06666666666649</v>
      </c>
      <c r="J23" s="316">
        <v>555.83333333333314</v>
      </c>
      <c r="K23" s="316">
        <v>564.16666666666652</v>
      </c>
      <c r="L23" s="303">
        <v>547.5</v>
      </c>
      <c r="M23" s="303">
        <v>532.4</v>
      </c>
      <c r="N23" s="318">
        <v>53071200</v>
      </c>
      <c r="O23" s="319">
        <v>1.0579713456572904E-2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2978.35</v>
      </c>
      <c r="E24" s="315">
        <v>2979.9</v>
      </c>
      <c r="F24" s="316">
        <v>2954.05</v>
      </c>
      <c r="G24" s="316">
        <v>2929.75</v>
      </c>
      <c r="H24" s="316">
        <v>2903.9</v>
      </c>
      <c r="I24" s="316">
        <v>3004.2000000000003</v>
      </c>
      <c r="J24" s="316">
        <v>3030.0499999999997</v>
      </c>
      <c r="K24" s="316">
        <v>3054.3500000000004</v>
      </c>
      <c r="L24" s="303">
        <v>3005.75</v>
      </c>
      <c r="M24" s="303">
        <v>2955.6</v>
      </c>
      <c r="N24" s="318">
        <v>1984000</v>
      </c>
      <c r="O24" s="319">
        <v>-2.3742157706975027E-2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6302.75</v>
      </c>
      <c r="E25" s="315">
        <v>6243.583333333333</v>
      </c>
      <c r="F25" s="316">
        <v>6109.1666666666661</v>
      </c>
      <c r="G25" s="316">
        <v>5915.583333333333</v>
      </c>
      <c r="H25" s="316">
        <v>5781.1666666666661</v>
      </c>
      <c r="I25" s="316">
        <v>6437.1666666666661</v>
      </c>
      <c r="J25" s="316">
        <v>6571.5833333333321</v>
      </c>
      <c r="K25" s="316">
        <v>6765.1666666666661</v>
      </c>
      <c r="L25" s="303">
        <v>6378</v>
      </c>
      <c r="M25" s="303">
        <v>6050</v>
      </c>
      <c r="N25" s="318">
        <v>1187750</v>
      </c>
      <c r="O25" s="319">
        <v>-9.0728960266972577E-3</v>
      </c>
    </row>
    <row r="26" spans="1:15" ht="15">
      <c r="A26" s="276">
        <v>16</v>
      </c>
      <c r="B26" s="386" t="s">
        <v>57</v>
      </c>
      <c r="C26" s="276" t="s">
        <v>59</v>
      </c>
      <c r="D26" s="315">
        <v>3762.65</v>
      </c>
      <c r="E26" s="315">
        <v>3758.1666666666665</v>
      </c>
      <c r="F26" s="316">
        <v>3699.333333333333</v>
      </c>
      <c r="G26" s="316">
        <v>3636.0166666666664</v>
      </c>
      <c r="H26" s="316">
        <v>3577.1833333333329</v>
      </c>
      <c r="I26" s="316">
        <v>3821.4833333333331</v>
      </c>
      <c r="J26" s="316">
        <v>3880.3166666666662</v>
      </c>
      <c r="K26" s="316">
        <v>3943.6333333333332</v>
      </c>
      <c r="L26" s="303">
        <v>3817</v>
      </c>
      <c r="M26" s="303">
        <v>3694.85</v>
      </c>
      <c r="N26" s="318">
        <v>5266000</v>
      </c>
      <c r="O26" s="319">
        <v>3.5696725341724848E-2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1455.8</v>
      </c>
      <c r="E27" s="315">
        <v>1446.4333333333334</v>
      </c>
      <c r="F27" s="316">
        <v>1420.8666666666668</v>
      </c>
      <c r="G27" s="316">
        <v>1385.9333333333334</v>
      </c>
      <c r="H27" s="316">
        <v>1360.3666666666668</v>
      </c>
      <c r="I27" s="316">
        <v>1481.3666666666668</v>
      </c>
      <c r="J27" s="316">
        <v>1506.9333333333334</v>
      </c>
      <c r="K27" s="316">
        <v>1541.8666666666668</v>
      </c>
      <c r="L27" s="303">
        <v>1472</v>
      </c>
      <c r="M27" s="303">
        <v>1411.5</v>
      </c>
      <c r="N27" s="318">
        <v>1748400</v>
      </c>
      <c r="O27" s="319">
        <v>6.2727935813274988E-2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332</v>
      </c>
      <c r="E28" s="315">
        <v>328.51666666666665</v>
      </c>
      <c r="F28" s="316">
        <v>322.98333333333329</v>
      </c>
      <c r="G28" s="316">
        <v>313.96666666666664</v>
      </c>
      <c r="H28" s="316">
        <v>308.43333333333328</v>
      </c>
      <c r="I28" s="316">
        <v>337.5333333333333</v>
      </c>
      <c r="J28" s="316">
        <v>343.06666666666661</v>
      </c>
      <c r="K28" s="316">
        <v>352.08333333333331</v>
      </c>
      <c r="L28" s="303">
        <v>334.05</v>
      </c>
      <c r="M28" s="303">
        <v>319.5</v>
      </c>
      <c r="N28" s="318">
        <v>14900400</v>
      </c>
      <c r="O28" s="319">
        <v>9.2661034846884899E-2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46.05</v>
      </c>
      <c r="E29" s="315">
        <v>45.983333333333327</v>
      </c>
      <c r="F29" s="316">
        <v>45.366666666666653</v>
      </c>
      <c r="G29" s="316">
        <v>44.683333333333323</v>
      </c>
      <c r="H29" s="316">
        <v>44.066666666666649</v>
      </c>
      <c r="I29" s="316">
        <v>46.666666666666657</v>
      </c>
      <c r="J29" s="316">
        <v>47.283333333333331</v>
      </c>
      <c r="K29" s="316">
        <v>47.966666666666661</v>
      </c>
      <c r="L29" s="303">
        <v>46.6</v>
      </c>
      <c r="M29" s="303">
        <v>45.3</v>
      </c>
      <c r="N29" s="318">
        <v>48238100</v>
      </c>
      <c r="O29" s="319">
        <v>3.2882678406248929E-2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1345.1</v>
      </c>
      <c r="E30" s="315">
        <v>1348.8666666666666</v>
      </c>
      <c r="F30" s="316">
        <v>1332.2333333333331</v>
      </c>
      <c r="G30" s="316">
        <v>1319.3666666666666</v>
      </c>
      <c r="H30" s="316">
        <v>1302.7333333333331</v>
      </c>
      <c r="I30" s="316">
        <v>1361.7333333333331</v>
      </c>
      <c r="J30" s="316">
        <v>1378.3666666666668</v>
      </c>
      <c r="K30" s="316">
        <v>1391.2333333333331</v>
      </c>
      <c r="L30" s="303">
        <v>1365.5</v>
      </c>
      <c r="M30" s="303">
        <v>1336</v>
      </c>
      <c r="N30" s="318">
        <v>1351900</v>
      </c>
      <c r="O30" s="319">
        <v>-3.7964774951076322E-2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92.85</v>
      </c>
      <c r="E31" s="315">
        <v>92.733333333333334</v>
      </c>
      <c r="F31" s="316">
        <v>91.816666666666663</v>
      </c>
      <c r="G31" s="316">
        <v>90.783333333333331</v>
      </c>
      <c r="H31" s="316">
        <v>89.86666666666666</v>
      </c>
      <c r="I31" s="316">
        <v>93.766666666666666</v>
      </c>
      <c r="J31" s="316">
        <v>94.683333333333323</v>
      </c>
      <c r="K31" s="316">
        <v>95.716666666666669</v>
      </c>
      <c r="L31" s="303">
        <v>93.65</v>
      </c>
      <c r="M31" s="303">
        <v>91.7</v>
      </c>
      <c r="N31" s="318">
        <v>32794000</v>
      </c>
      <c r="O31" s="319">
        <v>1.5055281110326982E-2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650.75</v>
      </c>
      <c r="E32" s="315">
        <v>656.4666666666667</v>
      </c>
      <c r="F32" s="316">
        <v>642.48333333333335</v>
      </c>
      <c r="G32" s="316">
        <v>634.2166666666667</v>
      </c>
      <c r="H32" s="316">
        <v>620.23333333333335</v>
      </c>
      <c r="I32" s="316">
        <v>664.73333333333335</v>
      </c>
      <c r="J32" s="316">
        <v>678.7166666666667</v>
      </c>
      <c r="K32" s="316">
        <v>686.98333333333335</v>
      </c>
      <c r="L32" s="303">
        <v>670.45</v>
      </c>
      <c r="M32" s="303">
        <v>648.20000000000005</v>
      </c>
      <c r="N32" s="318">
        <v>3771900</v>
      </c>
      <c r="O32" s="319">
        <v>3.0658250676284943E-2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478.35</v>
      </c>
      <c r="E33" s="315">
        <v>480.9666666666667</v>
      </c>
      <c r="F33" s="316">
        <v>472.93333333333339</v>
      </c>
      <c r="G33" s="316">
        <v>467.51666666666671</v>
      </c>
      <c r="H33" s="316">
        <v>459.48333333333341</v>
      </c>
      <c r="I33" s="316">
        <v>486.38333333333338</v>
      </c>
      <c r="J33" s="316">
        <v>494.41666666666669</v>
      </c>
      <c r="K33" s="316">
        <v>499.83333333333337</v>
      </c>
      <c r="L33" s="303">
        <v>489</v>
      </c>
      <c r="M33" s="303">
        <v>475.55</v>
      </c>
      <c r="N33" s="318">
        <v>5518500</v>
      </c>
      <c r="O33" s="319">
        <v>-3.6154047681425203E-2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451.55</v>
      </c>
      <c r="E34" s="315">
        <v>454.2</v>
      </c>
      <c r="F34" s="316">
        <v>446.9</v>
      </c>
      <c r="G34" s="316">
        <v>442.25</v>
      </c>
      <c r="H34" s="316">
        <v>434.95</v>
      </c>
      <c r="I34" s="316">
        <v>458.84999999999997</v>
      </c>
      <c r="J34" s="316">
        <v>466.15000000000003</v>
      </c>
      <c r="K34" s="316">
        <v>470.79999999999995</v>
      </c>
      <c r="L34" s="303">
        <v>461.5</v>
      </c>
      <c r="M34" s="303">
        <v>449.55</v>
      </c>
      <c r="N34" s="318">
        <v>101788341</v>
      </c>
      <c r="O34" s="319">
        <v>-4.3453857435136068E-3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27.95</v>
      </c>
      <c r="E35" s="315">
        <v>28.2</v>
      </c>
      <c r="F35" s="316">
        <v>27.4</v>
      </c>
      <c r="G35" s="316">
        <v>26.849999999999998</v>
      </c>
      <c r="H35" s="316">
        <v>26.049999999999997</v>
      </c>
      <c r="I35" s="316">
        <v>28.75</v>
      </c>
      <c r="J35" s="316">
        <v>29.550000000000004</v>
      </c>
      <c r="K35" s="316">
        <v>30.1</v>
      </c>
      <c r="L35" s="303">
        <v>29</v>
      </c>
      <c r="M35" s="303">
        <v>27.65</v>
      </c>
      <c r="N35" s="318">
        <v>70917000</v>
      </c>
      <c r="O35" s="319">
        <v>6.6645609602021483E-2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415.1</v>
      </c>
      <c r="E36" s="315">
        <v>414.2833333333333</v>
      </c>
      <c r="F36" s="316">
        <v>411.16666666666663</v>
      </c>
      <c r="G36" s="316">
        <v>407.23333333333335</v>
      </c>
      <c r="H36" s="316">
        <v>404.11666666666667</v>
      </c>
      <c r="I36" s="316">
        <v>418.21666666666658</v>
      </c>
      <c r="J36" s="316">
        <v>421.33333333333326</v>
      </c>
      <c r="K36" s="316">
        <v>425.26666666666654</v>
      </c>
      <c r="L36" s="303">
        <v>417.4</v>
      </c>
      <c r="M36" s="303">
        <v>410.35</v>
      </c>
      <c r="N36" s="318">
        <v>11532200</v>
      </c>
      <c r="O36" s="319">
        <v>-5.7505453103311524E-3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11812.5</v>
      </c>
      <c r="E37" s="315">
        <v>11895.666666666666</v>
      </c>
      <c r="F37" s="316">
        <v>11516.783333333333</v>
      </c>
      <c r="G37" s="316">
        <v>11221.066666666668</v>
      </c>
      <c r="H37" s="316">
        <v>10842.183333333334</v>
      </c>
      <c r="I37" s="316">
        <v>12191.383333333331</v>
      </c>
      <c r="J37" s="316">
        <v>12570.266666666666</v>
      </c>
      <c r="K37" s="316">
        <v>12865.98333333333</v>
      </c>
      <c r="L37" s="303">
        <v>12274.55</v>
      </c>
      <c r="M37" s="303">
        <v>11599.95</v>
      </c>
      <c r="N37" s="318">
        <v>171500</v>
      </c>
      <c r="O37" s="319">
        <v>0.11255270840090821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362.8</v>
      </c>
      <c r="E38" s="315">
        <v>365.10000000000008</v>
      </c>
      <c r="F38" s="316">
        <v>359.60000000000014</v>
      </c>
      <c r="G38" s="316">
        <v>356.40000000000003</v>
      </c>
      <c r="H38" s="316">
        <v>350.90000000000009</v>
      </c>
      <c r="I38" s="316">
        <v>368.30000000000018</v>
      </c>
      <c r="J38" s="316">
        <v>373.80000000000007</v>
      </c>
      <c r="K38" s="316">
        <v>377.00000000000023</v>
      </c>
      <c r="L38" s="303">
        <v>370.6</v>
      </c>
      <c r="M38" s="303">
        <v>361.9</v>
      </c>
      <c r="N38" s="318">
        <v>20055600</v>
      </c>
      <c r="O38" s="319">
        <v>1.772013153087322E-2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3523.25</v>
      </c>
      <c r="E39" s="315">
        <v>3531.15</v>
      </c>
      <c r="F39" s="316">
        <v>3501</v>
      </c>
      <c r="G39" s="316">
        <v>3478.75</v>
      </c>
      <c r="H39" s="316">
        <v>3448.6</v>
      </c>
      <c r="I39" s="316">
        <v>3553.4</v>
      </c>
      <c r="J39" s="316">
        <v>3583.5500000000006</v>
      </c>
      <c r="K39" s="316">
        <v>3605.8</v>
      </c>
      <c r="L39" s="303">
        <v>3561.3</v>
      </c>
      <c r="M39" s="303">
        <v>3508.9</v>
      </c>
      <c r="N39" s="318">
        <v>1285600</v>
      </c>
      <c r="O39" s="319">
        <v>3.1781701444622792E-2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433.9</v>
      </c>
      <c r="E40" s="315">
        <v>437.45</v>
      </c>
      <c r="F40" s="316">
        <v>429</v>
      </c>
      <c r="G40" s="316">
        <v>424.1</v>
      </c>
      <c r="H40" s="316">
        <v>415.65000000000003</v>
      </c>
      <c r="I40" s="316">
        <v>442.34999999999997</v>
      </c>
      <c r="J40" s="316">
        <v>450.7999999999999</v>
      </c>
      <c r="K40" s="316">
        <v>455.69999999999993</v>
      </c>
      <c r="L40" s="303">
        <v>445.9</v>
      </c>
      <c r="M40" s="303">
        <v>432.55</v>
      </c>
      <c r="N40" s="318">
        <v>7070800</v>
      </c>
      <c r="O40" s="319">
        <v>6.3886130420390597E-2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92.1</v>
      </c>
      <c r="E41" s="315">
        <v>92.183333333333337</v>
      </c>
      <c r="F41" s="316">
        <v>90.866666666666674</v>
      </c>
      <c r="G41" s="316">
        <v>89.63333333333334</v>
      </c>
      <c r="H41" s="316">
        <v>88.316666666666677</v>
      </c>
      <c r="I41" s="316">
        <v>93.416666666666671</v>
      </c>
      <c r="J41" s="316">
        <v>94.733333333333334</v>
      </c>
      <c r="K41" s="316">
        <v>95.966666666666669</v>
      </c>
      <c r="L41" s="303">
        <v>93.5</v>
      </c>
      <c r="M41" s="303">
        <v>90.95</v>
      </c>
      <c r="N41" s="318">
        <v>14907400</v>
      </c>
      <c r="O41" s="319">
        <v>4.3522785458269334E-3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303</v>
      </c>
      <c r="E42" s="315">
        <v>302.16666666666669</v>
      </c>
      <c r="F42" s="316">
        <v>297.48333333333335</v>
      </c>
      <c r="G42" s="316">
        <v>291.96666666666664</v>
      </c>
      <c r="H42" s="316">
        <v>287.2833333333333</v>
      </c>
      <c r="I42" s="316">
        <v>307.68333333333339</v>
      </c>
      <c r="J42" s="316">
        <v>312.36666666666667</v>
      </c>
      <c r="K42" s="316">
        <v>317.88333333333344</v>
      </c>
      <c r="L42" s="303">
        <v>306.85000000000002</v>
      </c>
      <c r="M42" s="303">
        <v>296.64999999999998</v>
      </c>
      <c r="N42" s="318">
        <v>6342500</v>
      </c>
      <c r="O42" s="319">
        <v>-2.4605920799692427E-2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793.2</v>
      </c>
      <c r="E43" s="315">
        <v>795.18333333333339</v>
      </c>
      <c r="F43" s="316">
        <v>786.56666666666683</v>
      </c>
      <c r="G43" s="316">
        <v>779.93333333333339</v>
      </c>
      <c r="H43" s="316">
        <v>771.31666666666683</v>
      </c>
      <c r="I43" s="316">
        <v>801.81666666666683</v>
      </c>
      <c r="J43" s="316">
        <v>810.43333333333339</v>
      </c>
      <c r="K43" s="316">
        <v>817.06666666666683</v>
      </c>
      <c r="L43" s="303">
        <v>803.8</v>
      </c>
      <c r="M43" s="303">
        <v>788.55</v>
      </c>
      <c r="N43" s="318">
        <v>18023200</v>
      </c>
      <c r="O43" s="319">
        <v>9.346162946604622E-2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120.9</v>
      </c>
      <c r="E44" s="315">
        <v>120.2</v>
      </c>
      <c r="F44" s="316">
        <v>118.9</v>
      </c>
      <c r="G44" s="316">
        <v>116.9</v>
      </c>
      <c r="H44" s="316">
        <v>115.60000000000001</v>
      </c>
      <c r="I44" s="316">
        <v>122.2</v>
      </c>
      <c r="J44" s="316">
        <v>123.49999999999999</v>
      </c>
      <c r="K44" s="316">
        <v>125.5</v>
      </c>
      <c r="L44" s="303">
        <v>121.5</v>
      </c>
      <c r="M44" s="303">
        <v>118.2</v>
      </c>
      <c r="N44" s="318">
        <v>37768100</v>
      </c>
      <c r="O44" s="319">
        <v>7.6790393075350613E-2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2226.6</v>
      </c>
      <c r="E45" s="315">
        <v>2216.0166666666664</v>
      </c>
      <c r="F45" s="316">
        <v>2201.583333333333</v>
      </c>
      <c r="G45" s="316">
        <v>2176.5666666666666</v>
      </c>
      <c r="H45" s="316">
        <v>2162.1333333333332</v>
      </c>
      <c r="I45" s="316">
        <v>2241.0333333333328</v>
      </c>
      <c r="J45" s="316">
        <v>2255.4666666666662</v>
      </c>
      <c r="K45" s="316">
        <v>2280.4833333333327</v>
      </c>
      <c r="L45" s="303">
        <v>2230.4499999999998</v>
      </c>
      <c r="M45" s="303">
        <v>2191</v>
      </c>
      <c r="N45" s="318">
        <v>504375</v>
      </c>
      <c r="O45" s="319">
        <v>7.4906367041198503E-3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1509.7</v>
      </c>
      <c r="E46" s="315">
        <v>1503.4666666666665</v>
      </c>
      <c r="F46" s="316">
        <v>1492.4333333333329</v>
      </c>
      <c r="G46" s="316">
        <v>1475.1666666666665</v>
      </c>
      <c r="H46" s="316">
        <v>1464.133333333333</v>
      </c>
      <c r="I46" s="316">
        <v>1520.7333333333329</v>
      </c>
      <c r="J46" s="316">
        <v>1531.7666666666662</v>
      </c>
      <c r="K46" s="316">
        <v>1549.0333333333328</v>
      </c>
      <c r="L46" s="303">
        <v>1514.5</v>
      </c>
      <c r="M46" s="303">
        <v>1486.2</v>
      </c>
      <c r="N46" s="318">
        <v>2928800</v>
      </c>
      <c r="O46" s="319">
        <v>-1.2974758197688134E-2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376.3</v>
      </c>
      <c r="E47" s="315">
        <v>382.09999999999997</v>
      </c>
      <c r="F47" s="316">
        <v>364.19999999999993</v>
      </c>
      <c r="G47" s="316">
        <v>352.09999999999997</v>
      </c>
      <c r="H47" s="316">
        <v>334.19999999999993</v>
      </c>
      <c r="I47" s="316">
        <v>394.19999999999993</v>
      </c>
      <c r="J47" s="316">
        <v>412.09999999999991</v>
      </c>
      <c r="K47" s="316">
        <v>424.19999999999993</v>
      </c>
      <c r="L47" s="303">
        <v>400</v>
      </c>
      <c r="M47" s="303">
        <v>370</v>
      </c>
      <c r="N47" s="318">
        <v>6724026</v>
      </c>
      <c r="O47" s="319">
        <v>0.30127041742286753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457.05</v>
      </c>
      <c r="E48" s="315">
        <v>456.26666666666665</v>
      </c>
      <c r="F48" s="316">
        <v>450.5333333333333</v>
      </c>
      <c r="G48" s="316">
        <v>444.01666666666665</v>
      </c>
      <c r="H48" s="316">
        <v>438.2833333333333</v>
      </c>
      <c r="I48" s="316">
        <v>462.7833333333333</v>
      </c>
      <c r="J48" s="316">
        <v>468.51666666666665</v>
      </c>
      <c r="K48" s="316">
        <v>475.0333333333333</v>
      </c>
      <c r="L48" s="303">
        <v>462</v>
      </c>
      <c r="M48" s="303">
        <v>449.75</v>
      </c>
      <c r="N48" s="318">
        <v>1370400</v>
      </c>
      <c r="O48" s="319">
        <v>-6.3934426229508193E-2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525.9</v>
      </c>
      <c r="E49" s="315">
        <v>524.26666666666665</v>
      </c>
      <c r="F49" s="316">
        <v>520.13333333333333</v>
      </c>
      <c r="G49" s="316">
        <v>514.36666666666667</v>
      </c>
      <c r="H49" s="316">
        <v>510.23333333333335</v>
      </c>
      <c r="I49" s="316">
        <v>530.0333333333333</v>
      </c>
      <c r="J49" s="316">
        <v>534.16666666666652</v>
      </c>
      <c r="K49" s="316">
        <v>539.93333333333328</v>
      </c>
      <c r="L49" s="303">
        <v>528.4</v>
      </c>
      <c r="M49" s="303">
        <v>518.5</v>
      </c>
      <c r="N49" s="318">
        <v>11787500</v>
      </c>
      <c r="O49" s="319">
        <v>-5.7659638253222747E-2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3242.95</v>
      </c>
      <c r="E50" s="315">
        <v>3233.6333333333337</v>
      </c>
      <c r="F50" s="316">
        <v>3201.3666666666672</v>
      </c>
      <c r="G50" s="316">
        <v>3159.7833333333338</v>
      </c>
      <c r="H50" s="316">
        <v>3127.5166666666673</v>
      </c>
      <c r="I50" s="316">
        <v>3275.2166666666672</v>
      </c>
      <c r="J50" s="316">
        <v>3307.4833333333336</v>
      </c>
      <c r="K50" s="316">
        <v>3349.0666666666671</v>
      </c>
      <c r="L50" s="303">
        <v>3265.9</v>
      </c>
      <c r="M50" s="303">
        <v>3192.05</v>
      </c>
      <c r="N50" s="318">
        <v>3286000</v>
      </c>
      <c r="O50" s="319">
        <v>1.8157030426969076E-2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168</v>
      </c>
      <c r="E51" s="315">
        <v>167.75</v>
      </c>
      <c r="F51" s="316">
        <v>165.5</v>
      </c>
      <c r="G51" s="316">
        <v>163</v>
      </c>
      <c r="H51" s="316">
        <v>160.75</v>
      </c>
      <c r="I51" s="316">
        <v>170.25</v>
      </c>
      <c r="J51" s="316">
        <v>172.5</v>
      </c>
      <c r="K51" s="316">
        <v>175</v>
      </c>
      <c r="L51" s="303">
        <v>170</v>
      </c>
      <c r="M51" s="303">
        <v>165.25</v>
      </c>
      <c r="N51" s="318">
        <v>27822300</v>
      </c>
      <c r="O51" s="319">
        <v>-1.4955018109592242E-2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4922.7</v>
      </c>
      <c r="E52" s="315">
        <v>4938.5666666666666</v>
      </c>
      <c r="F52" s="316">
        <v>4895.1333333333332</v>
      </c>
      <c r="G52" s="316">
        <v>4867.5666666666666</v>
      </c>
      <c r="H52" s="316">
        <v>4824.1333333333332</v>
      </c>
      <c r="I52" s="316">
        <v>4966.1333333333332</v>
      </c>
      <c r="J52" s="316">
        <v>5009.5666666666657</v>
      </c>
      <c r="K52" s="316">
        <v>5037.1333333333332</v>
      </c>
      <c r="L52" s="303">
        <v>4982</v>
      </c>
      <c r="M52" s="303">
        <v>4911</v>
      </c>
      <c r="N52" s="318">
        <v>3344750</v>
      </c>
      <c r="O52" s="319">
        <v>1.1950684517056198E-2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2146.35</v>
      </c>
      <c r="E53" s="315">
        <v>2141.0666666666662</v>
      </c>
      <c r="F53" s="316">
        <v>2120.4333333333325</v>
      </c>
      <c r="G53" s="316">
        <v>2094.5166666666664</v>
      </c>
      <c r="H53" s="316">
        <v>2073.8833333333328</v>
      </c>
      <c r="I53" s="316">
        <v>2166.9833333333322</v>
      </c>
      <c r="J53" s="316">
        <v>2187.6166666666663</v>
      </c>
      <c r="K53" s="316">
        <v>2213.5333333333319</v>
      </c>
      <c r="L53" s="303">
        <v>2161.6999999999998</v>
      </c>
      <c r="M53" s="303">
        <v>2115.15</v>
      </c>
      <c r="N53" s="318">
        <v>2243850</v>
      </c>
      <c r="O53" s="319">
        <v>-1.8974751338944149E-2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1286.5</v>
      </c>
      <c r="E54" s="315">
        <v>1280.6333333333332</v>
      </c>
      <c r="F54" s="316">
        <v>1267.6666666666665</v>
      </c>
      <c r="G54" s="316">
        <v>1248.8333333333333</v>
      </c>
      <c r="H54" s="316">
        <v>1235.8666666666666</v>
      </c>
      <c r="I54" s="316">
        <v>1299.4666666666665</v>
      </c>
      <c r="J54" s="316">
        <v>1312.4333333333332</v>
      </c>
      <c r="K54" s="316">
        <v>1331.2666666666664</v>
      </c>
      <c r="L54" s="303">
        <v>1293.5999999999999</v>
      </c>
      <c r="M54" s="303">
        <v>1261.8</v>
      </c>
      <c r="N54" s="318">
        <v>2521200</v>
      </c>
      <c r="O54" s="319">
        <v>-1.6941882907999143E-2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164.7</v>
      </c>
      <c r="E55" s="315">
        <v>164.36666666666667</v>
      </c>
      <c r="F55" s="316">
        <v>162.98333333333335</v>
      </c>
      <c r="G55" s="316">
        <v>161.26666666666668</v>
      </c>
      <c r="H55" s="316">
        <v>159.88333333333335</v>
      </c>
      <c r="I55" s="316">
        <v>166.08333333333334</v>
      </c>
      <c r="J55" s="316">
        <v>167.46666666666667</v>
      </c>
      <c r="K55" s="316">
        <v>169.18333333333334</v>
      </c>
      <c r="L55" s="303">
        <v>165.75</v>
      </c>
      <c r="M55" s="303">
        <v>162.65</v>
      </c>
      <c r="N55" s="318">
        <v>10854000</v>
      </c>
      <c r="O55" s="319">
        <v>2.4464831804281346E-2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54.95</v>
      </c>
      <c r="E56" s="315">
        <v>54.733333333333341</v>
      </c>
      <c r="F56" s="316">
        <v>53.866666666666681</v>
      </c>
      <c r="G56" s="316">
        <v>52.783333333333339</v>
      </c>
      <c r="H56" s="316">
        <v>51.916666666666679</v>
      </c>
      <c r="I56" s="316">
        <v>55.816666666666684</v>
      </c>
      <c r="J56" s="316">
        <v>56.683333333333344</v>
      </c>
      <c r="K56" s="316">
        <v>57.766666666666687</v>
      </c>
      <c r="L56" s="303">
        <v>55.6</v>
      </c>
      <c r="M56" s="303">
        <v>53.65</v>
      </c>
      <c r="N56" s="318">
        <v>94977500</v>
      </c>
      <c r="O56" s="319">
        <v>2.8791317110686259E-2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86.15</v>
      </c>
      <c r="E57" s="315">
        <v>86.5</v>
      </c>
      <c r="F57" s="316">
        <v>85.45</v>
      </c>
      <c r="G57" s="316">
        <v>84.75</v>
      </c>
      <c r="H57" s="316">
        <v>83.7</v>
      </c>
      <c r="I57" s="316">
        <v>87.2</v>
      </c>
      <c r="J57" s="316">
        <v>88.250000000000014</v>
      </c>
      <c r="K57" s="316">
        <v>88.95</v>
      </c>
      <c r="L57" s="303">
        <v>87.55</v>
      </c>
      <c r="M57" s="303">
        <v>85.8</v>
      </c>
      <c r="N57" s="318">
        <v>25626100</v>
      </c>
      <c r="O57" s="319">
        <v>9.8875228877844626E-2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512.95000000000005</v>
      </c>
      <c r="E58" s="315">
        <v>512.66666666666663</v>
      </c>
      <c r="F58" s="316">
        <v>507.58333333333326</v>
      </c>
      <c r="G58" s="316">
        <v>502.21666666666664</v>
      </c>
      <c r="H58" s="316">
        <v>497.13333333333327</v>
      </c>
      <c r="I58" s="316">
        <v>518.0333333333333</v>
      </c>
      <c r="J58" s="316">
        <v>523.11666666666656</v>
      </c>
      <c r="K58" s="316">
        <v>528.48333333333323</v>
      </c>
      <c r="L58" s="303">
        <v>517.75</v>
      </c>
      <c r="M58" s="303">
        <v>507.3</v>
      </c>
      <c r="N58" s="318">
        <v>7378400</v>
      </c>
      <c r="O58" s="319">
        <v>-1.8810215629301116E-2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24.15</v>
      </c>
      <c r="E59" s="315">
        <v>24.149999999999995</v>
      </c>
      <c r="F59" s="316">
        <v>23.899999999999991</v>
      </c>
      <c r="G59" s="316">
        <v>23.649999999999995</v>
      </c>
      <c r="H59" s="316">
        <v>23.399999999999991</v>
      </c>
      <c r="I59" s="316">
        <v>24.399999999999991</v>
      </c>
      <c r="J59" s="316">
        <v>24.65</v>
      </c>
      <c r="K59" s="316">
        <v>24.899999999999991</v>
      </c>
      <c r="L59" s="303">
        <v>24.4</v>
      </c>
      <c r="M59" s="303">
        <v>23.9</v>
      </c>
      <c r="N59" s="318">
        <v>65587500</v>
      </c>
      <c r="O59" s="319">
        <v>-1.1529331976941335E-2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672.35</v>
      </c>
      <c r="E60" s="315">
        <v>673.9</v>
      </c>
      <c r="F60" s="316">
        <v>664.69999999999993</v>
      </c>
      <c r="G60" s="316">
        <v>657.05</v>
      </c>
      <c r="H60" s="316">
        <v>647.84999999999991</v>
      </c>
      <c r="I60" s="316">
        <v>681.55</v>
      </c>
      <c r="J60" s="316">
        <v>690.75</v>
      </c>
      <c r="K60" s="316">
        <v>698.4</v>
      </c>
      <c r="L60" s="303">
        <v>683.1</v>
      </c>
      <c r="M60" s="303">
        <v>666.25</v>
      </c>
      <c r="N60" s="318">
        <v>5312000</v>
      </c>
      <c r="O60" s="319">
        <v>2.6076878501062391E-2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947.55</v>
      </c>
      <c r="E61" s="315">
        <v>942.13333333333333</v>
      </c>
      <c r="F61" s="316">
        <v>922.26666666666665</v>
      </c>
      <c r="G61" s="316">
        <v>896.98333333333335</v>
      </c>
      <c r="H61" s="316">
        <v>877.11666666666667</v>
      </c>
      <c r="I61" s="316">
        <v>967.41666666666663</v>
      </c>
      <c r="J61" s="316">
        <v>987.28333333333319</v>
      </c>
      <c r="K61" s="316">
        <v>1012.5666666666666</v>
      </c>
      <c r="L61" s="303">
        <v>962</v>
      </c>
      <c r="M61" s="303">
        <v>916.85</v>
      </c>
      <c r="N61" s="318">
        <v>1634750</v>
      </c>
      <c r="O61" s="319">
        <v>-7.1955719557195569E-2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797.15</v>
      </c>
      <c r="E62" s="315">
        <v>800.44999999999993</v>
      </c>
      <c r="F62" s="316">
        <v>790.99999999999989</v>
      </c>
      <c r="G62" s="316">
        <v>784.84999999999991</v>
      </c>
      <c r="H62" s="316">
        <v>775.39999999999986</v>
      </c>
      <c r="I62" s="316">
        <v>806.59999999999991</v>
      </c>
      <c r="J62" s="316">
        <v>816.05</v>
      </c>
      <c r="K62" s="316">
        <v>822.19999999999993</v>
      </c>
      <c r="L62" s="303">
        <v>809.9</v>
      </c>
      <c r="M62" s="303">
        <v>794.3</v>
      </c>
      <c r="N62" s="318">
        <v>19097850</v>
      </c>
      <c r="O62" s="319">
        <v>4.5974713907350959E-3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821.7</v>
      </c>
      <c r="E63" s="315">
        <v>820.04999999999984</v>
      </c>
      <c r="F63" s="316">
        <v>815.6999999999997</v>
      </c>
      <c r="G63" s="316">
        <v>809.69999999999982</v>
      </c>
      <c r="H63" s="316">
        <v>805.34999999999968</v>
      </c>
      <c r="I63" s="316">
        <v>826.04999999999973</v>
      </c>
      <c r="J63" s="316">
        <v>830.39999999999986</v>
      </c>
      <c r="K63" s="316">
        <v>836.39999999999975</v>
      </c>
      <c r="L63" s="303">
        <v>824.4</v>
      </c>
      <c r="M63" s="303">
        <v>814.05</v>
      </c>
      <c r="N63" s="318">
        <v>5231000</v>
      </c>
      <c r="O63" s="319">
        <v>3.3998813994860641E-2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853.15</v>
      </c>
      <c r="E64" s="315">
        <v>849.86666666666667</v>
      </c>
      <c r="F64" s="316">
        <v>841.2833333333333</v>
      </c>
      <c r="G64" s="316">
        <v>829.41666666666663</v>
      </c>
      <c r="H64" s="316">
        <v>820.83333333333326</v>
      </c>
      <c r="I64" s="316">
        <v>861.73333333333335</v>
      </c>
      <c r="J64" s="316">
        <v>870.31666666666661</v>
      </c>
      <c r="K64" s="316">
        <v>882.18333333333339</v>
      </c>
      <c r="L64" s="303">
        <v>858.45</v>
      </c>
      <c r="M64" s="303">
        <v>838</v>
      </c>
      <c r="N64" s="318">
        <v>16657200</v>
      </c>
      <c r="O64" s="319">
        <v>1.2509573653306101E-2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2144.0500000000002</v>
      </c>
      <c r="E65" s="315">
        <v>2135.8666666666668</v>
      </c>
      <c r="F65" s="316">
        <v>2118.0833333333335</v>
      </c>
      <c r="G65" s="316">
        <v>2092.1166666666668</v>
      </c>
      <c r="H65" s="316">
        <v>2074.3333333333335</v>
      </c>
      <c r="I65" s="316">
        <v>2161.8333333333335</v>
      </c>
      <c r="J65" s="316">
        <v>2179.6166666666663</v>
      </c>
      <c r="K65" s="316">
        <v>2205.5833333333335</v>
      </c>
      <c r="L65" s="303">
        <v>2153.65</v>
      </c>
      <c r="M65" s="303">
        <v>2109.9</v>
      </c>
      <c r="N65" s="318">
        <v>25495200</v>
      </c>
      <c r="O65" s="319">
        <v>4.9785367122736892E-3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1303</v>
      </c>
      <c r="E66" s="315">
        <v>1291.4333333333334</v>
      </c>
      <c r="F66" s="316">
        <v>1276.8666666666668</v>
      </c>
      <c r="G66" s="316">
        <v>1250.7333333333333</v>
      </c>
      <c r="H66" s="316">
        <v>1236.1666666666667</v>
      </c>
      <c r="I66" s="316">
        <v>1317.5666666666668</v>
      </c>
      <c r="J66" s="316">
        <v>1332.1333333333334</v>
      </c>
      <c r="K66" s="316">
        <v>1358.2666666666669</v>
      </c>
      <c r="L66" s="303">
        <v>1306</v>
      </c>
      <c r="M66" s="303">
        <v>1265.3</v>
      </c>
      <c r="N66" s="318">
        <v>37775100</v>
      </c>
      <c r="O66" s="319">
        <v>5.1099582204673796E-2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592.70000000000005</v>
      </c>
      <c r="E67" s="315">
        <v>594.65</v>
      </c>
      <c r="F67" s="316">
        <v>589.5</v>
      </c>
      <c r="G67" s="316">
        <v>586.30000000000007</v>
      </c>
      <c r="H67" s="316">
        <v>581.15000000000009</v>
      </c>
      <c r="I67" s="316">
        <v>597.84999999999991</v>
      </c>
      <c r="J67" s="316">
        <v>602.99999999999977</v>
      </c>
      <c r="K67" s="316">
        <v>606.19999999999982</v>
      </c>
      <c r="L67" s="303">
        <v>599.79999999999995</v>
      </c>
      <c r="M67" s="303">
        <v>591.45000000000005</v>
      </c>
      <c r="N67" s="318">
        <v>11322300</v>
      </c>
      <c r="O67" s="319">
        <v>9.5135347194978421E-3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2949.6</v>
      </c>
      <c r="E68" s="315">
        <v>2952.8666666666668</v>
      </c>
      <c r="F68" s="316">
        <v>2921.7333333333336</v>
      </c>
      <c r="G68" s="316">
        <v>2893.8666666666668</v>
      </c>
      <c r="H68" s="316">
        <v>2862.7333333333336</v>
      </c>
      <c r="I68" s="316">
        <v>2980.7333333333336</v>
      </c>
      <c r="J68" s="316">
        <v>3011.8666666666668</v>
      </c>
      <c r="K68" s="316">
        <v>3039.7333333333336</v>
      </c>
      <c r="L68" s="303">
        <v>2984</v>
      </c>
      <c r="M68" s="303">
        <v>2925</v>
      </c>
      <c r="N68" s="318">
        <v>2914800</v>
      </c>
      <c r="O68" s="319">
        <v>2.7278494396278281E-2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188.85</v>
      </c>
      <c r="E69" s="315">
        <v>188.73333333333332</v>
      </c>
      <c r="F69" s="316">
        <v>186.26666666666665</v>
      </c>
      <c r="G69" s="316">
        <v>183.68333333333334</v>
      </c>
      <c r="H69" s="316">
        <v>181.21666666666667</v>
      </c>
      <c r="I69" s="316">
        <v>191.31666666666663</v>
      </c>
      <c r="J69" s="316">
        <v>193.78333333333327</v>
      </c>
      <c r="K69" s="316">
        <v>196.36666666666662</v>
      </c>
      <c r="L69" s="303">
        <v>191.2</v>
      </c>
      <c r="M69" s="303">
        <v>186.15</v>
      </c>
      <c r="N69" s="318">
        <v>32563900</v>
      </c>
      <c r="O69" s="319">
        <v>2.3931855056787452E-2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205.35</v>
      </c>
      <c r="E70" s="315">
        <v>205.11666666666667</v>
      </c>
      <c r="F70" s="316">
        <v>202.83333333333334</v>
      </c>
      <c r="G70" s="316">
        <v>200.31666666666666</v>
      </c>
      <c r="H70" s="316">
        <v>198.03333333333333</v>
      </c>
      <c r="I70" s="316">
        <v>207.63333333333335</v>
      </c>
      <c r="J70" s="316">
        <v>209.91666666666666</v>
      </c>
      <c r="K70" s="316">
        <v>212.43333333333337</v>
      </c>
      <c r="L70" s="303">
        <v>207.4</v>
      </c>
      <c r="M70" s="303">
        <v>202.6</v>
      </c>
      <c r="N70" s="318">
        <v>28738800</v>
      </c>
      <c r="O70" s="319">
        <v>-4.947312020003572E-2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2099.6</v>
      </c>
      <c r="E71" s="315">
        <v>2104.9833333333331</v>
      </c>
      <c r="F71" s="316">
        <v>2083.6666666666661</v>
      </c>
      <c r="G71" s="316">
        <v>2067.7333333333331</v>
      </c>
      <c r="H71" s="316">
        <v>2046.4166666666661</v>
      </c>
      <c r="I71" s="316">
        <v>2120.9166666666661</v>
      </c>
      <c r="J71" s="316">
        <v>2142.2333333333327</v>
      </c>
      <c r="K71" s="316">
        <v>2158.1666666666661</v>
      </c>
      <c r="L71" s="303">
        <v>2126.3000000000002</v>
      </c>
      <c r="M71" s="303">
        <v>2089.0500000000002</v>
      </c>
      <c r="N71" s="318">
        <v>5906700</v>
      </c>
      <c r="O71" s="319">
        <v>1.2496143165689602E-2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152.9</v>
      </c>
      <c r="E72" s="315">
        <v>151.15</v>
      </c>
      <c r="F72" s="316">
        <v>146.10000000000002</v>
      </c>
      <c r="G72" s="316">
        <v>139.30000000000001</v>
      </c>
      <c r="H72" s="316">
        <v>134.25000000000003</v>
      </c>
      <c r="I72" s="316">
        <v>157.95000000000002</v>
      </c>
      <c r="J72" s="316">
        <v>163.00000000000003</v>
      </c>
      <c r="K72" s="316">
        <v>169.8</v>
      </c>
      <c r="L72" s="303">
        <v>156.19999999999999</v>
      </c>
      <c r="M72" s="303">
        <v>144.35</v>
      </c>
      <c r="N72" s="318">
        <v>17701000</v>
      </c>
      <c r="O72" s="319">
        <v>5.2728613569321535E-2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443.95</v>
      </c>
      <c r="E73" s="315">
        <v>442.65000000000003</v>
      </c>
      <c r="F73" s="316">
        <v>438.80000000000007</v>
      </c>
      <c r="G73" s="316">
        <v>433.65000000000003</v>
      </c>
      <c r="H73" s="316">
        <v>429.80000000000007</v>
      </c>
      <c r="I73" s="316">
        <v>447.80000000000007</v>
      </c>
      <c r="J73" s="316">
        <v>451.65000000000009</v>
      </c>
      <c r="K73" s="316">
        <v>456.80000000000007</v>
      </c>
      <c r="L73" s="303">
        <v>446.5</v>
      </c>
      <c r="M73" s="303">
        <v>437.5</v>
      </c>
      <c r="N73" s="318">
        <v>123318250</v>
      </c>
      <c r="O73" s="319">
        <v>1.2097411244272913E-2</v>
      </c>
    </row>
    <row r="74" spans="1:15" ht="15">
      <c r="A74" s="276">
        <v>64</v>
      </c>
      <c r="B74" s="417" t="s">
        <v>57</v>
      </c>
      <c r="C74" t="s">
        <v>256</v>
      </c>
      <c r="D74" s="511">
        <v>1264.5999999999999</v>
      </c>
      <c r="E74" s="511">
        <v>1262.8166666666666</v>
      </c>
      <c r="F74" s="512">
        <v>1247.6333333333332</v>
      </c>
      <c r="G74" s="512">
        <v>1230.6666666666665</v>
      </c>
      <c r="H74" s="512">
        <v>1215.4833333333331</v>
      </c>
      <c r="I74" s="512">
        <v>1279.7833333333333</v>
      </c>
      <c r="J74" s="512">
        <v>1294.9666666666667</v>
      </c>
      <c r="K74" s="512">
        <v>1311.9333333333334</v>
      </c>
      <c r="L74" s="513">
        <v>1278</v>
      </c>
      <c r="M74" s="513">
        <v>1245.8499999999999</v>
      </c>
      <c r="N74" s="514">
        <v>164050</v>
      </c>
      <c r="O74" s="515">
        <v>0.2253968253968254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419.2</v>
      </c>
      <c r="E75" s="315">
        <v>419.5333333333333</v>
      </c>
      <c r="F75" s="316">
        <v>415.36666666666662</v>
      </c>
      <c r="G75" s="316">
        <v>411.5333333333333</v>
      </c>
      <c r="H75" s="316">
        <v>407.36666666666662</v>
      </c>
      <c r="I75" s="316">
        <v>423.36666666666662</v>
      </c>
      <c r="J75" s="316">
        <v>427.53333333333336</v>
      </c>
      <c r="K75" s="316">
        <v>431.36666666666662</v>
      </c>
      <c r="L75" s="303">
        <v>423.7</v>
      </c>
      <c r="M75" s="303">
        <v>415.7</v>
      </c>
      <c r="N75" s="318">
        <v>8892000</v>
      </c>
      <c r="O75" s="319">
        <v>1.3513513513513514E-3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8.65</v>
      </c>
      <c r="E76" s="315">
        <v>8.7166666666666668</v>
      </c>
      <c r="F76" s="316">
        <v>8.4333333333333336</v>
      </c>
      <c r="G76" s="316">
        <v>8.2166666666666668</v>
      </c>
      <c r="H76" s="316">
        <v>7.9333333333333336</v>
      </c>
      <c r="I76" s="316">
        <v>8.9333333333333336</v>
      </c>
      <c r="J76" s="316">
        <v>9.2166666666666686</v>
      </c>
      <c r="K76" s="316">
        <v>9.4333333333333336</v>
      </c>
      <c r="L76" s="303">
        <v>9</v>
      </c>
      <c r="M76" s="303">
        <v>8.5</v>
      </c>
      <c r="N76" s="318">
        <v>361200000</v>
      </c>
      <c r="O76" s="319">
        <v>5.9765865680837957E-2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31.65</v>
      </c>
      <c r="E77" s="315">
        <v>31.583333333333332</v>
      </c>
      <c r="F77" s="316">
        <v>31.166666666666664</v>
      </c>
      <c r="G77" s="316">
        <v>30.683333333333334</v>
      </c>
      <c r="H77" s="316">
        <v>30.266666666666666</v>
      </c>
      <c r="I77" s="316">
        <v>32.066666666666663</v>
      </c>
      <c r="J77" s="316">
        <v>32.483333333333327</v>
      </c>
      <c r="K77" s="316">
        <v>32.966666666666661</v>
      </c>
      <c r="L77" s="303">
        <v>32</v>
      </c>
      <c r="M77" s="303">
        <v>31.1</v>
      </c>
      <c r="N77" s="318">
        <v>133950000</v>
      </c>
      <c r="O77" s="319">
        <v>-3.7148320131111717E-2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423</v>
      </c>
      <c r="E78" s="315">
        <v>423.31666666666666</v>
      </c>
      <c r="F78" s="316">
        <v>419.13333333333333</v>
      </c>
      <c r="G78" s="316">
        <v>415.26666666666665</v>
      </c>
      <c r="H78" s="316">
        <v>411.08333333333331</v>
      </c>
      <c r="I78" s="316">
        <v>427.18333333333334</v>
      </c>
      <c r="J78" s="316">
        <v>431.36666666666662</v>
      </c>
      <c r="K78" s="316">
        <v>435.23333333333335</v>
      </c>
      <c r="L78" s="303">
        <v>427.5</v>
      </c>
      <c r="M78" s="303">
        <v>419.45</v>
      </c>
      <c r="N78" s="318">
        <v>4893625</v>
      </c>
      <c r="O78" s="319">
        <v>3.6400698893418751E-2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1427.3</v>
      </c>
      <c r="E79" s="315">
        <v>1425.6000000000001</v>
      </c>
      <c r="F79" s="316">
        <v>1407.2500000000002</v>
      </c>
      <c r="G79" s="316">
        <v>1387.2</v>
      </c>
      <c r="H79" s="316">
        <v>1368.8500000000001</v>
      </c>
      <c r="I79" s="316">
        <v>1445.6500000000003</v>
      </c>
      <c r="J79" s="316">
        <v>1464.0000000000002</v>
      </c>
      <c r="K79" s="316">
        <v>1484.0500000000004</v>
      </c>
      <c r="L79" s="303">
        <v>1443.95</v>
      </c>
      <c r="M79" s="303">
        <v>1405.55</v>
      </c>
      <c r="N79" s="318">
        <v>2645000</v>
      </c>
      <c r="O79" s="319">
        <v>8.771929824561403E-3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738.85</v>
      </c>
      <c r="E80" s="315">
        <v>731.41666666666663</v>
      </c>
      <c r="F80" s="316">
        <v>715.13333333333321</v>
      </c>
      <c r="G80" s="316">
        <v>691.41666666666663</v>
      </c>
      <c r="H80" s="316">
        <v>675.13333333333321</v>
      </c>
      <c r="I80" s="316">
        <v>755.13333333333321</v>
      </c>
      <c r="J80" s="316">
        <v>771.41666666666674</v>
      </c>
      <c r="K80" s="316">
        <v>795.13333333333321</v>
      </c>
      <c r="L80" s="303">
        <v>747.7</v>
      </c>
      <c r="M80" s="303">
        <v>707.7</v>
      </c>
      <c r="N80" s="318">
        <v>27339300</v>
      </c>
      <c r="O80" s="319">
        <v>-4.0211060674677987E-2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180.25</v>
      </c>
      <c r="E81" s="315">
        <v>181</v>
      </c>
      <c r="F81" s="316">
        <v>178.75</v>
      </c>
      <c r="G81" s="316">
        <v>177.25</v>
      </c>
      <c r="H81" s="316">
        <v>175</v>
      </c>
      <c r="I81" s="316">
        <v>182.5</v>
      </c>
      <c r="J81" s="316">
        <v>184.75</v>
      </c>
      <c r="K81" s="316">
        <v>186.25</v>
      </c>
      <c r="L81" s="303">
        <v>183.25</v>
      </c>
      <c r="M81" s="303">
        <v>179.5</v>
      </c>
      <c r="N81" s="318">
        <v>13762000</v>
      </c>
      <c r="O81" s="319">
        <v>5.1786860689064844E-2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1117.9000000000001</v>
      </c>
      <c r="E82" s="315">
        <v>1111.9666666666667</v>
      </c>
      <c r="F82" s="316">
        <v>1099.9333333333334</v>
      </c>
      <c r="G82" s="316">
        <v>1081.9666666666667</v>
      </c>
      <c r="H82" s="316">
        <v>1069.9333333333334</v>
      </c>
      <c r="I82" s="316">
        <v>1129.9333333333334</v>
      </c>
      <c r="J82" s="316">
        <v>1141.9666666666667</v>
      </c>
      <c r="K82" s="316">
        <v>1159.9333333333334</v>
      </c>
      <c r="L82" s="303">
        <v>1124</v>
      </c>
      <c r="M82" s="303">
        <v>1094</v>
      </c>
      <c r="N82" s="318">
        <v>33742800</v>
      </c>
      <c r="O82" s="319">
        <v>1.8361581920903956E-2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80.5</v>
      </c>
      <c r="E83" s="315">
        <v>80.483333333333334</v>
      </c>
      <c r="F83" s="316">
        <v>79.766666666666666</v>
      </c>
      <c r="G83" s="316">
        <v>79.033333333333331</v>
      </c>
      <c r="H83" s="316">
        <v>78.316666666666663</v>
      </c>
      <c r="I83" s="316">
        <v>81.216666666666669</v>
      </c>
      <c r="J83" s="316">
        <v>81.933333333333337</v>
      </c>
      <c r="K83" s="316">
        <v>82.666666666666671</v>
      </c>
      <c r="L83" s="303">
        <v>81.2</v>
      </c>
      <c r="M83" s="303">
        <v>79.75</v>
      </c>
      <c r="N83" s="318">
        <v>48772300</v>
      </c>
      <c r="O83" s="319">
        <v>-4.7518332991573174E-2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174.4</v>
      </c>
      <c r="E84" s="315">
        <v>175.1</v>
      </c>
      <c r="F84" s="316">
        <v>172.85</v>
      </c>
      <c r="G84" s="316">
        <v>171.3</v>
      </c>
      <c r="H84" s="316">
        <v>169.05</v>
      </c>
      <c r="I84" s="316">
        <v>176.64999999999998</v>
      </c>
      <c r="J84" s="316">
        <v>178.89999999999998</v>
      </c>
      <c r="K84" s="316">
        <v>180.44999999999996</v>
      </c>
      <c r="L84" s="303">
        <v>177.35</v>
      </c>
      <c r="M84" s="303">
        <v>173.55</v>
      </c>
      <c r="N84" s="318">
        <v>105520000</v>
      </c>
      <c r="O84" s="319">
        <v>1.963512677798392E-2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212.7</v>
      </c>
      <c r="E85" s="315">
        <v>213.29999999999998</v>
      </c>
      <c r="F85" s="316">
        <v>209.74999999999997</v>
      </c>
      <c r="G85" s="316">
        <v>206.79999999999998</v>
      </c>
      <c r="H85" s="316">
        <v>203.24999999999997</v>
      </c>
      <c r="I85" s="316">
        <v>216.24999999999997</v>
      </c>
      <c r="J85" s="316">
        <v>219.79999999999998</v>
      </c>
      <c r="K85" s="316">
        <v>222.74999999999997</v>
      </c>
      <c r="L85" s="303">
        <v>216.85</v>
      </c>
      <c r="M85" s="303">
        <v>210.35</v>
      </c>
      <c r="N85" s="318">
        <v>30115000</v>
      </c>
      <c r="O85" s="319">
        <v>5.4631413062510945E-2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326.45</v>
      </c>
      <c r="E86" s="315">
        <v>326.84999999999997</v>
      </c>
      <c r="F86" s="316">
        <v>322.29999999999995</v>
      </c>
      <c r="G86" s="316">
        <v>318.14999999999998</v>
      </c>
      <c r="H86" s="316">
        <v>313.59999999999997</v>
      </c>
      <c r="I86" s="316">
        <v>330.99999999999994</v>
      </c>
      <c r="J86" s="316">
        <v>335.55</v>
      </c>
      <c r="K86" s="316">
        <v>339.69999999999993</v>
      </c>
      <c r="L86" s="303">
        <v>331.4</v>
      </c>
      <c r="M86" s="303">
        <v>322.7</v>
      </c>
      <c r="N86" s="318">
        <v>40092300</v>
      </c>
      <c r="O86" s="319">
        <v>-1.7598412173337744E-2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2263.75</v>
      </c>
      <c r="E87" s="315">
        <v>2254.7166666666667</v>
      </c>
      <c r="F87" s="316">
        <v>2220.6333333333332</v>
      </c>
      <c r="G87" s="316">
        <v>2177.5166666666664</v>
      </c>
      <c r="H87" s="316">
        <v>2143.4333333333329</v>
      </c>
      <c r="I87" s="316">
        <v>2297.8333333333335</v>
      </c>
      <c r="J87" s="316">
        <v>2331.9166666666665</v>
      </c>
      <c r="K87" s="316">
        <v>2375.0333333333338</v>
      </c>
      <c r="L87" s="303">
        <v>2288.8000000000002</v>
      </c>
      <c r="M87" s="303">
        <v>2211.6</v>
      </c>
      <c r="N87" s="318">
        <v>1670000</v>
      </c>
      <c r="O87" s="319">
        <v>-7.9128756548111384E-2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1708.3</v>
      </c>
      <c r="E88" s="315">
        <v>1690.0166666666667</v>
      </c>
      <c r="F88" s="316">
        <v>1663.7833333333333</v>
      </c>
      <c r="G88" s="316">
        <v>1619.2666666666667</v>
      </c>
      <c r="H88" s="316">
        <v>1593.0333333333333</v>
      </c>
      <c r="I88" s="316">
        <v>1734.5333333333333</v>
      </c>
      <c r="J88" s="316">
        <v>1760.7666666666664</v>
      </c>
      <c r="K88" s="316">
        <v>1805.2833333333333</v>
      </c>
      <c r="L88" s="303">
        <v>1716.25</v>
      </c>
      <c r="M88" s="303">
        <v>1645.5</v>
      </c>
      <c r="N88" s="318">
        <v>17715200</v>
      </c>
      <c r="O88" s="319">
        <v>7.390882638215325E-2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67.849999999999994</v>
      </c>
      <c r="E89" s="315">
        <v>67.95</v>
      </c>
      <c r="F89" s="316">
        <v>66.650000000000006</v>
      </c>
      <c r="G89" s="316">
        <v>65.45</v>
      </c>
      <c r="H89" s="316">
        <v>64.150000000000006</v>
      </c>
      <c r="I89" s="316">
        <v>69.150000000000006</v>
      </c>
      <c r="J89" s="316">
        <v>70.449999999999989</v>
      </c>
      <c r="K89" s="316">
        <v>71.650000000000006</v>
      </c>
      <c r="L89" s="303">
        <v>69.25</v>
      </c>
      <c r="M89" s="303">
        <v>66.75</v>
      </c>
      <c r="N89" s="318">
        <v>32086900</v>
      </c>
      <c r="O89" s="319">
        <v>5.7549570215683174E-2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301.64999999999998</v>
      </c>
      <c r="E90" s="315">
        <v>303.88333333333333</v>
      </c>
      <c r="F90" s="316">
        <v>295.76666666666665</v>
      </c>
      <c r="G90" s="316">
        <v>289.88333333333333</v>
      </c>
      <c r="H90" s="316">
        <v>281.76666666666665</v>
      </c>
      <c r="I90" s="316">
        <v>309.76666666666665</v>
      </c>
      <c r="J90" s="316">
        <v>317.88333333333333</v>
      </c>
      <c r="K90" s="316">
        <v>323.76666666666665</v>
      </c>
      <c r="L90" s="303">
        <v>312</v>
      </c>
      <c r="M90" s="303">
        <v>298</v>
      </c>
      <c r="N90" s="318">
        <v>11956000</v>
      </c>
      <c r="O90" s="319">
        <v>0.1315540412644331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964.1</v>
      </c>
      <c r="E91" s="315">
        <v>961.69999999999993</v>
      </c>
      <c r="F91" s="316">
        <v>951.89999999999986</v>
      </c>
      <c r="G91" s="316">
        <v>939.69999999999993</v>
      </c>
      <c r="H91" s="316">
        <v>929.89999999999986</v>
      </c>
      <c r="I91" s="316">
        <v>973.89999999999986</v>
      </c>
      <c r="J91" s="316">
        <v>983.69999999999982</v>
      </c>
      <c r="K91" s="316">
        <v>995.89999999999986</v>
      </c>
      <c r="L91" s="303">
        <v>971.5</v>
      </c>
      <c r="M91" s="303">
        <v>949.5</v>
      </c>
      <c r="N91" s="318">
        <v>13097725</v>
      </c>
      <c r="O91" s="319">
        <v>3.0477130842187665E-2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919.6</v>
      </c>
      <c r="E92" s="315">
        <v>926.94999999999993</v>
      </c>
      <c r="F92" s="316">
        <v>907.89999999999986</v>
      </c>
      <c r="G92" s="316">
        <v>896.19999999999993</v>
      </c>
      <c r="H92" s="316">
        <v>877.14999999999986</v>
      </c>
      <c r="I92" s="316">
        <v>938.64999999999986</v>
      </c>
      <c r="J92" s="316">
        <v>957.69999999999982</v>
      </c>
      <c r="K92" s="316">
        <v>969.39999999999986</v>
      </c>
      <c r="L92" s="303">
        <v>946</v>
      </c>
      <c r="M92" s="303">
        <v>915.25</v>
      </c>
      <c r="N92" s="318">
        <v>7937300</v>
      </c>
      <c r="O92" s="319">
        <v>8.4175084175084181E-2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615.54999999999995</v>
      </c>
      <c r="E93" s="315">
        <v>613.4</v>
      </c>
      <c r="F93" s="316">
        <v>605</v>
      </c>
      <c r="G93" s="316">
        <v>594.45000000000005</v>
      </c>
      <c r="H93" s="316">
        <v>586.05000000000007</v>
      </c>
      <c r="I93" s="316">
        <v>623.94999999999993</v>
      </c>
      <c r="J93" s="316">
        <v>632.3499999999998</v>
      </c>
      <c r="K93" s="316">
        <v>642.89999999999986</v>
      </c>
      <c r="L93" s="303">
        <v>621.79999999999995</v>
      </c>
      <c r="M93" s="303">
        <v>602.85</v>
      </c>
      <c r="N93" s="318">
        <v>15121400</v>
      </c>
      <c r="O93" s="319">
        <v>4.8538976798369091E-2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130.44999999999999</v>
      </c>
      <c r="E94" s="315">
        <v>130.66666666666666</v>
      </c>
      <c r="F94" s="316">
        <v>128.73333333333332</v>
      </c>
      <c r="G94" s="316">
        <v>127.01666666666665</v>
      </c>
      <c r="H94" s="316">
        <v>125.08333333333331</v>
      </c>
      <c r="I94" s="316">
        <v>132.38333333333333</v>
      </c>
      <c r="J94" s="316">
        <v>134.31666666666666</v>
      </c>
      <c r="K94" s="316">
        <v>136.03333333333333</v>
      </c>
      <c r="L94" s="303">
        <v>132.6</v>
      </c>
      <c r="M94" s="303">
        <v>128.94999999999999</v>
      </c>
      <c r="N94" s="318">
        <v>21601324</v>
      </c>
      <c r="O94" s="319">
        <v>9.1190229677423532E-2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162.4</v>
      </c>
      <c r="E95" s="315">
        <v>164.06666666666669</v>
      </c>
      <c r="F95" s="316">
        <v>158.33333333333337</v>
      </c>
      <c r="G95" s="316">
        <v>154.26666666666668</v>
      </c>
      <c r="H95" s="316">
        <v>148.53333333333336</v>
      </c>
      <c r="I95" s="316">
        <v>168.13333333333338</v>
      </c>
      <c r="J95" s="316">
        <v>173.86666666666667</v>
      </c>
      <c r="K95" s="316">
        <v>177.93333333333339</v>
      </c>
      <c r="L95" s="303">
        <v>169.8</v>
      </c>
      <c r="M95" s="303">
        <v>160</v>
      </c>
      <c r="N95" s="318">
        <v>18552000</v>
      </c>
      <c r="O95" s="319">
        <v>1.844532279314888E-2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381.3</v>
      </c>
      <c r="E96" s="315">
        <v>379.51666666666665</v>
      </c>
      <c r="F96" s="316">
        <v>376.2833333333333</v>
      </c>
      <c r="G96" s="316">
        <v>371.26666666666665</v>
      </c>
      <c r="H96" s="316">
        <v>368.0333333333333</v>
      </c>
      <c r="I96" s="316">
        <v>384.5333333333333</v>
      </c>
      <c r="J96" s="316">
        <v>387.76666666666665</v>
      </c>
      <c r="K96" s="316">
        <v>392.7833333333333</v>
      </c>
      <c r="L96" s="303">
        <v>382.75</v>
      </c>
      <c r="M96" s="303">
        <v>374.5</v>
      </c>
      <c r="N96" s="318">
        <v>10768000</v>
      </c>
      <c r="O96" s="319">
        <v>4.563993008351136E-2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6935.1</v>
      </c>
      <c r="E97" s="315">
        <v>7004.6166666666659</v>
      </c>
      <c r="F97" s="316">
        <v>6845.4833333333318</v>
      </c>
      <c r="G97" s="316">
        <v>6755.8666666666659</v>
      </c>
      <c r="H97" s="316">
        <v>6596.7333333333318</v>
      </c>
      <c r="I97" s="316">
        <v>7094.2333333333318</v>
      </c>
      <c r="J97" s="316">
        <v>7253.366666666665</v>
      </c>
      <c r="K97" s="316">
        <v>7342.9833333333318</v>
      </c>
      <c r="L97" s="303">
        <v>7163.75</v>
      </c>
      <c r="M97" s="303">
        <v>6915</v>
      </c>
      <c r="N97" s="318">
        <v>2835000</v>
      </c>
      <c r="O97" s="319">
        <v>6.1718223354055878E-2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546.4</v>
      </c>
      <c r="E98" s="315">
        <v>545.35</v>
      </c>
      <c r="F98" s="316">
        <v>536.1</v>
      </c>
      <c r="G98" s="316">
        <v>525.79999999999995</v>
      </c>
      <c r="H98" s="316">
        <v>516.54999999999995</v>
      </c>
      <c r="I98" s="316">
        <v>555.65000000000009</v>
      </c>
      <c r="J98" s="316">
        <v>564.90000000000009</v>
      </c>
      <c r="K98" s="316">
        <v>575.20000000000016</v>
      </c>
      <c r="L98" s="303">
        <v>554.6</v>
      </c>
      <c r="M98" s="303">
        <v>535.04999999999995</v>
      </c>
      <c r="N98" s="318">
        <v>12507500</v>
      </c>
      <c r="O98" s="319">
        <v>-8.1765623566119119E-2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623.95000000000005</v>
      </c>
      <c r="E99" s="315">
        <v>620.2833333333333</v>
      </c>
      <c r="F99" s="316">
        <v>614.16666666666663</v>
      </c>
      <c r="G99" s="316">
        <v>604.38333333333333</v>
      </c>
      <c r="H99" s="316">
        <v>598.26666666666665</v>
      </c>
      <c r="I99" s="316">
        <v>630.06666666666661</v>
      </c>
      <c r="J99" s="316">
        <v>636.18333333333339</v>
      </c>
      <c r="K99" s="316">
        <v>645.96666666666658</v>
      </c>
      <c r="L99" s="303">
        <v>626.4</v>
      </c>
      <c r="M99" s="303">
        <v>610.5</v>
      </c>
      <c r="N99" s="318">
        <v>2115100</v>
      </c>
      <c r="O99" s="319">
        <v>0.18499635833940276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839.2</v>
      </c>
      <c r="E100" s="315">
        <v>841.56666666666661</v>
      </c>
      <c r="F100" s="316">
        <v>833.93333333333317</v>
      </c>
      <c r="G100" s="316">
        <v>828.66666666666652</v>
      </c>
      <c r="H100" s="316">
        <v>821.03333333333308</v>
      </c>
      <c r="I100" s="316">
        <v>846.83333333333326</v>
      </c>
      <c r="J100" s="316">
        <v>854.4666666666667</v>
      </c>
      <c r="K100" s="316">
        <v>859.73333333333335</v>
      </c>
      <c r="L100" s="303">
        <v>849.2</v>
      </c>
      <c r="M100" s="303">
        <v>836.3</v>
      </c>
      <c r="N100" s="318">
        <v>1690800</v>
      </c>
      <c r="O100" s="319">
        <v>3.526818515797208E-2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1362.5</v>
      </c>
      <c r="E101" s="315">
        <v>1357.0333333333333</v>
      </c>
      <c r="F101" s="316">
        <v>1345.2166666666667</v>
      </c>
      <c r="G101" s="316">
        <v>1327.9333333333334</v>
      </c>
      <c r="H101" s="316">
        <v>1316.1166666666668</v>
      </c>
      <c r="I101" s="316">
        <v>1374.3166666666666</v>
      </c>
      <c r="J101" s="316">
        <v>1386.1333333333332</v>
      </c>
      <c r="K101" s="316">
        <v>1403.4166666666665</v>
      </c>
      <c r="L101" s="303">
        <v>1368.85</v>
      </c>
      <c r="M101" s="303">
        <v>1339.75</v>
      </c>
      <c r="N101" s="318">
        <v>1304000</v>
      </c>
      <c r="O101" s="319">
        <v>2.002503128911139E-2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117.4</v>
      </c>
      <c r="E102" s="315">
        <v>115.53333333333335</v>
      </c>
      <c r="F102" s="316">
        <v>113.01666666666669</v>
      </c>
      <c r="G102" s="316">
        <v>108.63333333333335</v>
      </c>
      <c r="H102" s="316">
        <v>106.1166666666667</v>
      </c>
      <c r="I102" s="316">
        <v>119.91666666666669</v>
      </c>
      <c r="J102" s="316">
        <v>122.43333333333334</v>
      </c>
      <c r="K102" s="316">
        <v>126.81666666666668</v>
      </c>
      <c r="L102" s="303">
        <v>118.05</v>
      </c>
      <c r="M102" s="303">
        <v>111.15</v>
      </c>
      <c r="N102" s="318">
        <v>25914000</v>
      </c>
      <c r="O102" s="319">
        <v>0.15470991890205865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68688.55</v>
      </c>
      <c r="E103" s="315">
        <v>69033.333333333328</v>
      </c>
      <c r="F103" s="316">
        <v>67916.666666666657</v>
      </c>
      <c r="G103" s="316">
        <v>67144.783333333326</v>
      </c>
      <c r="H103" s="316">
        <v>66028.116666666654</v>
      </c>
      <c r="I103" s="316">
        <v>69805.21666666666</v>
      </c>
      <c r="J103" s="316">
        <v>70921.883333333317</v>
      </c>
      <c r="K103" s="316">
        <v>71693.766666666663</v>
      </c>
      <c r="L103" s="303">
        <v>70150</v>
      </c>
      <c r="M103" s="303">
        <v>68261.45</v>
      </c>
      <c r="N103" s="318">
        <v>31810</v>
      </c>
      <c r="O103" s="319">
        <v>7.0683271625715249E-2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1259.6500000000001</v>
      </c>
      <c r="E104" s="315">
        <v>1248.1166666666668</v>
      </c>
      <c r="F104" s="316">
        <v>1224.4833333333336</v>
      </c>
      <c r="G104" s="316">
        <v>1189.3166666666668</v>
      </c>
      <c r="H104" s="316">
        <v>1165.6833333333336</v>
      </c>
      <c r="I104" s="316">
        <v>1283.2833333333335</v>
      </c>
      <c r="J104" s="316">
        <v>1306.9166666666667</v>
      </c>
      <c r="K104" s="316">
        <v>1342.0833333333335</v>
      </c>
      <c r="L104" s="303">
        <v>1271.75</v>
      </c>
      <c r="M104" s="303">
        <v>1212.95</v>
      </c>
      <c r="N104" s="318">
        <v>2768250</v>
      </c>
      <c r="O104" s="319">
        <v>1.3454146073585941E-2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32.700000000000003</v>
      </c>
      <c r="E105" s="315">
        <v>32.56666666666667</v>
      </c>
      <c r="F105" s="316">
        <v>32.283333333333339</v>
      </c>
      <c r="G105" s="316">
        <v>31.866666666666667</v>
      </c>
      <c r="H105" s="316">
        <v>31.583333333333336</v>
      </c>
      <c r="I105" s="316">
        <v>32.983333333333341</v>
      </c>
      <c r="J105" s="316">
        <v>33.266666666666673</v>
      </c>
      <c r="K105" s="316">
        <v>33.683333333333344</v>
      </c>
      <c r="L105" s="303">
        <v>32.85</v>
      </c>
      <c r="M105" s="303">
        <v>32.15</v>
      </c>
      <c r="N105" s="318">
        <v>45866000</v>
      </c>
      <c r="O105" s="319">
        <v>-2.1400072542618789E-2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3609.25</v>
      </c>
      <c r="E106" s="315">
        <v>3608.5666666666671</v>
      </c>
      <c r="F106" s="316">
        <v>3540.1333333333341</v>
      </c>
      <c r="G106" s="316">
        <v>3471.0166666666669</v>
      </c>
      <c r="H106" s="316">
        <v>3402.5833333333339</v>
      </c>
      <c r="I106" s="316">
        <v>3677.6833333333343</v>
      </c>
      <c r="J106" s="316">
        <v>3746.1166666666677</v>
      </c>
      <c r="K106" s="316">
        <v>3815.2333333333345</v>
      </c>
      <c r="L106" s="303">
        <v>3677</v>
      </c>
      <c r="M106" s="303">
        <v>3539.45</v>
      </c>
      <c r="N106" s="318">
        <v>763250</v>
      </c>
      <c r="O106" s="319">
        <v>1.7327557480839719E-2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17081.75</v>
      </c>
      <c r="E107" s="315">
        <v>17107.166666666668</v>
      </c>
      <c r="F107" s="316">
        <v>16914.683333333334</v>
      </c>
      <c r="G107" s="316">
        <v>16747.616666666665</v>
      </c>
      <c r="H107" s="316">
        <v>16555.133333333331</v>
      </c>
      <c r="I107" s="316">
        <v>17274.233333333337</v>
      </c>
      <c r="J107" s="316">
        <v>17466.716666666667</v>
      </c>
      <c r="K107" s="316">
        <v>17633.78333333334</v>
      </c>
      <c r="L107" s="303">
        <v>17299.650000000001</v>
      </c>
      <c r="M107" s="303">
        <v>16940.099999999999</v>
      </c>
      <c r="N107" s="318">
        <v>422200</v>
      </c>
      <c r="O107" s="319">
        <v>2.4757281553398059E-2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90.35</v>
      </c>
      <c r="E108" s="315">
        <v>89.84999999999998</v>
      </c>
      <c r="F108" s="316">
        <v>88.849999999999966</v>
      </c>
      <c r="G108" s="316">
        <v>87.34999999999998</v>
      </c>
      <c r="H108" s="316">
        <v>86.349999999999966</v>
      </c>
      <c r="I108" s="316">
        <v>91.349999999999966</v>
      </c>
      <c r="J108" s="316">
        <v>92.35</v>
      </c>
      <c r="K108" s="316">
        <v>93.849999999999966</v>
      </c>
      <c r="L108" s="303">
        <v>90.85</v>
      </c>
      <c r="M108" s="303">
        <v>88.35</v>
      </c>
      <c r="N108" s="318">
        <v>25238900</v>
      </c>
      <c r="O108" s="319">
        <v>6.143162393162393E-3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87.05</v>
      </c>
      <c r="E109" s="315">
        <v>87.416666666666671</v>
      </c>
      <c r="F109" s="316">
        <v>86.183333333333337</v>
      </c>
      <c r="G109" s="316">
        <v>85.316666666666663</v>
      </c>
      <c r="H109" s="316">
        <v>84.083333333333329</v>
      </c>
      <c r="I109" s="316">
        <v>88.283333333333346</v>
      </c>
      <c r="J109" s="316">
        <v>89.516666666666666</v>
      </c>
      <c r="K109" s="316">
        <v>90.383333333333354</v>
      </c>
      <c r="L109" s="303">
        <v>88.65</v>
      </c>
      <c r="M109" s="303">
        <v>86.55</v>
      </c>
      <c r="N109" s="318">
        <v>58613100</v>
      </c>
      <c r="O109" s="319">
        <v>3.121646668617696E-3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68.05</v>
      </c>
      <c r="E110" s="315">
        <v>67.849999999999994</v>
      </c>
      <c r="F110" s="316">
        <v>67.349999999999994</v>
      </c>
      <c r="G110" s="316">
        <v>66.650000000000006</v>
      </c>
      <c r="H110" s="316">
        <v>66.150000000000006</v>
      </c>
      <c r="I110" s="316">
        <v>68.549999999999983</v>
      </c>
      <c r="J110" s="316">
        <v>69.049999999999983</v>
      </c>
      <c r="K110" s="316">
        <v>69.749999999999972</v>
      </c>
      <c r="L110" s="303">
        <v>68.349999999999994</v>
      </c>
      <c r="M110" s="303">
        <v>67.150000000000006</v>
      </c>
      <c r="N110" s="318">
        <v>40856200</v>
      </c>
      <c r="O110" s="319">
        <v>-2.0491046704818165E-2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21615.85</v>
      </c>
      <c r="E111" s="315">
        <v>21556.616666666665</v>
      </c>
      <c r="F111" s="316">
        <v>21213.23333333333</v>
      </c>
      <c r="G111" s="316">
        <v>20810.616666666665</v>
      </c>
      <c r="H111" s="316">
        <v>20467.23333333333</v>
      </c>
      <c r="I111" s="316">
        <v>21959.23333333333</v>
      </c>
      <c r="J111" s="316">
        <v>22302.616666666669</v>
      </c>
      <c r="K111" s="316">
        <v>22705.23333333333</v>
      </c>
      <c r="L111" s="303">
        <v>21900</v>
      </c>
      <c r="M111" s="303">
        <v>21154</v>
      </c>
      <c r="N111" s="318">
        <v>91710</v>
      </c>
      <c r="O111" s="319">
        <v>4.0858018386108273E-2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1348.85</v>
      </c>
      <c r="E112" s="315">
        <v>1351.5166666666667</v>
      </c>
      <c r="F112" s="316">
        <v>1324.3333333333333</v>
      </c>
      <c r="G112" s="316">
        <v>1299.8166666666666</v>
      </c>
      <c r="H112" s="316">
        <v>1272.6333333333332</v>
      </c>
      <c r="I112" s="316">
        <v>1376.0333333333333</v>
      </c>
      <c r="J112" s="316">
        <v>1403.2166666666667</v>
      </c>
      <c r="K112" s="316">
        <v>1427.7333333333333</v>
      </c>
      <c r="L112" s="303">
        <v>1378.7</v>
      </c>
      <c r="M112" s="303">
        <v>1327</v>
      </c>
      <c r="N112" s="318">
        <v>3027750</v>
      </c>
      <c r="O112" s="319">
        <v>1.6245154144360348E-2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226.85</v>
      </c>
      <c r="E113" s="315">
        <v>226.35</v>
      </c>
      <c r="F113" s="316">
        <v>223.25</v>
      </c>
      <c r="G113" s="316">
        <v>219.65</v>
      </c>
      <c r="H113" s="316">
        <v>216.55</v>
      </c>
      <c r="I113" s="316">
        <v>229.95</v>
      </c>
      <c r="J113" s="316">
        <v>233.04999999999995</v>
      </c>
      <c r="K113" s="316">
        <v>236.64999999999998</v>
      </c>
      <c r="L113" s="303">
        <v>229.45</v>
      </c>
      <c r="M113" s="303">
        <v>222.75</v>
      </c>
      <c r="N113" s="318">
        <v>11172000</v>
      </c>
      <c r="O113" s="319">
        <v>6.0968660968660972E-2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96.1</v>
      </c>
      <c r="E114" s="315">
        <v>95.766666666666666</v>
      </c>
      <c r="F114" s="316">
        <v>93.883333333333326</v>
      </c>
      <c r="G114" s="316">
        <v>91.666666666666657</v>
      </c>
      <c r="H114" s="316">
        <v>89.783333333333317</v>
      </c>
      <c r="I114" s="316">
        <v>97.983333333333334</v>
      </c>
      <c r="J114" s="316">
        <v>99.866666666666688</v>
      </c>
      <c r="K114" s="316">
        <v>102.08333333333334</v>
      </c>
      <c r="L114" s="303">
        <v>97.65</v>
      </c>
      <c r="M114" s="303">
        <v>93.55</v>
      </c>
      <c r="N114" s="318">
        <v>44912800</v>
      </c>
      <c r="O114" s="319">
        <v>4.8942948161019406E-2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1600.9</v>
      </c>
      <c r="E115" s="315">
        <v>1602.9000000000003</v>
      </c>
      <c r="F115" s="316">
        <v>1583.3500000000006</v>
      </c>
      <c r="G115" s="316">
        <v>1565.8000000000002</v>
      </c>
      <c r="H115" s="316">
        <v>1546.2500000000005</v>
      </c>
      <c r="I115" s="316">
        <v>1620.4500000000007</v>
      </c>
      <c r="J115" s="316">
        <v>1640.0000000000005</v>
      </c>
      <c r="K115" s="316">
        <v>1657.5500000000009</v>
      </c>
      <c r="L115" s="303">
        <v>1622.45</v>
      </c>
      <c r="M115" s="303">
        <v>1585.35</v>
      </c>
      <c r="N115" s="318">
        <v>3124500</v>
      </c>
      <c r="O115" s="319">
        <v>-5.3181818181818184E-2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27.9</v>
      </c>
      <c r="E116" s="315">
        <v>27.983333333333334</v>
      </c>
      <c r="F116" s="316">
        <v>27.616666666666667</v>
      </c>
      <c r="G116" s="316">
        <v>27.333333333333332</v>
      </c>
      <c r="H116" s="316">
        <v>26.966666666666665</v>
      </c>
      <c r="I116" s="316">
        <v>28.266666666666669</v>
      </c>
      <c r="J116" s="316">
        <v>28.633333333333336</v>
      </c>
      <c r="K116" s="316">
        <v>28.916666666666671</v>
      </c>
      <c r="L116" s="303">
        <v>28.35</v>
      </c>
      <c r="M116" s="303">
        <v>27.7</v>
      </c>
      <c r="N116" s="318">
        <v>79148000</v>
      </c>
      <c r="O116" s="319">
        <v>-2.7467681374896053E-3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178</v>
      </c>
      <c r="E117" s="315">
        <v>177.65</v>
      </c>
      <c r="F117" s="316">
        <v>176.60000000000002</v>
      </c>
      <c r="G117" s="316">
        <v>175.20000000000002</v>
      </c>
      <c r="H117" s="316">
        <v>174.15000000000003</v>
      </c>
      <c r="I117" s="316">
        <v>179.05</v>
      </c>
      <c r="J117" s="316">
        <v>180.10000000000002</v>
      </c>
      <c r="K117" s="316">
        <v>181.5</v>
      </c>
      <c r="L117" s="303">
        <v>178.7</v>
      </c>
      <c r="M117" s="303">
        <v>176.25</v>
      </c>
      <c r="N117" s="318">
        <v>16388000</v>
      </c>
      <c r="O117" s="319">
        <v>1.9154228855721392E-2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1211.1500000000001</v>
      </c>
      <c r="E118" s="315">
        <v>1207.5833333333335</v>
      </c>
      <c r="F118" s="316">
        <v>1186.7166666666669</v>
      </c>
      <c r="G118" s="316">
        <v>1162.2833333333335</v>
      </c>
      <c r="H118" s="316">
        <v>1141.416666666667</v>
      </c>
      <c r="I118" s="316">
        <v>1232.0166666666669</v>
      </c>
      <c r="J118" s="316">
        <v>1252.8833333333337</v>
      </c>
      <c r="K118" s="316">
        <v>1277.3166666666668</v>
      </c>
      <c r="L118" s="303">
        <v>1228.45</v>
      </c>
      <c r="M118" s="303">
        <v>1183.1500000000001</v>
      </c>
      <c r="N118" s="318">
        <v>1857141</v>
      </c>
      <c r="O118" s="319">
        <v>-4.4597989949748743E-2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840.7</v>
      </c>
      <c r="E119" s="315">
        <v>842.18333333333339</v>
      </c>
      <c r="F119" s="316">
        <v>834.36666666666679</v>
      </c>
      <c r="G119" s="316">
        <v>828.03333333333342</v>
      </c>
      <c r="H119" s="316">
        <v>820.21666666666681</v>
      </c>
      <c r="I119" s="316">
        <v>848.51666666666677</v>
      </c>
      <c r="J119" s="316">
        <v>856.33333333333337</v>
      </c>
      <c r="K119" s="316">
        <v>862.66666666666674</v>
      </c>
      <c r="L119" s="303">
        <v>850</v>
      </c>
      <c r="M119" s="303">
        <v>835.85</v>
      </c>
      <c r="N119" s="318">
        <v>1362550</v>
      </c>
      <c r="O119" s="319">
        <v>-1.0493827160493827E-2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194</v>
      </c>
      <c r="E120" s="315">
        <v>192.41666666666666</v>
      </c>
      <c r="F120" s="316">
        <v>186.38333333333333</v>
      </c>
      <c r="G120" s="316">
        <v>178.76666666666668</v>
      </c>
      <c r="H120" s="316">
        <v>172.73333333333335</v>
      </c>
      <c r="I120" s="316">
        <v>200.0333333333333</v>
      </c>
      <c r="J120" s="316">
        <v>206.06666666666666</v>
      </c>
      <c r="K120" s="316">
        <v>213.68333333333328</v>
      </c>
      <c r="L120" s="303">
        <v>198.45</v>
      </c>
      <c r="M120" s="303">
        <v>184.8</v>
      </c>
      <c r="N120" s="318">
        <v>20238500</v>
      </c>
      <c r="O120" s="319">
        <v>0.1968432693274354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107.7</v>
      </c>
      <c r="E121" s="315">
        <v>107.41666666666667</v>
      </c>
      <c r="F121" s="316">
        <v>106.33333333333334</v>
      </c>
      <c r="G121" s="316">
        <v>104.96666666666667</v>
      </c>
      <c r="H121" s="316">
        <v>103.88333333333334</v>
      </c>
      <c r="I121" s="316">
        <v>108.78333333333335</v>
      </c>
      <c r="J121" s="316">
        <v>109.86666666666669</v>
      </c>
      <c r="K121" s="316">
        <v>111.23333333333335</v>
      </c>
      <c r="L121" s="303">
        <v>108.5</v>
      </c>
      <c r="M121" s="303">
        <v>106.05</v>
      </c>
      <c r="N121" s="318">
        <v>23040000</v>
      </c>
      <c r="O121" s="319">
        <v>2.2908897176345231E-2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2031.15</v>
      </c>
      <c r="E122" s="315">
        <v>2018.1499999999999</v>
      </c>
      <c r="F122" s="316">
        <v>1993.2499999999998</v>
      </c>
      <c r="G122" s="316">
        <v>1955.35</v>
      </c>
      <c r="H122" s="316">
        <v>1930.4499999999998</v>
      </c>
      <c r="I122" s="316">
        <v>2056.0499999999997</v>
      </c>
      <c r="J122" s="316">
        <v>2080.9499999999998</v>
      </c>
      <c r="K122" s="316">
        <v>2118.8499999999995</v>
      </c>
      <c r="L122" s="303">
        <v>2043.05</v>
      </c>
      <c r="M122" s="303">
        <v>1980.25</v>
      </c>
      <c r="N122" s="318">
        <v>35903520</v>
      </c>
      <c r="O122" s="319">
        <v>-6.6338590970012906E-2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38</v>
      </c>
      <c r="E123" s="315">
        <v>38.266666666666673</v>
      </c>
      <c r="F123" s="316">
        <v>37.083333333333343</v>
      </c>
      <c r="G123" s="316">
        <v>36.166666666666671</v>
      </c>
      <c r="H123" s="316">
        <v>34.983333333333341</v>
      </c>
      <c r="I123" s="316">
        <v>39.183333333333344</v>
      </c>
      <c r="J123" s="316">
        <v>40.366666666666667</v>
      </c>
      <c r="K123" s="316">
        <v>41.283333333333346</v>
      </c>
      <c r="L123" s="303">
        <v>39.450000000000003</v>
      </c>
      <c r="M123" s="303">
        <v>37.35</v>
      </c>
      <c r="N123" s="318">
        <v>58216000</v>
      </c>
      <c r="O123" s="319">
        <v>-0.12457142857142857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801.4</v>
      </c>
      <c r="E124" s="315">
        <v>802.6</v>
      </c>
      <c r="F124" s="316">
        <v>795.85</v>
      </c>
      <c r="G124" s="316">
        <v>790.3</v>
      </c>
      <c r="H124" s="316">
        <v>783.55</v>
      </c>
      <c r="I124" s="316">
        <v>808.15000000000009</v>
      </c>
      <c r="J124" s="316">
        <v>814.90000000000009</v>
      </c>
      <c r="K124" s="316">
        <v>820.45000000000016</v>
      </c>
      <c r="L124" s="303">
        <v>809.35</v>
      </c>
      <c r="M124" s="303">
        <v>797.05</v>
      </c>
      <c r="N124" s="318">
        <v>5391000</v>
      </c>
      <c r="O124" s="319">
        <v>-5.3964300539643007E-3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219.25</v>
      </c>
      <c r="E125" s="315">
        <v>219.68333333333331</v>
      </c>
      <c r="F125" s="316">
        <v>216.76666666666662</v>
      </c>
      <c r="G125" s="316">
        <v>214.2833333333333</v>
      </c>
      <c r="H125" s="316">
        <v>211.36666666666662</v>
      </c>
      <c r="I125" s="316">
        <v>222.16666666666663</v>
      </c>
      <c r="J125" s="316">
        <v>225.08333333333331</v>
      </c>
      <c r="K125" s="316">
        <v>227.56666666666663</v>
      </c>
      <c r="L125" s="303">
        <v>222.6</v>
      </c>
      <c r="M125" s="303">
        <v>217.2</v>
      </c>
      <c r="N125" s="318">
        <v>119031000</v>
      </c>
      <c r="O125" s="319">
        <v>1.3881177123820101E-3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22099</v>
      </c>
      <c r="E126" s="315">
        <v>22147.533333333336</v>
      </c>
      <c r="F126" s="316">
        <v>21921.466666666674</v>
      </c>
      <c r="G126" s="316">
        <v>21743.933333333338</v>
      </c>
      <c r="H126" s="316">
        <v>21517.866666666676</v>
      </c>
      <c r="I126" s="316">
        <v>22325.066666666673</v>
      </c>
      <c r="J126" s="316">
        <v>22551.133333333331</v>
      </c>
      <c r="K126" s="316">
        <v>22728.666666666672</v>
      </c>
      <c r="L126" s="303">
        <v>22373.599999999999</v>
      </c>
      <c r="M126" s="303">
        <v>21970</v>
      </c>
      <c r="N126" s="318">
        <v>138000</v>
      </c>
      <c r="O126" s="319">
        <v>1.098901098901099E-2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1332.7</v>
      </c>
      <c r="E127" s="315">
        <v>1335.75</v>
      </c>
      <c r="F127" s="316">
        <v>1325.8</v>
      </c>
      <c r="G127" s="316">
        <v>1318.8999999999999</v>
      </c>
      <c r="H127" s="316">
        <v>1308.9499999999998</v>
      </c>
      <c r="I127" s="316">
        <v>1342.65</v>
      </c>
      <c r="J127" s="316">
        <v>1352.6</v>
      </c>
      <c r="K127" s="316">
        <v>1359.5000000000002</v>
      </c>
      <c r="L127" s="303">
        <v>1345.7</v>
      </c>
      <c r="M127" s="303">
        <v>1328.85</v>
      </c>
      <c r="N127" s="318">
        <v>1812800</v>
      </c>
      <c r="O127" s="319">
        <v>1.4778325123152709E-2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4972.7</v>
      </c>
      <c r="E128" s="315">
        <v>4969.4000000000005</v>
      </c>
      <c r="F128" s="316">
        <v>4861.3000000000011</v>
      </c>
      <c r="G128" s="316">
        <v>4749.9000000000005</v>
      </c>
      <c r="H128" s="316">
        <v>4641.8000000000011</v>
      </c>
      <c r="I128" s="316">
        <v>5080.8000000000011</v>
      </c>
      <c r="J128" s="316">
        <v>5188.9000000000015</v>
      </c>
      <c r="K128" s="316">
        <v>5300.3000000000011</v>
      </c>
      <c r="L128" s="303">
        <v>5077.5</v>
      </c>
      <c r="M128" s="303">
        <v>4858</v>
      </c>
      <c r="N128" s="318">
        <v>559875</v>
      </c>
      <c r="O128" s="319">
        <v>-5.5063291139240508E-2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839.3</v>
      </c>
      <c r="E129" s="315">
        <v>831.86666666666667</v>
      </c>
      <c r="F129" s="316">
        <v>805.98333333333335</v>
      </c>
      <c r="G129" s="316">
        <v>772.66666666666663</v>
      </c>
      <c r="H129" s="316">
        <v>746.7833333333333</v>
      </c>
      <c r="I129" s="316">
        <v>865.18333333333339</v>
      </c>
      <c r="J129" s="316">
        <v>891.06666666666683</v>
      </c>
      <c r="K129" s="316">
        <v>924.38333333333344</v>
      </c>
      <c r="L129" s="303">
        <v>857.75</v>
      </c>
      <c r="M129" s="303">
        <v>798.55</v>
      </c>
      <c r="N129" s="318">
        <v>3787893</v>
      </c>
      <c r="O129" s="319">
        <v>2.2690437601296597E-2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509.3</v>
      </c>
      <c r="E130" s="315">
        <v>510.81666666666661</v>
      </c>
      <c r="F130" s="316">
        <v>505.63333333333321</v>
      </c>
      <c r="G130" s="316">
        <v>501.96666666666658</v>
      </c>
      <c r="H130" s="316">
        <v>496.78333333333319</v>
      </c>
      <c r="I130" s="316">
        <v>514.48333333333323</v>
      </c>
      <c r="J130" s="316">
        <v>519.66666666666663</v>
      </c>
      <c r="K130" s="316">
        <v>523.33333333333326</v>
      </c>
      <c r="L130" s="303">
        <v>516</v>
      </c>
      <c r="M130" s="303">
        <v>507.15</v>
      </c>
      <c r="N130" s="318">
        <v>38484600</v>
      </c>
      <c r="O130" s="319">
        <v>-2.3481349911190053E-2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435.85</v>
      </c>
      <c r="E131" s="315">
        <v>437.38333333333338</v>
      </c>
      <c r="F131" s="316">
        <v>427.86666666666679</v>
      </c>
      <c r="G131" s="316">
        <v>419.88333333333338</v>
      </c>
      <c r="H131" s="316">
        <v>410.36666666666679</v>
      </c>
      <c r="I131" s="316">
        <v>445.36666666666679</v>
      </c>
      <c r="J131" s="316">
        <v>454.88333333333333</v>
      </c>
      <c r="K131" s="316">
        <v>462.86666666666679</v>
      </c>
      <c r="L131" s="303">
        <v>446.9</v>
      </c>
      <c r="M131" s="303">
        <v>429.4</v>
      </c>
      <c r="N131" s="318">
        <v>5544000</v>
      </c>
      <c r="O131" s="319">
        <v>2.524271844660194E-2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317.8</v>
      </c>
      <c r="E132" s="315">
        <v>316.68333333333334</v>
      </c>
      <c r="F132" s="316">
        <v>312.81666666666666</v>
      </c>
      <c r="G132" s="316">
        <v>307.83333333333331</v>
      </c>
      <c r="H132" s="316">
        <v>303.96666666666664</v>
      </c>
      <c r="I132" s="316">
        <v>321.66666666666669</v>
      </c>
      <c r="J132" s="316">
        <v>325.53333333333336</v>
      </c>
      <c r="K132" s="316">
        <v>330.51666666666671</v>
      </c>
      <c r="L132" s="303">
        <v>320.55</v>
      </c>
      <c r="M132" s="303">
        <v>311.7</v>
      </c>
      <c r="N132" s="318">
        <v>4394000</v>
      </c>
      <c r="O132" s="319">
        <v>-3.4285714285714287E-2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505.9</v>
      </c>
      <c r="E133" s="315">
        <v>507.08333333333331</v>
      </c>
      <c r="F133" s="316">
        <v>502.31666666666661</v>
      </c>
      <c r="G133" s="316">
        <v>498.73333333333329</v>
      </c>
      <c r="H133" s="316">
        <v>493.96666666666658</v>
      </c>
      <c r="I133" s="316">
        <v>510.66666666666663</v>
      </c>
      <c r="J133" s="316">
        <v>515.43333333333339</v>
      </c>
      <c r="K133" s="316">
        <v>519.01666666666665</v>
      </c>
      <c r="L133" s="303">
        <v>511.85</v>
      </c>
      <c r="M133" s="303">
        <v>503.5</v>
      </c>
      <c r="N133" s="318">
        <v>18030600</v>
      </c>
      <c r="O133" s="319">
        <v>3.2299256365958084E-3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139.5</v>
      </c>
      <c r="E134" s="315">
        <v>140.29999999999998</v>
      </c>
      <c r="F134" s="316">
        <v>137.59999999999997</v>
      </c>
      <c r="G134" s="316">
        <v>135.69999999999999</v>
      </c>
      <c r="H134" s="316">
        <v>132.99999999999997</v>
      </c>
      <c r="I134" s="316">
        <v>142.19999999999996</v>
      </c>
      <c r="J134" s="316">
        <v>144.89999999999995</v>
      </c>
      <c r="K134" s="316">
        <v>146.79999999999995</v>
      </c>
      <c r="L134" s="303">
        <v>143</v>
      </c>
      <c r="M134" s="303">
        <v>138.4</v>
      </c>
      <c r="N134" s="318">
        <v>79509300</v>
      </c>
      <c r="O134" s="319">
        <v>1.1896989481320275E-2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55</v>
      </c>
      <c r="E135" s="315">
        <v>55.566666666666663</v>
      </c>
      <c r="F135" s="316">
        <v>54.183333333333323</v>
      </c>
      <c r="G135" s="316">
        <v>53.36666666666666</v>
      </c>
      <c r="H135" s="316">
        <v>51.98333333333332</v>
      </c>
      <c r="I135" s="316">
        <v>56.383333333333326</v>
      </c>
      <c r="J135" s="316">
        <v>57.766666666666666</v>
      </c>
      <c r="K135" s="316">
        <v>58.583333333333329</v>
      </c>
      <c r="L135" s="303">
        <v>56.95</v>
      </c>
      <c r="M135" s="303">
        <v>54.75</v>
      </c>
      <c r="N135" s="318">
        <v>78799500</v>
      </c>
      <c r="O135" s="319">
        <v>6.5534866739686018E-2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427.8</v>
      </c>
      <c r="E136" s="315">
        <v>428.76666666666671</v>
      </c>
      <c r="F136" s="316">
        <v>423.13333333333344</v>
      </c>
      <c r="G136" s="316">
        <v>418.46666666666675</v>
      </c>
      <c r="H136" s="316">
        <v>412.83333333333348</v>
      </c>
      <c r="I136" s="316">
        <v>433.43333333333339</v>
      </c>
      <c r="J136" s="316">
        <v>439.06666666666672</v>
      </c>
      <c r="K136" s="316">
        <v>443.73333333333335</v>
      </c>
      <c r="L136" s="303">
        <v>434.4</v>
      </c>
      <c r="M136" s="303">
        <v>424.1</v>
      </c>
      <c r="N136" s="318">
        <v>31905600</v>
      </c>
      <c r="O136" s="319">
        <v>1.6629651698174531E-2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2712.8</v>
      </c>
      <c r="E137" s="315">
        <v>2706.3166666666671</v>
      </c>
      <c r="F137" s="316">
        <v>2692.1333333333341</v>
      </c>
      <c r="G137" s="316">
        <v>2671.4666666666672</v>
      </c>
      <c r="H137" s="316">
        <v>2657.2833333333342</v>
      </c>
      <c r="I137" s="316">
        <v>2726.983333333334</v>
      </c>
      <c r="J137" s="316">
        <v>2741.1666666666674</v>
      </c>
      <c r="K137" s="316">
        <v>2761.8333333333339</v>
      </c>
      <c r="L137" s="303">
        <v>2720.5</v>
      </c>
      <c r="M137" s="303">
        <v>2685.65</v>
      </c>
      <c r="N137" s="318">
        <v>6135300</v>
      </c>
      <c r="O137" s="319">
        <v>1.5341078343759309E-2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852.05</v>
      </c>
      <c r="E138" s="315">
        <v>844.86666666666667</v>
      </c>
      <c r="F138" s="316">
        <v>835.0333333333333</v>
      </c>
      <c r="G138" s="316">
        <v>818.01666666666665</v>
      </c>
      <c r="H138" s="316">
        <v>808.18333333333328</v>
      </c>
      <c r="I138" s="316">
        <v>861.88333333333333</v>
      </c>
      <c r="J138" s="316">
        <v>871.71666666666658</v>
      </c>
      <c r="K138" s="316">
        <v>888.73333333333335</v>
      </c>
      <c r="L138" s="303">
        <v>854.7</v>
      </c>
      <c r="M138" s="303">
        <v>827.85</v>
      </c>
      <c r="N138" s="318">
        <v>10170000</v>
      </c>
      <c r="O138" s="319">
        <v>-1.296252651425878E-3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1257.55</v>
      </c>
      <c r="E139" s="315">
        <v>1255.1499999999999</v>
      </c>
      <c r="F139" s="316">
        <v>1243.8999999999996</v>
      </c>
      <c r="G139" s="316">
        <v>1230.2499999999998</v>
      </c>
      <c r="H139" s="316">
        <v>1218.9999999999995</v>
      </c>
      <c r="I139" s="316">
        <v>1268.7999999999997</v>
      </c>
      <c r="J139" s="316">
        <v>1280.0500000000002</v>
      </c>
      <c r="K139" s="316">
        <v>1293.6999999999998</v>
      </c>
      <c r="L139" s="303">
        <v>1266.4000000000001</v>
      </c>
      <c r="M139" s="303">
        <v>1241.5</v>
      </c>
      <c r="N139" s="318">
        <v>5799000</v>
      </c>
      <c r="O139" s="319">
        <v>3.9666532203845639E-2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2566.9499999999998</v>
      </c>
      <c r="E140" s="315">
        <v>2584.1</v>
      </c>
      <c r="F140" s="316">
        <v>2539.25</v>
      </c>
      <c r="G140" s="316">
        <v>2511.5500000000002</v>
      </c>
      <c r="H140" s="316">
        <v>2466.7000000000003</v>
      </c>
      <c r="I140" s="316">
        <v>2611.7999999999997</v>
      </c>
      <c r="J140" s="316">
        <v>2656.6499999999992</v>
      </c>
      <c r="K140" s="316">
        <v>2684.3499999999995</v>
      </c>
      <c r="L140" s="303">
        <v>2628.95</v>
      </c>
      <c r="M140" s="303">
        <v>2556.4</v>
      </c>
      <c r="N140" s="318">
        <v>1115000</v>
      </c>
      <c r="O140" s="319">
        <v>4.6457062412013139E-2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322.39999999999998</v>
      </c>
      <c r="E141" s="315">
        <v>315.3</v>
      </c>
      <c r="F141" s="316">
        <v>307.10000000000002</v>
      </c>
      <c r="G141" s="316">
        <v>291.8</v>
      </c>
      <c r="H141" s="316">
        <v>283.60000000000002</v>
      </c>
      <c r="I141" s="316">
        <v>330.6</v>
      </c>
      <c r="J141" s="316">
        <v>338.79999999999995</v>
      </c>
      <c r="K141" s="316">
        <v>354.1</v>
      </c>
      <c r="L141" s="303">
        <v>323.5</v>
      </c>
      <c r="M141" s="303">
        <v>300</v>
      </c>
      <c r="N141" s="318">
        <v>1752000</v>
      </c>
      <c r="O141" s="319">
        <v>-0.15850144092219021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481.8</v>
      </c>
      <c r="E142" s="315">
        <v>479.84999999999997</v>
      </c>
      <c r="F142" s="316">
        <v>476.44999999999993</v>
      </c>
      <c r="G142" s="316">
        <v>471.09999999999997</v>
      </c>
      <c r="H142" s="316">
        <v>467.69999999999993</v>
      </c>
      <c r="I142" s="316">
        <v>485.19999999999993</v>
      </c>
      <c r="J142" s="316">
        <v>488.59999999999991</v>
      </c>
      <c r="K142" s="316">
        <v>493.94999999999993</v>
      </c>
      <c r="L142" s="303">
        <v>483.25</v>
      </c>
      <c r="M142" s="303">
        <v>474.5</v>
      </c>
      <c r="N142" s="318">
        <v>4459000</v>
      </c>
      <c r="O142" s="319">
        <v>1.1753494282083863E-2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954.65</v>
      </c>
      <c r="E143" s="315">
        <v>953.63333333333321</v>
      </c>
      <c r="F143" s="316">
        <v>943.06666666666638</v>
      </c>
      <c r="G143" s="316">
        <v>931.48333333333312</v>
      </c>
      <c r="H143" s="316">
        <v>920.91666666666629</v>
      </c>
      <c r="I143" s="316">
        <v>965.21666666666647</v>
      </c>
      <c r="J143" s="316">
        <v>975.7833333333333</v>
      </c>
      <c r="K143" s="316">
        <v>987.36666666666656</v>
      </c>
      <c r="L143" s="303">
        <v>964.2</v>
      </c>
      <c r="M143" s="303">
        <v>942.05</v>
      </c>
      <c r="N143" s="318">
        <v>1665300</v>
      </c>
      <c r="O143" s="319">
        <v>9.2788240698208541E-2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4575.6000000000004</v>
      </c>
      <c r="E144" s="315">
        <v>4588.6333333333341</v>
      </c>
      <c r="F144" s="316">
        <v>4543.9666666666681</v>
      </c>
      <c r="G144" s="316">
        <v>4512.3333333333339</v>
      </c>
      <c r="H144" s="316">
        <v>4467.6666666666679</v>
      </c>
      <c r="I144" s="316">
        <v>4620.2666666666682</v>
      </c>
      <c r="J144" s="316">
        <v>4664.9333333333343</v>
      </c>
      <c r="K144" s="316">
        <v>4696.5666666666684</v>
      </c>
      <c r="L144" s="303">
        <v>4633.3</v>
      </c>
      <c r="M144" s="303">
        <v>4557</v>
      </c>
      <c r="N144" s="318">
        <v>2184200</v>
      </c>
      <c r="O144" s="319">
        <v>2.7278713197253317E-2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423.15</v>
      </c>
      <c r="E145" s="315">
        <v>423.43333333333334</v>
      </c>
      <c r="F145" s="316">
        <v>417.4666666666667</v>
      </c>
      <c r="G145" s="316">
        <v>411.78333333333336</v>
      </c>
      <c r="H145" s="316">
        <v>405.81666666666672</v>
      </c>
      <c r="I145" s="316">
        <v>429.11666666666667</v>
      </c>
      <c r="J145" s="316">
        <v>435.08333333333326</v>
      </c>
      <c r="K145" s="316">
        <v>440.76666666666665</v>
      </c>
      <c r="L145" s="303">
        <v>429.4</v>
      </c>
      <c r="M145" s="303">
        <v>417.75</v>
      </c>
      <c r="N145" s="318">
        <v>19791200</v>
      </c>
      <c r="O145" s="319">
        <v>-1.4627831715210355E-2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95.05</v>
      </c>
      <c r="E146" s="315">
        <v>95.166666666666671</v>
      </c>
      <c r="F146" s="316">
        <v>94.083333333333343</v>
      </c>
      <c r="G146" s="316">
        <v>93.116666666666674</v>
      </c>
      <c r="H146" s="316">
        <v>92.033333333333346</v>
      </c>
      <c r="I146" s="316">
        <v>96.13333333333334</v>
      </c>
      <c r="J146" s="316">
        <v>97.216666666666683</v>
      </c>
      <c r="K146" s="316">
        <v>98.183333333333337</v>
      </c>
      <c r="L146" s="303">
        <v>96.25</v>
      </c>
      <c r="M146" s="303">
        <v>94.2</v>
      </c>
      <c r="N146" s="318">
        <v>80383000</v>
      </c>
      <c r="O146" s="319">
        <v>6.0526111585318537E-3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755.35</v>
      </c>
      <c r="E147" s="315">
        <v>752.81666666666661</v>
      </c>
      <c r="F147" s="316">
        <v>736.73333333333323</v>
      </c>
      <c r="G147" s="316">
        <v>718.11666666666667</v>
      </c>
      <c r="H147" s="316">
        <v>702.0333333333333</v>
      </c>
      <c r="I147" s="316">
        <v>771.43333333333317</v>
      </c>
      <c r="J147" s="316">
        <v>787.51666666666665</v>
      </c>
      <c r="K147" s="316">
        <v>806.1333333333331</v>
      </c>
      <c r="L147" s="303">
        <v>768.9</v>
      </c>
      <c r="M147" s="303">
        <v>734.2</v>
      </c>
      <c r="N147" s="318">
        <v>3469000</v>
      </c>
      <c r="O147" s="319">
        <v>0.13961892247043364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346.55</v>
      </c>
      <c r="E148" s="315">
        <v>346.23333333333335</v>
      </c>
      <c r="F148" s="316">
        <v>342.76666666666671</v>
      </c>
      <c r="G148" s="316">
        <v>338.98333333333335</v>
      </c>
      <c r="H148" s="316">
        <v>335.51666666666671</v>
      </c>
      <c r="I148" s="316">
        <v>350.01666666666671</v>
      </c>
      <c r="J148" s="316">
        <v>353.48333333333341</v>
      </c>
      <c r="K148" s="316">
        <v>357.26666666666671</v>
      </c>
      <c r="L148" s="303">
        <v>349.7</v>
      </c>
      <c r="M148" s="303">
        <v>342.45</v>
      </c>
      <c r="N148" s="318">
        <v>26086400</v>
      </c>
      <c r="O148" s="319">
        <v>-5.2423573172149247E-2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193.7</v>
      </c>
      <c r="E149" s="315">
        <v>193.56666666666669</v>
      </c>
      <c r="F149" s="316">
        <v>191.23333333333338</v>
      </c>
      <c r="G149" s="316">
        <v>188.76666666666668</v>
      </c>
      <c r="H149" s="316">
        <v>186.43333333333337</v>
      </c>
      <c r="I149" s="316">
        <v>196.03333333333339</v>
      </c>
      <c r="J149" s="316">
        <v>198.3666666666667</v>
      </c>
      <c r="K149" s="316">
        <v>200.8333333333334</v>
      </c>
      <c r="L149" s="303">
        <v>195.9</v>
      </c>
      <c r="M149" s="303">
        <v>191.1</v>
      </c>
      <c r="N149" s="318">
        <v>31038000</v>
      </c>
      <c r="O149" s="319">
        <v>2.9081039162466072E-3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4" sqref="E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44144</v>
      </c>
    </row>
    <row r="7" spans="1:15">
      <c r="A7"/>
    </row>
    <row r="8" spans="1:15" ht="28.5" customHeight="1">
      <c r="A8" s="568" t="s">
        <v>16</v>
      </c>
      <c r="B8" s="569" t="s">
        <v>18</v>
      </c>
      <c r="C8" s="567" t="s">
        <v>19</v>
      </c>
      <c r="D8" s="567" t="s">
        <v>20</v>
      </c>
      <c r="E8" s="567" t="s">
        <v>21</v>
      </c>
      <c r="F8" s="567"/>
      <c r="G8" s="567"/>
      <c r="H8" s="567" t="s">
        <v>22</v>
      </c>
      <c r="I8" s="567"/>
      <c r="J8" s="567"/>
      <c r="K8" s="273"/>
      <c r="L8" s="281"/>
      <c r="M8" s="281"/>
    </row>
    <row r="9" spans="1:15" ht="36" customHeight="1">
      <c r="A9" s="563"/>
      <c r="B9" s="565"/>
      <c r="C9" s="570" t="s">
        <v>23</v>
      </c>
      <c r="D9" s="570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12263.55</v>
      </c>
      <c r="D10" s="302">
        <v>12225.266666666665</v>
      </c>
      <c r="E10" s="302">
        <v>12170.13333333333</v>
      </c>
      <c r="F10" s="302">
        <v>12076.716666666665</v>
      </c>
      <c r="G10" s="302">
        <v>12021.58333333333</v>
      </c>
      <c r="H10" s="302">
        <v>12318.683333333329</v>
      </c>
      <c r="I10" s="302">
        <v>12373.816666666664</v>
      </c>
      <c r="J10" s="302">
        <v>12467.233333333328</v>
      </c>
      <c r="K10" s="301">
        <v>12280.4</v>
      </c>
      <c r="L10" s="301">
        <v>12131.85</v>
      </c>
      <c r="M10" s="306"/>
    </row>
    <row r="11" spans="1:15">
      <c r="A11" s="300">
        <v>2</v>
      </c>
      <c r="B11" s="276" t="s">
        <v>220</v>
      </c>
      <c r="C11" s="303">
        <v>26798.95</v>
      </c>
      <c r="D11" s="278">
        <v>26595.899999999998</v>
      </c>
      <c r="E11" s="278">
        <v>26338.349999999995</v>
      </c>
      <c r="F11" s="278">
        <v>25877.749999999996</v>
      </c>
      <c r="G11" s="278">
        <v>25620.199999999993</v>
      </c>
      <c r="H11" s="278">
        <v>27056.499999999996</v>
      </c>
      <c r="I11" s="278">
        <v>27314.05</v>
      </c>
      <c r="J11" s="278">
        <v>27774.649999999998</v>
      </c>
      <c r="K11" s="303">
        <v>26853.45</v>
      </c>
      <c r="L11" s="303">
        <v>26135.3</v>
      </c>
      <c r="M11" s="306"/>
    </row>
    <row r="12" spans="1:15">
      <c r="A12" s="300">
        <v>3</v>
      </c>
      <c r="B12" s="284" t="s">
        <v>221</v>
      </c>
      <c r="C12" s="303">
        <v>1368.55</v>
      </c>
      <c r="D12" s="278">
        <v>1364.1166666666666</v>
      </c>
      <c r="E12" s="278">
        <v>1356.4333333333332</v>
      </c>
      <c r="F12" s="278">
        <v>1344.3166666666666</v>
      </c>
      <c r="G12" s="278">
        <v>1336.6333333333332</v>
      </c>
      <c r="H12" s="278">
        <v>1376.2333333333331</v>
      </c>
      <c r="I12" s="278">
        <v>1383.9166666666665</v>
      </c>
      <c r="J12" s="278">
        <v>1396.0333333333331</v>
      </c>
      <c r="K12" s="303">
        <v>1371.8</v>
      </c>
      <c r="L12" s="303">
        <v>1352</v>
      </c>
      <c r="M12" s="306"/>
    </row>
    <row r="13" spans="1:15">
      <c r="A13" s="300">
        <v>4</v>
      </c>
      <c r="B13" s="276" t="s">
        <v>222</v>
      </c>
      <c r="C13" s="303">
        <v>3189.85</v>
      </c>
      <c r="D13" s="278">
        <v>3193.2999999999997</v>
      </c>
      <c r="E13" s="278">
        <v>3180.1499999999996</v>
      </c>
      <c r="F13" s="278">
        <v>3170.45</v>
      </c>
      <c r="G13" s="278">
        <v>3157.2999999999997</v>
      </c>
      <c r="H13" s="278">
        <v>3202.9999999999995</v>
      </c>
      <c r="I13" s="278">
        <v>3216.15</v>
      </c>
      <c r="J13" s="278">
        <v>3225.8499999999995</v>
      </c>
      <c r="K13" s="303">
        <v>3206.45</v>
      </c>
      <c r="L13" s="303">
        <v>3183.6</v>
      </c>
      <c r="M13" s="306"/>
    </row>
    <row r="14" spans="1:15">
      <c r="A14" s="300">
        <v>5</v>
      </c>
      <c r="B14" s="276" t="s">
        <v>223</v>
      </c>
      <c r="C14" s="303">
        <v>21492.25</v>
      </c>
      <c r="D14" s="278">
        <v>21442</v>
      </c>
      <c r="E14" s="278">
        <v>21301.8</v>
      </c>
      <c r="F14" s="278">
        <v>21111.35</v>
      </c>
      <c r="G14" s="278">
        <v>20971.149999999998</v>
      </c>
      <c r="H14" s="278">
        <v>21632.45</v>
      </c>
      <c r="I14" s="278">
        <v>21772.649999999998</v>
      </c>
      <c r="J14" s="278">
        <v>21963.100000000002</v>
      </c>
      <c r="K14" s="303">
        <v>21582.2</v>
      </c>
      <c r="L14" s="303">
        <v>21251.55</v>
      </c>
      <c r="M14" s="306"/>
    </row>
    <row r="15" spans="1:15">
      <c r="A15" s="300">
        <v>6</v>
      </c>
      <c r="B15" s="276" t="s">
        <v>224</v>
      </c>
      <c r="C15" s="303">
        <v>2366.15</v>
      </c>
      <c r="D15" s="278">
        <v>2363.75</v>
      </c>
      <c r="E15" s="278">
        <v>2351.6</v>
      </c>
      <c r="F15" s="278">
        <v>2337.0499999999997</v>
      </c>
      <c r="G15" s="278">
        <v>2324.8999999999996</v>
      </c>
      <c r="H15" s="278">
        <v>2378.3000000000002</v>
      </c>
      <c r="I15" s="278">
        <v>2390.4499999999998</v>
      </c>
      <c r="J15" s="278">
        <v>2405.0000000000005</v>
      </c>
      <c r="K15" s="303">
        <v>2375.9</v>
      </c>
      <c r="L15" s="303">
        <v>2349.1999999999998</v>
      </c>
      <c r="M15" s="306"/>
    </row>
    <row r="16" spans="1:15">
      <c r="A16" s="300">
        <v>7</v>
      </c>
      <c r="B16" s="276" t="s">
        <v>225</v>
      </c>
      <c r="C16" s="303">
        <v>4926.5</v>
      </c>
      <c r="D16" s="278">
        <v>4919.666666666667</v>
      </c>
      <c r="E16" s="278">
        <v>4888.6333333333341</v>
      </c>
      <c r="F16" s="278">
        <v>4850.7666666666673</v>
      </c>
      <c r="G16" s="278">
        <v>4819.7333333333345</v>
      </c>
      <c r="H16" s="278">
        <v>4957.5333333333338</v>
      </c>
      <c r="I16" s="278">
        <v>4988.5666666666666</v>
      </c>
      <c r="J16" s="278">
        <v>5026.4333333333334</v>
      </c>
      <c r="K16" s="303">
        <v>4950.7</v>
      </c>
      <c r="L16" s="303">
        <v>4881.8</v>
      </c>
      <c r="M16" s="306"/>
    </row>
    <row r="17" spans="1:13">
      <c r="A17" s="300">
        <v>8</v>
      </c>
      <c r="B17" s="276" t="s">
        <v>802</v>
      </c>
      <c r="C17" s="276">
        <v>1105.05</v>
      </c>
      <c r="D17" s="278">
        <v>1107.6166666666666</v>
      </c>
      <c r="E17" s="278">
        <v>1080.4333333333332</v>
      </c>
      <c r="F17" s="278">
        <v>1055.8166666666666</v>
      </c>
      <c r="G17" s="278">
        <v>1028.6333333333332</v>
      </c>
      <c r="H17" s="278">
        <v>1132.2333333333331</v>
      </c>
      <c r="I17" s="278">
        <v>1159.4166666666665</v>
      </c>
      <c r="J17" s="278">
        <v>1184.0333333333331</v>
      </c>
      <c r="K17" s="276">
        <v>1134.8</v>
      </c>
      <c r="L17" s="276">
        <v>1083</v>
      </c>
      <c r="M17" s="276">
        <v>4.5219699999999996</v>
      </c>
    </row>
    <row r="18" spans="1:13">
      <c r="A18" s="300">
        <v>9</v>
      </c>
      <c r="B18" s="276" t="s">
        <v>295</v>
      </c>
      <c r="C18" s="276">
        <v>15897.8</v>
      </c>
      <c r="D18" s="278">
        <v>15892.1</v>
      </c>
      <c r="E18" s="278">
        <v>15785.7</v>
      </c>
      <c r="F18" s="278">
        <v>15673.6</v>
      </c>
      <c r="G18" s="278">
        <v>15567.2</v>
      </c>
      <c r="H18" s="278">
        <v>16004.2</v>
      </c>
      <c r="I18" s="278">
        <v>16110.599999999999</v>
      </c>
      <c r="J18" s="278">
        <v>16222.7</v>
      </c>
      <c r="K18" s="276">
        <v>15998.5</v>
      </c>
      <c r="L18" s="276">
        <v>15780</v>
      </c>
      <c r="M18" s="276">
        <v>4.1160000000000002E-2</v>
      </c>
    </row>
    <row r="19" spans="1:13">
      <c r="A19" s="300">
        <v>10</v>
      </c>
      <c r="B19" s="276" t="s">
        <v>227</v>
      </c>
      <c r="C19" s="276">
        <v>71</v>
      </c>
      <c r="D19" s="278">
        <v>71.433333333333337</v>
      </c>
      <c r="E19" s="278">
        <v>70.066666666666677</v>
      </c>
      <c r="F19" s="278">
        <v>69.13333333333334</v>
      </c>
      <c r="G19" s="278">
        <v>67.76666666666668</v>
      </c>
      <c r="H19" s="278">
        <v>72.366666666666674</v>
      </c>
      <c r="I19" s="278">
        <v>73.733333333333348</v>
      </c>
      <c r="J19" s="278">
        <v>74.666666666666671</v>
      </c>
      <c r="K19" s="276">
        <v>72.8</v>
      </c>
      <c r="L19" s="276">
        <v>70.5</v>
      </c>
      <c r="M19" s="276">
        <v>73.035349999999994</v>
      </c>
    </row>
    <row r="20" spans="1:13">
      <c r="A20" s="300">
        <v>11</v>
      </c>
      <c r="B20" s="276" t="s">
        <v>228</v>
      </c>
      <c r="C20" s="276">
        <v>153.1</v>
      </c>
      <c r="D20" s="278">
        <v>153.56666666666669</v>
      </c>
      <c r="E20" s="278">
        <v>149.63333333333338</v>
      </c>
      <c r="F20" s="278">
        <v>146.16666666666669</v>
      </c>
      <c r="G20" s="278">
        <v>142.23333333333338</v>
      </c>
      <c r="H20" s="278">
        <v>157.03333333333339</v>
      </c>
      <c r="I20" s="278">
        <v>160.96666666666673</v>
      </c>
      <c r="J20" s="278">
        <v>164.43333333333339</v>
      </c>
      <c r="K20" s="276">
        <v>157.5</v>
      </c>
      <c r="L20" s="276">
        <v>150.1</v>
      </c>
      <c r="M20" s="276">
        <v>30.62922</v>
      </c>
    </row>
    <row r="21" spans="1:13">
      <c r="A21" s="300">
        <v>12</v>
      </c>
      <c r="B21" s="276" t="s">
        <v>38</v>
      </c>
      <c r="C21" s="276">
        <v>1654.2</v>
      </c>
      <c r="D21" s="278">
        <v>1668.9833333333336</v>
      </c>
      <c r="E21" s="278">
        <v>1635.3166666666671</v>
      </c>
      <c r="F21" s="278">
        <v>1616.4333333333334</v>
      </c>
      <c r="G21" s="278">
        <v>1582.7666666666669</v>
      </c>
      <c r="H21" s="278">
        <v>1687.8666666666672</v>
      </c>
      <c r="I21" s="278">
        <v>1721.5333333333338</v>
      </c>
      <c r="J21" s="278">
        <v>1740.4166666666674</v>
      </c>
      <c r="K21" s="276">
        <v>1702.65</v>
      </c>
      <c r="L21" s="276">
        <v>1650.1</v>
      </c>
      <c r="M21" s="276">
        <v>12.87283</v>
      </c>
    </row>
    <row r="22" spans="1:13">
      <c r="A22" s="300">
        <v>13</v>
      </c>
      <c r="B22" s="276" t="s">
        <v>296</v>
      </c>
      <c r="C22" s="276">
        <v>239.85</v>
      </c>
      <c r="D22" s="278">
        <v>238.5333333333333</v>
      </c>
      <c r="E22" s="278">
        <v>234.36666666666662</v>
      </c>
      <c r="F22" s="278">
        <v>228.88333333333333</v>
      </c>
      <c r="G22" s="278">
        <v>224.71666666666664</v>
      </c>
      <c r="H22" s="278">
        <v>244.01666666666659</v>
      </c>
      <c r="I22" s="278">
        <v>248.18333333333328</v>
      </c>
      <c r="J22" s="278">
        <v>253.66666666666657</v>
      </c>
      <c r="K22" s="276">
        <v>242.7</v>
      </c>
      <c r="L22" s="276">
        <v>233.05</v>
      </c>
      <c r="M22" s="276">
        <v>24.173970000000001</v>
      </c>
    </row>
    <row r="23" spans="1:13">
      <c r="A23" s="300">
        <v>14</v>
      </c>
      <c r="B23" s="276" t="s">
        <v>41</v>
      </c>
      <c r="C23" s="276">
        <v>371.1</v>
      </c>
      <c r="D23" s="278">
        <v>370.93333333333334</v>
      </c>
      <c r="E23" s="278">
        <v>365.9666666666667</v>
      </c>
      <c r="F23" s="278">
        <v>360.83333333333337</v>
      </c>
      <c r="G23" s="278">
        <v>355.86666666666673</v>
      </c>
      <c r="H23" s="278">
        <v>376.06666666666666</v>
      </c>
      <c r="I23" s="278">
        <v>381.03333333333325</v>
      </c>
      <c r="J23" s="278">
        <v>386.16666666666663</v>
      </c>
      <c r="K23" s="276">
        <v>375.9</v>
      </c>
      <c r="L23" s="276">
        <v>365.8</v>
      </c>
      <c r="M23" s="276">
        <v>72.901060000000001</v>
      </c>
    </row>
    <row r="24" spans="1:13">
      <c r="A24" s="300">
        <v>15</v>
      </c>
      <c r="B24" s="276" t="s">
        <v>43</v>
      </c>
      <c r="C24" s="276">
        <v>37.700000000000003</v>
      </c>
      <c r="D24" s="278">
        <v>38.383333333333333</v>
      </c>
      <c r="E24" s="278">
        <v>36.816666666666663</v>
      </c>
      <c r="F24" s="278">
        <v>35.93333333333333</v>
      </c>
      <c r="G24" s="278">
        <v>34.36666666666666</v>
      </c>
      <c r="H24" s="278">
        <v>39.266666666666666</v>
      </c>
      <c r="I24" s="278">
        <v>40.833333333333343</v>
      </c>
      <c r="J24" s="278">
        <v>41.716666666666669</v>
      </c>
      <c r="K24" s="276">
        <v>39.950000000000003</v>
      </c>
      <c r="L24" s="276">
        <v>37.5</v>
      </c>
      <c r="M24" s="276">
        <v>228.00047000000001</v>
      </c>
    </row>
    <row r="25" spans="1:13">
      <c r="A25" s="300">
        <v>16</v>
      </c>
      <c r="B25" s="276" t="s">
        <v>298</v>
      </c>
      <c r="C25" s="276">
        <v>291.85000000000002</v>
      </c>
      <c r="D25" s="278">
        <v>293.71666666666664</v>
      </c>
      <c r="E25" s="278">
        <v>287.5333333333333</v>
      </c>
      <c r="F25" s="278">
        <v>283.21666666666664</v>
      </c>
      <c r="G25" s="278">
        <v>277.0333333333333</v>
      </c>
      <c r="H25" s="278">
        <v>298.0333333333333</v>
      </c>
      <c r="I25" s="278">
        <v>304.21666666666658</v>
      </c>
      <c r="J25" s="278">
        <v>308.5333333333333</v>
      </c>
      <c r="K25" s="276">
        <v>299.89999999999998</v>
      </c>
      <c r="L25" s="276">
        <v>289.39999999999998</v>
      </c>
      <c r="M25" s="276">
        <v>5.9857800000000001</v>
      </c>
    </row>
    <row r="26" spans="1:13">
      <c r="A26" s="300">
        <v>17</v>
      </c>
      <c r="B26" s="276" t="s">
        <v>229</v>
      </c>
      <c r="C26" s="276">
        <v>1586.3</v>
      </c>
      <c r="D26" s="278">
        <v>1595.3500000000001</v>
      </c>
      <c r="E26" s="278">
        <v>1571.1500000000003</v>
      </c>
      <c r="F26" s="278">
        <v>1556.0000000000002</v>
      </c>
      <c r="G26" s="278">
        <v>1531.8000000000004</v>
      </c>
      <c r="H26" s="278">
        <v>1610.5000000000002</v>
      </c>
      <c r="I26" s="278">
        <v>1634.7</v>
      </c>
      <c r="J26" s="278">
        <v>1649.8500000000001</v>
      </c>
      <c r="K26" s="276">
        <v>1619.55</v>
      </c>
      <c r="L26" s="276">
        <v>1580.2</v>
      </c>
      <c r="M26" s="276">
        <v>0.92849999999999999</v>
      </c>
    </row>
    <row r="27" spans="1:13">
      <c r="A27" s="300">
        <v>18</v>
      </c>
      <c r="B27" s="276" t="s">
        <v>230</v>
      </c>
      <c r="C27" s="276">
        <v>2752.75</v>
      </c>
      <c r="D27" s="278">
        <v>2746.7999999999997</v>
      </c>
      <c r="E27" s="278">
        <v>2713.5999999999995</v>
      </c>
      <c r="F27" s="278">
        <v>2674.45</v>
      </c>
      <c r="G27" s="278">
        <v>2641.2499999999995</v>
      </c>
      <c r="H27" s="278">
        <v>2785.9499999999994</v>
      </c>
      <c r="I27" s="278">
        <v>2819.1499999999992</v>
      </c>
      <c r="J27" s="278">
        <v>2858.2999999999993</v>
      </c>
      <c r="K27" s="276">
        <v>2780</v>
      </c>
      <c r="L27" s="276">
        <v>2707.65</v>
      </c>
      <c r="M27" s="276">
        <v>2.6745800000000002</v>
      </c>
    </row>
    <row r="28" spans="1:13">
      <c r="A28" s="300">
        <v>19</v>
      </c>
      <c r="B28" s="276" t="s">
        <v>45</v>
      </c>
      <c r="C28" s="276">
        <v>808.7</v>
      </c>
      <c r="D28" s="278">
        <v>805.71666666666658</v>
      </c>
      <c r="E28" s="278">
        <v>800.03333333333319</v>
      </c>
      <c r="F28" s="278">
        <v>791.36666666666656</v>
      </c>
      <c r="G28" s="278">
        <v>785.68333333333317</v>
      </c>
      <c r="H28" s="278">
        <v>814.38333333333321</v>
      </c>
      <c r="I28" s="278">
        <v>820.06666666666661</v>
      </c>
      <c r="J28" s="278">
        <v>828.73333333333323</v>
      </c>
      <c r="K28" s="276">
        <v>811.4</v>
      </c>
      <c r="L28" s="276">
        <v>797.05</v>
      </c>
      <c r="M28" s="276">
        <v>7.4440099999999996</v>
      </c>
    </row>
    <row r="29" spans="1:13">
      <c r="A29" s="300">
        <v>20</v>
      </c>
      <c r="B29" s="276" t="s">
        <v>46</v>
      </c>
      <c r="C29" s="276">
        <v>248</v>
      </c>
      <c r="D29" s="278">
        <v>250.54999999999998</v>
      </c>
      <c r="E29" s="278">
        <v>244.09999999999997</v>
      </c>
      <c r="F29" s="278">
        <v>240.2</v>
      </c>
      <c r="G29" s="278">
        <v>233.74999999999997</v>
      </c>
      <c r="H29" s="278">
        <v>254.44999999999996</v>
      </c>
      <c r="I29" s="278">
        <v>260.89999999999998</v>
      </c>
      <c r="J29" s="278">
        <v>264.79999999999995</v>
      </c>
      <c r="K29" s="276">
        <v>257</v>
      </c>
      <c r="L29" s="276">
        <v>246.65</v>
      </c>
      <c r="M29" s="276">
        <v>84.574879999999993</v>
      </c>
    </row>
    <row r="30" spans="1:13">
      <c r="A30" s="300">
        <v>21</v>
      </c>
      <c r="B30" s="276" t="s">
        <v>47</v>
      </c>
      <c r="C30" s="276">
        <v>2085.9</v>
      </c>
      <c r="D30" s="278">
        <v>2105.6333333333337</v>
      </c>
      <c r="E30" s="278">
        <v>2042.8166666666675</v>
      </c>
      <c r="F30" s="278">
        <v>1999.733333333334</v>
      </c>
      <c r="G30" s="278">
        <v>1936.9166666666679</v>
      </c>
      <c r="H30" s="278">
        <v>2148.7166666666672</v>
      </c>
      <c r="I30" s="278">
        <v>2211.5333333333338</v>
      </c>
      <c r="J30" s="278">
        <v>2254.6166666666668</v>
      </c>
      <c r="K30" s="276">
        <v>2168.4499999999998</v>
      </c>
      <c r="L30" s="276">
        <v>2062.5500000000002</v>
      </c>
      <c r="M30" s="276">
        <v>12.901490000000001</v>
      </c>
    </row>
    <row r="31" spans="1:13">
      <c r="A31" s="300">
        <v>22</v>
      </c>
      <c r="B31" s="276" t="s">
        <v>48</v>
      </c>
      <c r="C31" s="276">
        <v>153.44999999999999</v>
      </c>
      <c r="D31" s="278">
        <v>152.54999999999998</v>
      </c>
      <c r="E31" s="278">
        <v>147.89999999999998</v>
      </c>
      <c r="F31" s="278">
        <v>142.35</v>
      </c>
      <c r="G31" s="278">
        <v>137.69999999999999</v>
      </c>
      <c r="H31" s="278">
        <v>158.09999999999997</v>
      </c>
      <c r="I31" s="278">
        <v>162.75</v>
      </c>
      <c r="J31" s="278">
        <v>168.29999999999995</v>
      </c>
      <c r="K31" s="276">
        <v>157.19999999999999</v>
      </c>
      <c r="L31" s="276">
        <v>147</v>
      </c>
      <c r="M31" s="276">
        <v>165.34344999999999</v>
      </c>
    </row>
    <row r="32" spans="1:13">
      <c r="A32" s="300">
        <v>23</v>
      </c>
      <c r="B32" s="276" t="s">
        <v>49</v>
      </c>
      <c r="C32" s="276">
        <v>85</v>
      </c>
      <c r="D32" s="278">
        <v>85.333333333333329</v>
      </c>
      <c r="E32" s="278">
        <v>84.016666666666652</v>
      </c>
      <c r="F32" s="278">
        <v>83.033333333333317</v>
      </c>
      <c r="G32" s="278">
        <v>81.71666666666664</v>
      </c>
      <c r="H32" s="278">
        <v>86.316666666666663</v>
      </c>
      <c r="I32" s="278">
        <v>87.633333333333354</v>
      </c>
      <c r="J32" s="278">
        <v>88.616666666666674</v>
      </c>
      <c r="K32" s="276">
        <v>86.65</v>
      </c>
      <c r="L32" s="276">
        <v>84.35</v>
      </c>
      <c r="M32" s="276">
        <v>259.95943999999997</v>
      </c>
    </row>
    <row r="33" spans="1:13">
      <c r="A33" s="300">
        <v>24</v>
      </c>
      <c r="B33" s="276" t="s">
        <v>51</v>
      </c>
      <c r="C33" s="276">
        <v>2209.0500000000002</v>
      </c>
      <c r="D33" s="278">
        <v>2219.85</v>
      </c>
      <c r="E33" s="278">
        <v>2191.6999999999998</v>
      </c>
      <c r="F33" s="278">
        <v>2174.35</v>
      </c>
      <c r="G33" s="278">
        <v>2146.1999999999998</v>
      </c>
      <c r="H33" s="278">
        <v>2237.1999999999998</v>
      </c>
      <c r="I33" s="278">
        <v>2265.3500000000004</v>
      </c>
      <c r="J33" s="278">
        <v>2282.6999999999998</v>
      </c>
      <c r="K33" s="276">
        <v>2248</v>
      </c>
      <c r="L33" s="276">
        <v>2202.5</v>
      </c>
      <c r="M33" s="276">
        <v>23.95965</v>
      </c>
    </row>
    <row r="34" spans="1:13">
      <c r="A34" s="300">
        <v>25</v>
      </c>
      <c r="B34" s="276" t="s">
        <v>226</v>
      </c>
      <c r="C34" s="276">
        <v>772.2</v>
      </c>
      <c r="D34" s="278">
        <v>774.35</v>
      </c>
      <c r="E34" s="278">
        <v>758.85</v>
      </c>
      <c r="F34" s="278">
        <v>745.5</v>
      </c>
      <c r="G34" s="278">
        <v>730</v>
      </c>
      <c r="H34" s="278">
        <v>787.7</v>
      </c>
      <c r="I34" s="278">
        <v>803.2</v>
      </c>
      <c r="J34" s="278">
        <v>816.55000000000007</v>
      </c>
      <c r="K34" s="276">
        <v>789.85</v>
      </c>
      <c r="L34" s="276">
        <v>761</v>
      </c>
      <c r="M34" s="276">
        <v>4.1666600000000003</v>
      </c>
    </row>
    <row r="35" spans="1:13">
      <c r="A35" s="300">
        <v>26</v>
      </c>
      <c r="B35" s="276" t="s">
        <v>53</v>
      </c>
      <c r="C35" s="276">
        <v>780.15</v>
      </c>
      <c r="D35" s="278">
        <v>785.19999999999993</v>
      </c>
      <c r="E35" s="278">
        <v>772.49999999999989</v>
      </c>
      <c r="F35" s="278">
        <v>764.84999999999991</v>
      </c>
      <c r="G35" s="278">
        <v>752.14999999999986</v>
      </c>
      <c r="H35" s="278">
        <v>792.84999999999991</v>
      </c>
      <c r="I35" s="278">
        <v>805.55</v>
      </c>
      <c r="J35" s="278">
        <v>813.19999999999993</v>
      </c>
      <c r="K35" s="276">
        <v>797.9</v>
      </c>
      <c r="L35" s="276">
        <v>777.55</v>
      </c>
      <c r="M35" s="276">
        <v>20.980820000000001</v>
      </c>
    </row>
    <row r="36" spans="1:13">
      <c r="A36" s="300">
        <v>27</v>
      </c>
      <c r="B36" s="276" t="s">
        <v>55</v>
      </c>
      <c r="C36" s="276">
        <v>541.75</v>
      </c>
      <c r="D36" s="278">
        <v>539.65</v>
      </c>
      <c r="E36" s="278">
        <v>533.29999999999995</v>
      </c>
      <c r="F36" s="278">
        <v>524.85</v>
      </c>
      <c r="G36" s="278">
        <v>518.5</v>
      </c>
      <c r="H36" s="278">
        <v>548.09999999999991</v>
      </c>
      <c r="I36" s="278">
        <v>554.45000000000005</v>
      </c>
      <c r="J36" s="278">
        <v>562.89999999999986</v>
      </c>
      <c r="K36" s="276">
        <v>546</v>
      </c>
      <c r="L36" s="276">
        <v>531.20000000000005</v>
      </c>
      <c r="M36" s="276">
        <v>222.56961000000001</v>
      </c>
    </row>
    <row r="37" spans="1:13">
      <c r="A37" s="300">
        <v>28</v>
      </c>
      <c r="B37" s="276" t="s">
        <v>56</v>
      </c>
      <c r="C37" s="276">
        <v>2977.4</v>
      </c>
      <c r="D37" s="278">
        <v>2977.4666666666667</v>
      </c>
      <c r="E37" s="278">
        <v>2954.9333333333334</v>
      </c>
      <c r="F37" s="278">
        <v>2932.4666666666667</v>
      </c>
      <c r="G37" s="278">
        <v>2909.9333333333334</v>
      </c>
      <c r="H37" s="278">
        <v>2999.9333333333334</v>
      </c>
      <c r="I37" s="278">
        <v>3022.4666666666672</v>
      </c>
      <c r="J37" s="278">
        <v>3044.9333333333334</v>
      </c>
      <c r="K37" s="276">
        <v>3000</v>
      </c>
      <c r="L37" s="276">
        <v>2955</v>
      </c>
      <c r="M37" s="276">
        <v>8.8956499999999998</v>
      </c>
    </row>
    <row r="38" spans="1:13">
      <c r="A38" s="300">
        <v>29</v>
      </c>
      <c r="B38" s="276" t="s">
        <v>58</v>
      </c>
      <c r="C38" s="276">
        <v>6286.45</v>
      </c>
      <c r="D38" s="278">
        <v>6220.4833333333336</v>
      </c>
      <c r="E38" s="278">
        <v>6090.9666666666672</v>
      </c>
      <c r="F38" s="278">
        <v>5895.4833333333336</v>
      </c>
      <c r="G38" s="278">
        <v>5765.9666666666672</v>
      </c>
      <c r="H38" s="278">
        <v>6415.9666666666672</v>
      </c>
      <c r="I38" s="278">
        <v>6545.4833333333336</v>
      </c>
      <c r="J38" s="278">
        <v>6740.9666666666672</v>
      </c>
      <c r="K38" s="276">
        <v>6350</v>
      </c>
      <c r="L38" s="276">
        <v>6025</v>
      </c>
      <c r="M38" s="276">
        <v>15.593389999999999</v>
      </c>
    </row>
    <row r="39" spans="1:13">
      <c r="A39" s="300">
        <v>30</v>
      </c>
      <c r="B39" s="276" t="s">
        <v>232</v>
      </c>
      <c r="C39" s="276">
        <v>2426.9</v>
      </c>
      <c r="D39" s="278">
        <v>2415.7333333333331</v>
      </c>
      <c r="E39" s="278">
        <v>2382.4666666666662</v>
      </c>
      <c r="F39" s="278">
        <v>2338.0333333333333</v>
      </c>
      <c r="G39" s="278">
        <v>2304.7666666666664</v>
      </c>
      <c r="H39" s="278">
        <v>2460.1666666666661</v>
      </c>
      <c r="I39" s="278">
        <v>2493.4333333333334</v>
      </c>
      <c r="J39" s="278">
        <v>2537.8666666666659</v>
      </c>
      <c r="K39" s="276">
        <v>2449</v>
      </c>
      <c r="L39" s="276">
        <v>2371.3000000000002</v>
      </c>
      <c r="M39" s="276">
        <v>0.63880999999999999</v>
      </c>
    </row>
    <row r="40" spans="1:13">
      <c r="A40" s="300">
        <v>31</v>
      </c>
      <c r="B40" s="276" t="s">
        <v>59</v>
      </c>
      <c r="C40" s="276">
        <v>3780.75</v>
      </c>
      <c r="D40" s="278">
        <v>3770.7166666666667</v>
      </c>
      <c r="E40" s="278">
        <v>3714.1333333333332</v>
      </c>
      <c r="F40" s="278">
        <v>3647.5166666666664</v>
      </c>
      <c r="G40" s="278">
        <v>3590.9333333333329</v>
      </c>
      <c r="H40" s="278">
        <v>3837.3333333333335</v>
      </c>
      <c r="I40" s="278">
        <v>3893.9166666666665</v>
      </c>
      <c r="J40" s="278">
        <v>3960.5333333333338</v>
      </c>
      <c r="K40" s="276">
        <v>3827.3</v>
      </c>
      <c r="L40" s="276">
        <v>3704.1</v>
      </c>
      <c r="M40" s="276">
        <v>57.4405</v>
      </c>
    </row>
    <row r="41" spans="1:13">
      <c r="A41" s="300">
        <v>32</v>
      </c>
      <c r="B41" s="276" t="s">
        <v>60</v>
      </c>
      <c r="C41" s="276">
        <v>1453</v>
      </c>
      <c r="D41" s="278">
        <v>1443.9166666666667</v>
      </c>
      <c r="E41" s="278">
        <v>1419.3833333333334</v>
      </c>
      <c r="F41" s="278">
        <v>1385.7666666666667</v>
      </c>
      <c r="G41" s="278">
        <v>1361.2333333333333</v>
      </c>
      <c r="H41" s="278">
        <v>1477.5333333333335</v>
      </c>
      <c r="I41" s="278">
        <v>1502.0666666666668</v>
      </c>
      <c r="J41" s="278">
        <v>1535.6833333333336</v>
      </c>
      <c r="K41" s="276">
        <v>1468.45</v>
      </c>
      <c r="L41" s="276">
        <v>1410.3</v>
      </c>
      <c r="M41" s="276">
        <v>9.1776300000000006</v>
      </c>
    </row>
    <row r="42" spans="1:13">
      <c r="A42" s="300">
        <v>33</v>
      </c>
      <c r="B42" s="276" t="s">
        <v>233</v>
      </c>
      <c r="C42" s="276">
        <v>330.9</v>
      </c>
      <c r="D42" s="278">
        <v>327.46666666666664</v>
      </c>
      <c r="E42" s="278">
        <v>322.43333333333328</v>
      </c>
      <c r="F42" s="278">
        <v>313.96666666666664</v>
      </c>
      <c r="G42" s="278">
        <v>308.93333333333328</v>
      </c>
      <c r="H42" s="278">
        <v>335.93333333333328</v>
      </c>
      <c r="I42" s="278">
        <v>340.9666666666667</v>
      </c>
      <c r="J42" s="278">
        <v>349.43333333333328</v>
      </c>
      <c r="K42" s="276">
        <v>332.5</v>
      </c>
      <c r="L42" s="276">
        <v>319</v>
      </c>
      <c r="M42" s="276">
        <v>136.02403000000001</v>
      </c>
    </row>
    <row r="43" spans="1:13">
      <c r="A43" s="300">
        <v>34</v>
      </c>
      <c r="B43" s="276" t="s">
        <v>61</v>
      </c>
      <c r="C43" s="276">
        <v>45.8</v>
      </c>
      <c r="D43" s="278">
        <v>45.766666666666659</v>
      </c>
      <c r="E43" s="278">
        <v>45.133333333333319</v>
      </c>
      <c r="F43" s="278">
        <v>44.466666666666661</v>
      </c>
      <c r="G43" s="278">
        <v>43.833333333333321</v>
      </c>
      <c r="H43" s="278">
        <v>46.433333333333316</v>
      </c>
      <c r="I43" s="278">
        <v>47.066666666666656</v>
      </c>
      <c r="J43" s="278">
        <v>47.733333333333313</v>
      </c>
      <c r="K43" s="276">
        <v>46.4</v>
      </c>
      <c r="L43" s="276">
        <v>45.1</v>
      </c>
      <c r="M43" s="276">
        <v>256.75306</v>
      </c>
    </row>
    <row r="44" spans="1:13">
      <c r="A44" s="300">
        <v>35</v>
      </c>
      <c r="B44" s="276" t="s">
        <v>62</v>
      </c>
      <c r="C44" s="276">
        <v>41.1</v>
      </c>
      <c r="D44" s="278">
        <v>41.1</v>
      </c>
      <c r="E44" s="278">
        <v>40.300000000000004</v>
      </c>
      <c r="F44" s="278">
        <v>39.5</v>
      </c>
      <c r="G44" s="278">
        <v>38.700000000000003</v>
      </c>
      <c r="H44" s="278">
        <v>41.900000000000006</v>
      </c>
      <c r="I44" s="278">
        <v>42.7</v>
      </c>
      <c r="J44" s="278">
        <v>43.500000000000007</v>
      </c>
      <c r="K44" s="276">
        <v>41.9</v>
      </c>
      <c r="L44" s="276">
        <v>40.299999999999997</v>
      </c>
      <c r="M44" s="276">
        <v>71.531170000000003</v>
      </c>
    </row>
    <row r="45" spans="1:13">
      <c r="A45" s="300">
        <v>36</v>
      </c>
      <c r="B45" s="276" t="s">
        <v>63</v>
      </c>
      <c r="C45" s="276">
        <v>1339.75</v>
      </c>
      <c r="D45" s="278">
        <v>1344.8333333333333</v>
      </c>
      <c r="E45" s="278">
        <v>1329.9166666666665</v>
      </c>
      <c r="F45" s="278">
        <v>1320.0833333333333</v>
      </c>
      <c r="G45" s="278">
        <v>1305.1666666666665</v>
      </c>
      <c r="H45" s="278">
        <v>1354.6666666666665</v>
      </c>
      <c r="I45" s="278">
        <v>1369.583333333333</v>
      </c>
      <c r="J45" s="278">
        <v>1379.4166666666665</v>
      </c>
      <c r="K45" s="276">
        <v>1359.75</v>
      </c>
      <c r="L45" s="276">
        <v>1335</v>
      </c>
      <c r="M45" s="276">
        <v>10.561970000000001</v>
      </c>
    </row>
    <row r="46" spans="1:13">
      <c r="A46" s="300">
        <v>37</v>
      </c>
      <c r="B46" s="276" t="s">
        <v>234</v>
      </c>
      <c r="C46" s="276">
        <v>1234.8499999999999</v>
      </c>
      <c r="D46" s="278">
        <v>1233.7</v>
      </c>
      <c r="E46" s="278">
        <v>1217.45</v>
      </c>
      <c r="F46" s="278">
        <v>1200.05</v>
      </c>
      <c r="G46" s="278">
        <v>1183.8</v>
      </c>
      <c r="H46" s="278">
        <v>1251.1000000000001</v>
      </c>
      <c r="I46" s="278">
        <v>1267.3500000000001</v>
      </c>
      <c r="J46" s="278">
        <v>1284.7500000000002</v>
      </c>
      <c r="K46" s="276">
        <v>1249.95</v>
      </c>
      <c r="L46" s="276">
        <v>1216.3</v>
      </c>
      <c r="M46" s="276">
        <v>0.62383</v>
      </c>
    </row>
    <row r="47" spans="1:13">
      <c r="A47" s="300">
        <v>38</v>
      </c>
      <c r="B47" s="276" t="s">
        <v>65</v>
      </c>
      <c r="C47" s="276">
        <v>92.45</v>
      </c>
      <c r="D47" s="278">
        <v>92.483333333333334</v>
      </c>
      <c r="E47" s="278">
        <v>91.466666666666669</v>
      </c>
      <c r="F47" s="278">
        <v>90.483333333333334</v>
      </c>
      <c r="G47" s="278">
        <v>89.466666666666669</v>
      </c>
      <c r="H47" s="278">
        <v>93.466666666666669</v>
      </c>
      <c r="I47" s="278">
        <v>94.483333333333348</v>
      </c>
      <c r="J47" s="278">
        <v>95.466666666666669</v>
      </c>
      <c r="K47" s="276">
        <v>93.5</v>
      </c>
      <c r="L47" s="276">
        <v>91.5</v>
      </c>
      <c r="M47" s="276">
        <v>67.212469999999996</v>
      </c>
    </row>
    <row r="48" spans="1:13">
      <c r="A48" s="300">
        <v>39</v>
      </c>
      <c r="B48" s="276" t="s">
        <v>66</v>
      </c>
      <c r="C48" s="276">
        <v>649.6</v>
      </c>
      <c r="D48" s="278">
        <v>655.36666666666667</v>
      </c>
      <c r="E48" s="278">
        <v>640.73333333333335</v>
      </c>
      <c r="F48" s="278">
        <v>631.86666666666667</v>
      </c>
      <c r="G48" s="278">
        <v>617.23333333333335</v>
      </c>
      <c r="H48" s="278">
        <v>664.23333333333335</v>
      </c>
      <c r="I48" s="278">
        <v>678.86666666666679</v>
      </c>
      <c r="J48" s="278">
        <v>687.73333333333335</v>
      </c>
      <c r="K48" s="276">
        <v>670</v>
      </c>
      <c r="L48" s="276">
        <v>646.5</v>
      </c>
      <c r="M48" s="276">
        <v>51.845849999999999</v>
      </c>
    </row>
    <row r="49" spans="1:13">
      <c r="A49" s="300">
        <v>40</v>
      </c>
      <c r="B49" s="276" t="s">
        <v>67</v>
      </c>
      <c r="C49" s="276">
        <v>477.05</v>
      </c>
      <c r="D49" s="278">
        <v>479.13333333333338</v>
      </c>
      <c r="E49" s="278">
        <v>471.41666666666674</v>
      </c>
      <c r="F49" s="278">
        <v>465.78333333333336</v>
      </c>
      <c r="G49" s="278">
        <v>458.06666666666672</v>
      </c>
      <c r="H49" s="278">
        <v>484.76666666666677</v>
      </c>
      <c r="I49" s="278">
        <v>492.48333333333335</v>
      </c>
      <c r="J49" s="278">
        <v>498.11666666666679</v>
      </c>
      <c r="K49" s="276">
        <v>486.85</v>
      </c>
      <c r="L49" s="276">
        <v>473.5</v>
      </c>
      <c r="M49" s="276">
        <v>25.725529999999999</v>
      </c>
    </row>
    <row r="50" spans="1:13">
      <c r="A50" s="300">
        <v>41</v>
      </c>
      <c r="B50" s="276" t="s">
        <v>69</v>
      </c>
      <c r="C50" s="276">
        <v>449.9</v>
      </c>
      <c r="D50" s="278">
        <v>453</v>
      </c>
      <c r="E50" s="278">
        <v>445.65</v>
      </c>
      <c r="F50" s="278">
        <v>441.4</v>
      </c>
      <c r="G50" s="278">
        <v>434.04999999999995</v>
      </c>
      <c r="H50" s="278">
        <v>457.25</v>
      </c>
      <c r="I50" s="278">
        <v>464.6</v>
      </c>
      <c r="J50" s="278">
        <v>468.85</v>
      </c>
      <c r="K50" s="276">
        <v>460.35</v>
      </c>
      <c r="L50" s="276">
        <v>448.75</v>
      </c>
      <c r="M50" s="276">
        <v>119.70462000000001</v>
      </c>
    </row>
    <row r="51" spans="1:13">
      <c r="A51" s="300">
        <v>42</v>
      </c>
      <c r="B51" s="276" t="s">
        <v>70</v>
      </c>
      <c r="C51" s="276">
        <v>27.95</v>
      </c>
      <c r="D51" s="278">
        <v>28.216666666666665</v>
      </c>
      <c r="E51" s="278">
        <v>27.533333333333331</v>
      </c>
      <c r="F51" s="278">
        <v>27.116666666666667</v>
      </c>
      <c r="G51" s="278">
        <v>26.433333333333334</v>
      </c>
      <c r="H51" s="278">
        <v>28.633333333333329</v>
      </c>
      <c r="I51" s="278">
        <v>29.316666666666659</v>
      </c>
      <c r="J51" s="278">
        <v>29.733333333333327</v>
      </c>
      <c r="K51" s="276">
        <v>28.9</v>
      </c>
      <c r="L51" s="276">
        <v>27.8</v>
      </c>
      <c r="M51" s="276">
        <v>361.24549999999999</v>
      </c>
    </row>
    <row r="52" spans="1:13">
      <c r="A52" s="300">
        <v>43</v>
      </c>
      <c r="B52" s="276" t="s">
        <v>71</v>
      </c>
      <c r="C52" s="276">
        <v>414.8</v>
      </c>
      <c r="D52" s="278">
        <v>413.83333333333331</v>
      </c>
      <c r="E52" s="278">
        <v>410.76666666666665</v>
      </c>
      <c r="F52" s="278">
        <v>406.73333333333335</v>
      </c>
      <c r="G52" s="278">
        <v>403.66666666666669</v>
      </c>
      <c r="H52" s="278">
        <v>417.86666666666662</v>
      </c>
      <c r="I52" s="278">
        <v>420.93333333333334</v>
      </c>
      <c r="J52" s="278">
        <v>424.96666666666658</v>
      </c>
      <c r="K52" s="276">
        <v>416.9</v>
      </c>
      <c r="L52" s="276">
        <v>409.8</v>
      </c>
      <c r="M52" s="276">
        <v>28.441649999999999</v>
      </c>
    </row>
    <row r="53" spans="1:13">
      <c r="A53" s="300">
        <v>44</v>
      </c>
      <c r="B53" s="276" t="s">
        <v>72</v>
      </c>
      <c r="C53" s="276">
        <v>11862.75</v>
      </c>
      <c r="D53" s="278">
        <v>11992.35</v>
      </c>
      <c r="E53" s="278">
        <v>11470.400000000001</v>
      </c>
      <c r="F53" s="278">
        <v>11078.050000000001</v>
      </c>
      <c r="G53" s="278">
        <v>10556.100000000002</v>
      </c>
      <c r="H53" s="278">
        <v>12384.7</v>
      </c>
      <c r="I53" s="278">
        <v>12906.650000000001</v>
      </c>
      <c r="J53" s="278">
        <v>13299</v>
      </c>
      <c r="K53" s="276">
        <v>12514.3</v>
      </c>
      <c r="L53" s="276">
        <v>11600</v>
      </c>
      <c r="M53" s="276">
        <v>1.0328200000000001</v>
      </c>
    </row>
    <row r="54" spans="1:13">
      <c r="A54" s="300">
        <v>45</v>
      </c>
      <c r="B54" s="276" t="s">
        <v>74</v>
      </c>
      <c r="C54" s="276">
        <v>362.45</v>
      </c>
      <c r="D54" s="278">
        <v>364.59999999999997</v>
      </c>
      <c r="E54" s="278">
        <v>359.14999999999992</v>
      </c>
      <c r="F54" s="278">
        <v>355.84999999999997</v>
      </c>
      <c r="G54" s="278">
        <v>350.39999999999992</v>
      </c>
      <c r="H54" s="278">
        <v>367.89999999999992</v>
      </c>
      <c r="I54" s="278">
        <v>373.34999999999997</v>
      </c>
      <c r="J54" s="278">
        <v>376.64999999999992</v>
      </c>
      <c r="K54" s="276">
        <v>370.05</v>
      </c>
      <c r="L54" s="276">
        <v>361.3</v>
      </c>
      <c r="M54" s="276">
        <v>58.116619999999998</v>
      </c>
    </row>
    <row r="55" spans="1:13">
      <c r="A55" s="300">
        <v>46</v>
      </c>
      <c r="B55" s="276" t="s">
        <v>75</v>
      </c>
      <c r="C55" s="276">
        <v>3513.55</v>
      </c>
      <c r="D55" s="278">
        <v>3519.4</v>
      </c>
      <c r="E55" s="278">
        <v>3483.8</v>
      </c>
      <c r="F55" s="278">
        <v>3454.05</v>
      </c>
      <c r="G55" s="278">
        <v>3418.4500000000003</v>
      </c>
      <c r="H55" s="278">
        <v>3549.15</v>
      </c>
      <c r="I55" s="278">
        <v>3584.7499999999995</v>
      </c>
      <c r="J55" s="278">
        <v>3614.5</v>
      </c>
      <c r="K55" s="276">
        <v>3555</v>
      </c>
      <c r="L55" s="276">
        <v>3489.65</v>
      </c>
      <c r="M55" s="276">
        <v>5.8247</v>
      </c>
    </row>
    <row r="56" spans="1:13">
      <c r="A56" s="300">
        <v>47</v>
      </c>
      <c r="B56" s="276" t="s">
        <v>76</v>
      </c>
      <c r="C56" s="276">
        <v>432.3</v>
      </c>
      <c r="D56" s="278">
        <v>435.68333333333339</v>
      </c>
      <c r="E56" s="278">
        <v>427.01666666666677</v>
      </c>
      <c r="F56" s="278">
        <v>421.73333333333335</v>
      </c>
      <c r="G56" s="278">
        <v>413.06666666666672</v>
      </c>
      <c r="H56" s="278">
        <v>440.96666666666681</v>
      </c>
      <c r="I56" s="278">
        <v>449.63333333333344</v>
      </c>
      <c r="J56" s="278">
        <v>454.91666666666686</v>
      </c>
      <c r="K56" s="276">
        <v>444.35</v>
      </c>
      <c r="L56" s="276">
        <v>430.4</v>
      </c>
      <c r="M56" s="276">
        <v>42.042209999999997</v>
      </c>
    </row>
    <row r="57" spans="1:13">
      <c r="A57" s="300">
        <v>48</v>
      </c>
      <c r="B57" s="276" t="s">
        <v>77</v>
      </c>
      <c r="C57" s="276">
        <v>92.05</v>
      </c>
      <c r="D57" s="278">
        <v>92.216666666666654</v>
      </c>
      <c r="E57" s="278">
        <v>90.933333333333309</v>
      </c>
      <c r="F57" s="278">
        <v>89.816666666666649</v>
      </c>
      <c r="G57" s="278">
        <v>88.533333333333303</v>
      </c>
      <c r="H57" s="278">
        <v>93.333333333333314</v>
      </c>
      <c r="I57" s="278">
        <v>94.616666666666646</v>
      </c>
      <c r="J57" s="278">
        <v>95.73333333333332</v>
      </c>
      <c r="K57" s="276">
        <v>93.5</v>
      </c>
      <c r="L57" s="276">
        <v>91.1</v>
      </c>
      <c r="M57" s="276">
        <v>98.852199999999996</v>
      </c>
    </row>
    <row r="58" spans="1:13">
      <c r="A58" s="300">
        <v>49</v>
      </c>
      <c r="B58" s="276" t="s">
        <v>78</v>
      </c>
      <c r="C58" s="276">
        <v>112.25</v>
      </c>
      <c r="D58" s="278">
        <v>111.91666666666667</v>
      </c>
      <c r="E58" s="278">
        <v>111.33333333333334</v>
      </c>
      <c r="F58" s="278">
        <v>110.41666666666667</v>
      </c>
      <c r="G58" s="278">
        <v>109.83333333333334</v>
      </c>
      <c r="H58" s="278">
        <v>112.83333333333334</v>
      </c>
      <c r="I58" s="278">
        <v>113.41666666666669</v>
      </c>
      <c r="J58" s="278">
        <v>114.33333333333334</v>
      </c>
      <c r="K58" s="276">
        <v>112.5</v>
      </c>
      <c r="L58" s="276">
        <v>111</v>
      </c>
      <c r="M58" s="276">
        <v>10.80856</v>
      </c>
    </row>
    <row r="59" spans="1:13">
      <c r="A59" s="300">
        <v>50</v>
      </c>
      <c r="B59" s="276" t="s">
        <v>81</v>
      </c>
      <c r="C59" s="276">
        <v>602.04999999999995</v>
      </c>
      <c r="D59" s="278">
        <v>596.5</v>
      </c>
      <c r="E59" s="278">
        <v>583.20000000000005</v>
      </c>
      <c r="F59" s="278">
        <v>564.35</v>
      </c>
      <c r="G59" s="278">
        <v>551.05000000000007</v>
      </c>
      <c r="H59" s="278">
        <v>615.35</v>
      </c>
      <c r="I59" s="278">
        <v>628.65</v>
      </c>
      <c r="J59" s="278">
        <v>647.5</v>
      </c>
      <c r="K59" s="276">
        <v>609.79999999999995</v>
      </c>
      <c r="L59" s="276">
        <v>577.65</v>
      </c>
      <c r="M59" s="276">
        <v>6.4078799999999996</v>
      </c>
    </row>
    <row r="60" spans="1:13">
      <c r="A60" s="300">
        <v>51</v>
      </c>
      <c r="B60" s="276" t="s">
        <v>82</v>
      </c>
      <c r="C60" s="276">
        <v>303.60000000000002</v>
      </c>
      <c r="D60" s="278">
        <v>303.09999999999997</v>
      </c>
      <c r="E60" s="278">
        <v>298.69999999999993</v>
      </c>
      <c r="F60" s="278">
        <v>293.79999999999995</v>
      </c>
      <c r="G60" s="278">
        <v>289.39999999999992</v>
      </c>
      <c r="H60" s="278">
        <v>307.99999999999994</v>
      </c>
      <c r="I60" s="278">
        <v>312.39999999999992</v>
      </c>
      <c r="J60" s="278">
        <v>317.29999999999995</v>
      </c>
      <c r="K60" s="276">
        <v>307.5</v>
      </c>
      <c r="L60" s="276">
        <v>298.2</v>
      </c>
      <c r="M60" s="276">
        <v>52.273339999999997</v>
      </c>
    </row>
    <row r="61" spans="1:13">
      <c r="A61" s="300">
        <v>52</v>
      </c>
      <c r="B61" s="276" t="s">
        <v>83</v>
      </c>
      <c r="C61" s="276">
        <v>789.95</v>
      </c>
      <c r="D61" s="278">
        <v>792.83333333333337</v>
      </c>
      <c r="E61" s="278">
        <v>783.66666666666674</v>
      </c>
      <c r="F61" s="278">
        <v>777.38333333333333</v>
      </c>
      <c r="G61" s="278">
        <v>768.2166666666667</v>
      </c>
      <c r="H61" s="278">
        <v>799.11666666666679</v>
      </c>
      <c r="I61" s="278">
        <v>808.28333333333353</v>
      </c>
      <c r="J61" s="278">
        <v>814.56666666666683</v>
      </c>
      <c r="K61" s="276">
        <v>802</v>
      </c>
      <c r="L61" s="276">
        <v>786.55</v>
      </c>
      <c r="M61" s="276">
        <v>77.65316</v>
      </c>
    </row>
    <row r="62" spans="1:13">
      <c r="A62" s="300">
        <v>53</v>
      </c>
      <c r="B62" s="276" t="s">
        <v>84</v>
      </c>
      <c r="C62" s="276">
        <v>121.8</v>
      </c>
      <c r="D62" s="278">
        <v>120.83333333333333</v>
      </c>
      <c r="E62" s="278">
        <v>119.26666666666665</v>
      </c>
      <c r="F62" s="278">
        <v>116.73333333333332</v>
      </c>
      <c r="G62" s="278">
        <v>115.16666666666664</v>
      </c>
      <c r="H62" s="278">
        <v>123.36666666666666</v>
      </c>
      <c r="I62" s="278">
        <v>124.93333333333335</v>
      </c>
      <c r="J62" s="278">
        <v>127.46666666666667</v>
      </c>
      <c r="K62" s="276">
        <v>122.4</v>
      </c>
      <c r="L62" s="276">
        <v>118.3</v>
      </c>
      <c r="M62" s="276">
        <v>189.08915999999999</v>
      </c>
    </row>
    <row r="63" spans="1:13">
      <c r="A63" s="300">
        <v>54</v>
      </c>
      <c r="B63" s="276" t="s">
        <v>3634</v>
      </c>
      <c r="C63" s="276">
        <v>2218.0500000000002</v>
      </c>
      <c r="D63" s="278">
        <v>2207.1833333333334</v>
      </c>
      <c r="E63" s="278">
        <v>2191.5666666666666</v>
      </c>
      <c r="F63" s="278">
        <v>2165.083333333333</v>
      </c>
      <c r="G63" s="278">
        <v>2149.4666666666662</v>
      </c>
      <c r="H63" s="278">
        <v>2233.666666666667</v>
      </c>
      <c r="I63" s="278">
        <v>2249.2833333333338</v>
      </c>
      <c r="J63" s="278">
        <v>2275.7666666666673</v>
      </c>
      <c r="K63" s="276">
        <v>2222.8000000000002</v>
      </c>
      <c r="L63" s="276">
        <v>2180.6999999999998</v>
      </c>
      <c r="M63" s="276">
        <v>3.9195199999999999</v>
      </c>
    </row>
    <row r="64" spans="1:13">
      <c r="A64" s="300">
        <v>55</v>
      </c>
      <c r="B64" s="276" t="s">
        <v>85</v>
      </c>
      <c r="C64" s="276">
        <v>1507.2</v>
      </c>
      <c r="D64" s="278">
        <v>1499.6666666666667</v>
      </c>
      <c r="E64" s="278">
        <v>1487.3333333333335</v>
      </c>
      <c r="F64" s="278">
        <v>1467.4666666666667</v>
      </c>
      <c r="G64" s="278">
        <v>1455.1333333333334</v>
      </c>
      <c r="H64" s="278">
        <v>1519.5333333333335</v>
      </c>
      <c r="I64" s="278">
        <v>1531.866666666667</v>
      </c>
      <c r="J64" s="278">
        <v>1551.7333333333336</v>
      </c>
      <c r="K64" s="276">
        <v>1512</v>
      </c>
      <c r="L64" s="276">
        <v>1479.8</v>
      </c>
      <c r="M64" s="276">
        <v>7.7486100000000002</v>
      </c>
    </row>
    <row r="65" spans="1:13">
      <c r="A65" s="300">
        <v>56</v>
      </c>
      <c r="B65" s="276" t="s">
        <v>86</v>
      </c>
      <c r="C65" s="276">
        <v>378.05</v>
      </c>
      <c r="D65" s="278">
        <v>382.98333333333329</v>
      </c>
      <c r="E65" s="278">
        <v>366.96666666666658</v>
      </c>
      <c r="F65" s="278">
        <v>355.88333333333327</v>
      </c>
      <c r="G65" s="278">
        <v>339.86666666666656</v>
      </c>
      <c r="H65" s="278">
        <v>394.06666666666661</v>
      </c>
      <c r="I65" s="278">
        <v>410.08333333333337</v>
      </c>
      <c r="J65" s="278">
        <v>421.16666666666663</v>
      </c>
      <c r="K65" s="276">
        <v>399</v>
      </c>
      <c r="L65" s="276">
        <v>371.9</v>
      </c>
      <c r="M65" s="276">
        <v>135.73169999999999</v>
      </c>
    </row>
    <row r="66" spans="1:13">
      <c r="A66" s="300">
        <v>57</v>
      </c>
      <c r="B66" s="276" t="s">
        <v>236</v>
      </c>
      <c r="C66" s="276">
        <v>760.8</v>
      </c>
      <c r="D66" s="278">
        <v>757.56666666666661</v>
      </c>
      <c r="E66" s="278">
        <v>750.23333333333323</v>
      </c>
      <c r="F66" s="278">
        <v>739.66666666666663</v>
      </c>
      <c r="G66" s="278">
        <v>732.33333333333326</v>
      </c>
      <c r="H66" s="278">
        <v>768.13333333333321</v>
      </c>
      <c r="I66" s="278">
        <v>775.4666666666667</v>
      </c>
      <c r="J66" s="278">
        <v>786.03333333333319</v>
      </c>
      <c r="K66" s="276">
        <v>764.9</v>
      </c>
      <c r="L66" s="276">
        <v>747</v>
      </c>
      <c r="M66" s="276">
        <v>6.5842900000000002</v>
      </c>
    </row>
    <row r="67" spans="1:13">
      <c r="A67" s="300">
        <v>58</v>
      </c>
      <c r="B67" s="276" t="s">
        <v>237</v>
      </c>
      <c r="C67" s="276">
        <v>308.95</v>
      </c>
      <c r="D67" s="278">
        <v>310.41666666666669</v>
      </c>
      <c r="E67" s="278">
        <v>306.58333333333337</v>
      </c>
      <c r="F67" s="278">
        <v>304.2166666666667</v>
      </c>
      <c r="G67" s="278">
        <v>300.38333333333338</v>
      </c>
      <c r="H67" s="278">
        <v>312.78333333333336</v>
      </c>
      <c r="I67" s="278">
        <v>316.61666666666673</v>
      </c>
      <c r="J67" s="278">
        <v>318.98333333333335</v>
      </c>
      <c r="K67" s="276">
        <v>314.25</v>
      </c>
      <c r="L67" s="276">
        <v>308.05</v>
      </c>
      <c r="M67" s="276">
        <v>5.6117900000000001</v>
      </c>
    </row>
    <row r="68" spans="1:13">
      <c r="A68" s="300">
        <v>59</v>
      </c>
      <c r="B68" s="276" t="s">
        <v>235</v>
      </c>
      <c r="C68" s="276">
        <v>166.7</v>
      </c>
      <c r="D68" s="278">
        <v>163.96666666666667</v>
      </c>
      <c r="E68" s="278">
        <v>160.73333333333335</v>
      </c>
      <c r="F68" s="278">
        <v>154.76666666666668</v>
      </c>
      <c r="G68" s="278">
        <v>151.53333333333336</v>
      </c>
      <c r="H68" s="278">
        <v>169.93333333333334</v>
      </c>
      <c r="I68" s="278">
        <v>173.16666666666663</v>
      </c>
      <c r="J68" s="278">
        <v>179.13333333333333</v>
      </c>
      <c r="K68" s="276">
        <v>167.2</v>
      </c>
      <c r="L68" s="276">
        <v>158</v>
      </c>
      <c r="M68" s="276">
        <v>14.72475</v>
      </c>
    </row>
    <row r="69" spans="1:13">
      <c r="A69" s="300">
        <v>60</v>
      </c>
      <c r="B69" s="276" t="s">
        <v>87</v>
      </c>
      <c r="C69" s="276">
        <v>456.05</v>
      </c>
      <c r="D69" s="278">
        <v>455.61666666666662</v>
      </c>
      <c r="E69" s="278">
        <v>449.43333333333322</v>
      </c>
      <c r="F69" s="278">
        <v>442.81666666666661</v>
      </c>
      <c r="G69" s="278">
        <v>436.63333333333321</v>
      </c>
      <c r="H69" s="278">
        <v>462.23333333333323</v>
      </c>
      <c r="I69" s="278">
        <v>468.41666666666663</v>
      </c>
      <c r="J69" s="278">
        <v>475.03333333333325</v>
      </c>
      <c r="K69" s="276">
        <v>461.8</v>
      </c>
      <c r="L69" s="276">
        <v>449</v>
      </c>
      <c r="M69" s="276">
        <v>10.391859999999999</v>
      </c>
    </row>
    <row r="70" spans="1:13">
      <c r="A70" s="300">
        <v>61</v>
      </c>
      <c r="B70" s="276" t="s">
        <v>88</v>
      </c>
      <c r="C70" s="276">
        <v>527.20000000000005</v>
      </c>
      <c r="D70" s="278">
        <v>524.93333333333328</v>
      </c>
      <c r="E70" s="278">
        <v>520.96666666666658</v>
      </c>
      <c r="F70" s="278">
        <v>514.73333333333335</v>
      </c>
      <c r="G70" s="278">
        <v>510.76666666666665</v>
      </c>
      <c r="H70" s="278">
        <v>531.16666666666652</v>
      </c>
      <c r="I70" s="278">
        <v>535.13333333333321</v>
      </c>
      <c r="J70" s="278">
        <v>541.36666666666645</v>
      </c>
      <c r="K70" s="276">
        <v>528.9</v>
      </c>
      <c r="L70" s="276">
        <v>518.70000000000005</v>
      </c>
      <c r="M70" s="276">
        <v>49.291809999999998</v>
      </c>
    </row>
    <row r="71" spans="1:13">
      <c r="A71" s="300">
        <v>62</v>
      </c>
      <c r="B71" s="276" t="s">
        <v>238</v>
      </c>
      <c r="C71" s="276">
        <v>892.95</v>
      </c>
      <c r="D71" s="278">
        <v>900.51666666666677</v>
      </c>
      <c r="E71" s="278">
        <v>873.03333333333353</v>
      </c>
      <c r="F71" s="278">
        <v>853.11666666666679</v>
      </c>
      <c r="G71" s="278">
        <v>825.63333333333355</v>
      </c>
      <c r="H71" s="278">
        <v>920.43333333333351</v>
      </c>
      <c r="I71" s="278">
        <v>947.91666666666686</v>
      </c>
      <c r="J71" s="278">
        <v>967.83333333333348</v>
      </c>
      <c r="K71" s="276">
        <v>928</v>
      </c>
      <c r="L71" s="276">
        <v>880.6</v>
      </c>
      <c r="M71" s="276">
        <v>13.914009999999999</v>
      </c>
    </row>
    <row r="72" spans="1:13">
      <c r="A72" s="300">
        <v>63</v>
      </c>
      <c r="B72" s="276" t="s">
        <v>91</v>
      </c>
      <c r="C72" s="276">
        <v>3237.25</v>
      </c>
      <c r="D72" s="278">
        <v>3229.5166666666664</v>
      </c>
      <c r="E72" s="278">
        <v>3194.2333333333327</v>
      </c>
      <c r="F72" s="278">
        <v>3151.2166666666662</v>
      </c>
      <c r="G72" s="278">
        <v>3115.9333333333325</v>
      </c>
      <c r="H72" s="278">
        <v>3272.5333333333328</v>
      </c>
      <c r="I72" s="278">
        <v>3307.8166666666666</v>
      </c>
      <c r="J72" s="278">
        <v>3350.833333333333</v>
      </c>
      <c r="K72" s="276">
        <v>3264.8</v>
      </c>
      <c r="L72" s="276">
        <v>3186.5</v>
      </c>
      <c r="M72" s="276">
        <v>12.341379999999999</v>
      </c>
    </row>
    <row r="73" spans="1:13">
      <c r="A73" s="300">
        <v>64</v>
      </c>
      <c r="B73" s="276" t="s">
        <v>93</v>
      </c>
      <c r="C73" s="276">
        <v>167.9</v>
      </c>
      <c r="D73" s="278">
        <v>167.28333333333333</v>
      </c>
      <c r="E73" s="278">
        <v>165.31666666666666</v>
      </c>
      <c r="F73" s="278">
        <v>162.73333333333332</v>
      </c>
      <c r="G73" s="278">
        <v>160.76666666666665</v>
      </c>
      <c r="H73" s="278">
        <v>169.86666666666667</v>
      </c>
      <c r="I73" s="278">
        <v>171.83333333333331</v>
      </c>
      <c r="J73" s="278">
        <v>174.41666666666669</v>
      </c>
      <c r="K73" s="276">
        <v>169.25</v>
      </c>
      <c r="L73" s="276">
        <v>164.7</v>
      </c>
      <c r="M73" s="276">
        <v>101.44658</v>
      </c>
    </row>
    <row r="74" spans="1:13">
      <c r="A74" s="300">
        <v>65</v>
      </c>
      <c r="B74" s="276" t="s">
        <v>231</v>
      </c>
      <c r="C74" s="276">
        <v>2294.6</v>
      </c>
      <c r="D74" s="278">
        <v>2280.4333333333334</v>
      </c>
      <c r="E74" s="278">
        <v>2257.6166666666668</v>
      </c>
      <c r="F74" s="278">
        <v>2220.6333333333332</v>
      </c>
      <c r="G74" s="278">
        <v>2197.8166666666666</v>
      </c>
      <c r="H74" s="278">
        <v>2317.416666666667</v>
      </c>
      <c r="I74" s="278">
        <v>2340.2333333333336</v>
      </c>
      <c r="J74" s="278">
        <v>2377.2166666666672</v>
      </c>
      <c r="K74" s="276">
        <v>2303.25</v>
      </c>
      <c r="L74" s="276">
        <v>2243.4499999999998</v>
      </c>
      <c r="M74" s="276">
        <v>4.4598899999999997</v>
      </c>
    </row>
    <row r="75" spans="1:13">
      <c r="A75" s="300">
        <v>66</v>
      </c>
      <c r="B75" s="276" t="s">
        <v>94</v>
      </c>
      <c r="C75" s="276">
        <v>4902.95</v>
      </c>
      <c r="D75" s="278">
        <v>4918.8999999999996</v>
      </c>
      <c r="E75" s="278">
        <v>4874.8999999999996</v>
      </c>
      <c r="F75" s="278">
        <v>4846.8500000000004</v>
      </c>
      <c r="G75" s="278">
        <v>4802.8500000000004</v>
      </c>
      <c r="H75" s="278">
        <v>4946.9499999999989</v>
      </c>
      <c r="I75" s="278">
        <v>4990.9499999999989</v>
      </c>
      <c r="J75" s="278">
        <v>5018.9999999999982</v>
      </c>
      <c r="K75" s="276">
        <v>4962.8999999999996</v>
      </c>
      <c r="L75" s="276">
        <v>4890.8500000000004</v>
      </c>
      <c r="M75" s="276">
        <v>10.90442</v>
      </c>
    </row>
    <row r="76" spans="1:13">
      <c r="A76" s="300">
        <v>67</v>
      </c>
      <c r="B76" s="276" t="s">
        <v>239</v>
      </c>
      <c r="C76" s="276">
        <v>54.4</v>
      </c>
      <c r="D76" s="278">
        <v>55.416666666666664</v>
      </c>
      <c r="E76" s="278">
        <v>53.133333333333326</v>
      </c>
      <c r="F76" s="278">
        <v>51.86666666666666</v>
      </c>
      <c r="G76" s="278">
        <v>49.583333333333321</v>
      </c>
      <c r="H76" s="278">
        <v>56.68333333333333</v>
      </c>
      <c r="I76" s="278">
        <v>58.966666666666676</v>
      </c>
      <c r="J76" s="278">
        <v>60.233333333333334</v>
      </c>
      <c r="K76" s="276">
        <v>57.7</v>
      </c>
      <c r="L76" s="276">
        <v>54.15</v>
      </c>
      <c r="M76" s="276">
        <v>16.370660000000001</v>
      </c>
    </row>
    <row r="77" spans="1:13">
      <c r="A77" s="300">
        <v>68</v>
      </c>
      <c r="B77" s="276" t="s">
        <v>95</v>
      </c>
      <c r="C77" s="276">
        <v>2139.0500000000002</v>
      </c>
      <c r="D77" s="278">
        <v>2135</v>
      </c>
      <c r="E77" s="278">
        <v>2116.0500000000002</v>
      </c>
      <c r="F77" s="278">
        <v>2093.0500000000002</v>
      </c>
      <c r="G77" s="278">
        <v>2074.1000000000004</v>
      </c>
      <c r="H77" s="278">
        <v>2158</v>
      </c>
      <c r="I77" s="278">
        <v>2176.9499999999998</v>
      </c>
      <c r="J77" s="278">
        <v>2199.9499999999998</v>
      </c>
      <c r="K77" s="276">
        <v>2153.9499999999998</v>
      </c>
      <c r="L77" s="276">
        <v>2112</v>
      </c>
      <c r="M77" s="276">
        <v>9.9637899999999995</v>
      </c>
    </row>
    <row r="78" spans="1:13">
      <c r="A78" s="300">
        <v>69</v>
      </c>
      <c r="B78" s="276" t="s">
        <v>240</v>
      </c>
      <c r="C78" s="276">
        <v>370.95</v>
      </c>
      <c r="D78" s="278">
        <v>370.68333333333339</v>
      </c>
      <c r="E78" s="278">
        <v>362.36666666666679</v>
      </c>
      <c r="F78" s="278">
        <v>353.78333333333342</v>
      </c>
      <c r="G78" s="278">
        <v>345.46666666666681</v>
      </c>
      <c r="H78" s="278">
        <v>379.26666666666677</v>
      </c>
      <c r="I78" s="278">
        <v>387.58333333333337</v>
      </c>
      <c r="J78" s="278">
        <v>396.16666666666674</v>
      </c>
      <c r="K78" s="276">
        <v>379</v>
      </c>
      <c r="L78" s="276">
        <v>362.1</v>
      </c>
      <c r="M78" s="276">
        <v>10.77093</v>
      </c>
    </row>
    <row r="79" spans="1:13">
      <c r="A79" s="300">
        <v>70</v>
      </c>
      <c r="B79" s="276" t="s">
        <v>241</v>
      </c>
      <c r="C79" s="276">
        <v>1055.55</v>
      </c>
      <c r="D79" s="278">
        <v>1057.1000000000001</v>
      </c>
      <c r="E79" s="278">
        <v>1045.2000000000003</v>
      </c>
      <c r="F79" s="278">
        <v>1034.8500000000001</v>
      </c>
      <c r="G79" s="278">
        <v>1022.9500000000003</v>
      </c>
      <c r="H79" s="278">
        <v>1067.4500000000003</v>
      </c>
      <c r="I79" s="278">
        <v>1079.3500000000004</v>
      </c>
      <c r="J79" s="278">
        <v>1089.7000000000003</v>
      </c>
      <c r="K79" s="276">
        <v>1069</v>
      </c>
      <c r="L79" s="276">
        <v>1046.75</v>
      </c>
      <c r="M79" s="276">
        <v>0.99041000000000001</v>
      </c>
    </row>
    <row r="80" spans="1:13">
      <c r="A80" s="300">
        <v>71</v>
      </c>
      <c r="B80" s="276" t="s">
        <v>97</v>
      </c>
      <c r="C80" s="276">
        <v>1285.45</v>
      </c>
      <c r="D80" s="278">
        <v>1277.3999999999999</v>
      </c>
      <c r="E80" s="278">
        <v>1263.7999999999997</v>
      </c>
      <c r="F80" s="278">
        <v>1242.1499999999999</v>
      </c>
      <c r="G80" s="278">
        <v>1228.5499999999997</v>
      </c>
      <c r="H80" s="278">
        <v>1299.0499999999997</v>
      </c>
      <c r="I80" s="278">
        <v>1312.6499999999996</v>
      </c>
      <c r="J80" s="278">
        <v>1334.2999999999997</v>
      </c>
      <c r="K80" s="276">
        <v>1291</v>
      </c>
      <c r="L80" s="276">
        <v>1255.75</v>
      </c>
      <c r="M80" s="276">
        <v>20.120439999999999</v>
      </c>
    </row>
    <row r="81" spans="1:13">
      <c r="A81" s="300">
        <v>72</v>
      </c>
      <c r="B81" s="276" t="s">
        <v>98</v>
      </c>
      <c r="C81" s="276">
        <v>164.2</v>
      </c>
      <c r="D81" s="278">
        <v>163.65</v>
      </c>
      <c r="E81" s="278">
        <v>162.30000000000001</v>
      </c>
      <c r="F81" s="278">
        <v>160.4</v>
      </c>
      <c r="G81" s="278">
        <v>159.05000000000001</v>
      </c>
      <c r="H81" s="278">
        <v>165.55</v>
      </c>
      <c r="I81" s="278">
        <v>166.89999999999998</v>
      </c>
      <c r="J81" s="278">
        <v>168.8</v>
      </c>
      <c r="K81" s="276">
        <v>165</v>
      </c>
      <c r="L81" s="276">
        <v>161.75</v>
      </c>
      <c r="M81" s="276">
        <v>40.673360000000002</v>
      </c>
    </row>
    <row r="82" spans="1:13">
      <c r="A82" s="300">
        <v>73</v>
      </c>
      <c r="B82" s="276" t="s">
        <v>99</v>
      </c>
      <c r="C82" s="276">
        <v>54.75</v>
      </c>
      <c r="D82" s="278">
        <v>54.466666666666669</v>
      </c>
      <c r="E82" s="278">
        <v>53.63333333333334</v>
      </c>
      <c r="F82" s="278">
        <v>52.516666666666673</v>
      </c>
      <c r="G82" s="278">
        <v>51.683333333333344</v>
      </c>
      <c r="H82" s="278">
        <v>55.583333333333336</v>
      </c>
      <c r="I82" s="278">
        <v>56.416666666666664</v>
      </c>
      <c r="J82" s="278">
        <v>57.533333333333331</v>
      </c>
      <c r="K82" s="276">
        <v>55.3</v>
      </c>
      <c r="L82" s="276">
        <v>53.35</v>
      </c>
      <c r="M82" s="276">
        <v>425.49793</v>
      </c>
    </row>
    <row r="83" spans="1:13">
      <c r="A83" s="300">
        <v>74</v>
      </c>
      <c r="B83" s="276" t="s">
        <v>370</v>
      </c>
      <c r="C83" s="276">
        <v>128.94999999999999</v>
      </c>
      <c r="D83" s="278">
        <v>130</v>
      </c>
      <c r="E83" s="278">
        <v>127.25</v>
      </c>
      <c r="F83" s="278">
        <v>125.55000000000001</v>
      </c>
      <c r="G83" s="278">
        <v>122.80000000000001</v>
      </c>
      <c r="H83" s="278">
        <v>131.69999999999999</v>
      </c>
      <c r="I83" s="278">
        <v>134.44999999999999</v>
      </c>
      <c r="J83" s="278">
        <v>136.14999999999998</v>
      </c>
      <c r="K83" s="276">
        <v>132.75</v>
      </c>
      <c r="L83" s="276">
        <v>128.30000000000001</v>
      </c>
      <c r="M83" s="276">
        <v>8.0752600000000001</v>
      </c>
    </row>
    <row r="84" spans="1:13">
      <c r="A84" s="300">
        <v>75</v>
      </c>
      <c r="B84" s="276" t="s">
        <v>244</v>
      </c>
      <c r="C84" s="276">
        <v>68.7</v>
      </c>
      <c r="D84" s="278">
        <v>68.899999999999991</v>
      </c>
      <c r="E84" s="278">
        <v>68.09999999999998</v>
      </c>
      <c r="F84" s="278">
        <v>67.499999999999986</v>
      </c>
      <c r="G84" s="278">
        <v>66.699999999999974</v>
      </c>
      <c r="H84" s="278">
        <v>69.499999999999986</v>
      </c>
      <c r="I84" s="278">
        <v>70.3</v>
      </c>
      <c r="J84" s="278">
        <v>70.899999999999991</v>
      </c>
      <c r="K84" s="276">
        <v>69.7</v>
      </c>
      <c r="L84" s="276">
        <v>68.3</v>
      </c>
      <c r="M84" s="276">
        <v>17.969860000000001</v>
      </c>
    </row>
    <row r="85" spans="1:13">
      <c r="A85" s="300">
        <v>76</v>
      </c>
      <c r="B85" s="276" t="s">
        <v>100</v>
      </c>
      <c r="C85" s="276">
        <v>85.8</v>
      </c>
      <c r="D85" s="278">
        <v>86.333333333333329</v>
      </c>
      <c r="E85" s="278">
        <v>84.966666666666654</v>
      </c>
      <c r="F85" s="278">
        <v>84.133333333333326</v>
      </c>
      <c r="G85" s="278">
        <v>82.766666666666652</v>
      </c>
      <c r="H85" s="278">
        <v>87.166666666666657</v>
      </c>
      <c r="I85" s="278">
        <v>88.533333333333331</v>
      </c>
      <c r="J85" s="278">
        <v>89.36666666666666</v>
      </c>
      <c r="K85" s="276">
        <v>87.7</v>
      </c>
      <c r="L85" s="276">
        <v>85.5</v>
      </c>
      <c r="M85" s="276">
        <v>135.95704000000001</v>
      </c>
    </row>
    <row r="86" spans="1:13">
      <c r="A86" s="300">
        <v>77</v>
      </c>
      <c r="B86" s="276" t="s">
        <v>245</v>
      </c>
      <c r="C86" s="276">
        <v>121.35</v>
      </c>
      <c r="D86" s="278">
        <v>121.75</v>
      </c>
      <c r="E86" s="278">
        <v>120.6</v>
      </c>
      <c r="F86" s="278">
        <v>119.85</v>
      </c>
      <c r="G86" s="278">
        <v>118.69999999999999</v>
      </c>
      <c r="H86" s="278">
        <v>122.5</v>
      </c>
      <c r="I86" s="278">
        <v>123.65</v>
      </c>
      <c r="J86" s="278">
        <v>124.4</v>
      </c>
      <c r="K86" s="276">
        <v>122.9</v>
      </c>
      <c r="L86" s="276">
        <v>121</v>
      </c>
      <c r="M86" s="276">
        <v>1.3117000000000001</v>
      </c>
    </row>
    <row r="87" spans="1:13">
      <c r="A87" s="300">
        <v>78</v>
      </c>
      <c r="B87" s="276" t="s">
        <v>101</v>
      </c>
      <c r="C87" s="276">
        <v>511.8</v>
      </c>
      <c r="D87" s="278">
        <v>511.16666666666669</v>
      </c>
      <c r="E87" s="278">
        <v>506.68333333333339</v>
      </c>
      <c r="F87" s="278">
        <v>501.56666666666672</v>
      </c>
      <c r="G87" s="278">
        <v>497.08333333333343</v>
      </c>
      <c r="H87" s="278">
        <v>516.2833333333333</v>
      </c>
      <c r="I87" s="278">
        <v>520.76666666666665</v>
      </c>
      <c r="J87" s="278">
        <v>525.88333333333333</v>
      </c>
      <c r="K87" s="276">
        <v>515.65</v>
      </c>
      <c r="L87" s="276">
        <v>506.05</v>
      </c>
      <c r="M87" s="276">
        <v>34.967509999999997</v>
      </c>
    </row>
    <row r="88" spans="1:13">
      <c r="A88" s="300">
        <v>79</v>
      </c>
      <c r="B88" s="276" t="s">
        <v>103</v>
      </c>
      <c r="C88" s="276">
        <v>24.05</v>
      </c>
      <c r="D88" s="278">
        <v>24.05</v>
      </c>
      <c r="E88" s="278">
        <v>23.8</v>
      </c>
      <c r="F88" s="278">
        <v>23.55</v>
      </c>
      <c r="G88" s="278">
        <v>23.3</v>
      </c>
      <c r="H88" s="278">
        <v>24.3</v>
      </c>
      <c r="I88" s="278">
        <v>24.55</v>
      </c>
      <c r="J88" s="278">
        <v>24.8</v>
      </c>
      <c r="K88" s="276">
        <v>24.3</v>
      </c>
      <c r="L88" s="276">
        <v>23.8</v>
      </c>
      <c r="M88" s="276">
        <v>50.244039999999998</v>
      </c>
    </row>
    <row r="89" spans="1:13">
      <c r="A89" s="300">
        <v>80</v>
      </c>
      <c r="B89" s="276" t="s">
        <v>246</v>
      </c>
      <c r="C89" s="276">
        <v>502.7</v>
      </c>
      <c r="D89" s="278">
        <v>506.26666666666671</v>
      </c>
      <c r="E89" s="278">
        <v>497.53333333333342</v>
      </c>
      <c r="F89" s="278">
        <v>492.36666666666673</v>
      </c>
      <c r="G89" s="278">
        <v>483.63333333333344</v>
      </c>
      <c r="H89" s="278">
        <v>511.43333333333339</v>
      </c>
      <c r="I89" s="278">
        <v>520.16666666666663</v>
      </c>
      <c r="J89" s="278">
        <v>525.33333333333337</v>
      </c>
      <c r="K89" s="276">
        <v>515</v>
      </c>
      <c r="L89" s="276">
        <v>501.1</v>
      </c>
      <c r="M89" s="276">
        <v>1.9300600000000001</v>
      </c>
    </row>
    <row r="90" spans="1:13">
      <c r="A90" s="300">
        <v>81</v>
      </c>
      <c r="B90" s="276" t="s">
        <v>104</v>
      </c>
      <c r="C90" s="276">
        <v>669.55</v>
      </c>
      <c r="D90" s="278">
        <v>671.7833333333333</v>
      </c>
      <c r="E90" s="278">
        <v>661.16666666666663</v>
      </c>
      <c r="F90" s="278">
        <v>652.7833333333333</v>
      </c>
      <c r="G90" s="278">
        <v>642.16666666666663</v>
      </c>
      <c r="H90" s="278">
        <v>680.16666666666663</v>
      </c>
      <c r="I90" s="278">
        <v>690.78333333333342</v>
      </c>
      <c r="J90" s="278">
        <v>699.16666666666663</v>
      </c>
      <c r="K90" s="276">
        <v>682.4</v>
      </c>
      <c r="L90" s="276">
        <v>663.4</v>
      </c>
      <c r="M90" s="276">
        <v>27.055959999999999</v>
      </c>
    </row>
    <row r="91" spans="1:13">
      <c r="A91" s="300">
        <v>82</v>
      </c>
      <c r="B91" s="276" t="s">
        <v>247</v>
      </c>
      <c r="C91" s="276">
        <v>380.65</v>
      </c>
      <c r="D91" s="278">
        <v>377.86666666666662</v>
      </c>
      <c r="E91" s="278">
        <v>372.33333333333326</v>
      </c>
      <c r="F91" s="278">
        <v>364.01666666666665</v>
      </c>
      <c r="G91" s="278">
        <v>358.48333333333329</v>
      </c>
      <c r="H91" s="278">
        <v>386.18333333333322</v>
      </c>
      <c r="I91" s="278">
        <v>391.71666666666664</v>
      </c>
      <c r="J91" s="278">
        <v>400.03333333333319</v>
      </c>
      <c r="K91" s="276">
        <v>383.4</v>
      </c>
      <c r="L91" s="276">
        <v>369.55</v>
      </c>
      <c r="M91" s="276">
        <v>1.7185299999999999</v>
      </c>
    </row>
    <row r="92" spans="1:13">
      <c r="A92" s="300">
        <v>83</v>
      </c>
      <c r="B92" s="276" t="s">
        <v>248</v>
      </c>
      <c r="C92" s="276">
        <v>951.35</v>
      </c>
      <c r="D92" s="278">
        <v>943.2166666666667</v>
      </c>
      <c r="E92" s="278">
        <v>923.13333333333344</v>
      </c>
      <c r="F92" s="278">
        <v>894.91666666666674</v>
      </c>
      <c r="G92" s="278">
        <v>874.83333333333348</v>
      </c>
      <c r="H92" s="278">
        <v>971.43333333333339</v>
      </c>
      <c r="I92" s="278">
        <v>991.51666666666665</v>
      </c>
      <c r="J92" s="278">
        <v>1019.7333333333333</v>
      </c>
      <c r="K92" s="276">
        <v>963.3</v>
      </c>
      <c r="L92" s="276">
        <v>915</v>
      </c>
      <c r="M92" s="276">
        <v>48.531370000000003</v>
      </c>
    </row>
    <row r="93" spans="1:13">
      <c r="A93" s="300">
        <v>84</v>
      </c>
      <c r="B93" s="276" t="s">
        <v>105</v>
      </c>
      <c r="C93" s="276">
        <v>794.35</v>
      </c>
      <c r="D93" s="278">
        <v>798.2833333333333</v>
      </c>
      <c r="E93" s="278">
        <v>787.56666666666661</v>
      </c>
      <c r="F93" s="278">
        <v>780.7833333333333</v>
      </c>
      <c r="G93" s="278">
        <v>770.06666666666661</v>
      </c>
      <c r="H93" s="278">
        <v>805.06666666666661</v>
      </c>
      <c r="I93" s="278">
        <v>815.7833333333333</v>
      </c>
      <c r="J93" s="278">
        <v>822.56666666666661</v>
      </c>
      <c r="K93" s="276">
        <v>809</v>
      </c>
      <c r="L93" s="276">
        <v>791.5</v>
      </c>
      <c r="M93" s="276">
        <v>15.00755</v>
      </c>
    </row>
    <row r="94" spans="1:13">
      <c r="A94" s="300">
        <v>85</v>
      </c>
      <c r="B94" s="276" t="s">
        <v>250</v>
      </c>
      <c r="C94" s="276">
        <v>189.05</v>
      </c>
      <c r="D94" s="278">
        <v>190.83333333333334</v>
      </c>
      <c r="E94" s="278">
        <v>185.81666666666669</v>
      </c>
      <c r="F94" s="278">
        <v>182.58333333333334</v>
      </c>
      <c r="G94" s="278">
        <v>177.56666666666669</v>
      </c>
      <c r="H94" s="278">
        <v>194.06666666666669</v>
      </c>
      <c r="I94" s="278">
        <v>199.08333333333334</v>
      </c>
      <c r="J94" s="278">
        <v>202.31666666666669</v>
      </c>
      <c r="K94" s="276">
        <v>195.85</v>
      </c>
      <c r="L94" s="276">
        <v>187.6</v>
      </c>
      <c r="M94" s="276">
        <v>5.3424500000000004</v>
      </c>
    </row>
    <row r="95" spans="1:13">
      <c r="A95" s="300">
        <v>86</v>
      </c>
      <c r="B95" s="276" t="s">
        <v>386</v>
      </c>
      <c r="C95" s="276">
        <v>312.85000000000002</v>
      </c>
      <c r="D95" s="278">
        <v>313.78333333333336</v>
      </c>
      <c r="E95" s="278">
        <v>304.06666666666672</v>
      </c>
      <c r="F95" s="278">
        <v>295.28333333333336</v>
      </c>
      <c r="G95" s="278">
        <v>285.56666666666672</v>
      </c>
      <c r="H95" s="278">
        <v>322.56666666666672</v>
      </c>
      <c r="I95" s="278">
        <v>332.2833333333333</v>
      </c>
      <c r="J95" s="278">
        <v>341.06666666666672</v>
      </c>
      <c r="K95" s="276">
        <v>323.5</v>
      </c>
      <c r="L95" s="276">
        <v>305</v>
      </c>
      <c r="M95" s="276">
        <v>19.07077</v>
      </c>
    </row>
    <row r="96" spans="1:13">
      <c r="A96" s="300">
        <v>87</v>
      </c>
      <c r="B96" s="276" t="s">
        <v>106</v>
      </c>
      <c r="C96" s="276">
        <v>818.65</v>
      </c>
      <c r="D96" s="278">
        <v>818.98333333333323</v>
      </c>
      <c r="E96" s="278">
        <v>812.46666666666647</v>
      </c>
      <c r="F96" s="278">
        <v>806.28333333333319</v>
      </c>
      <c r="G96" s="278">
        <v>799.76666666666642</v>
      </c>
      <c r="H96" s="278">
        <v>825.16666666666652</v>
      </c>
      <c r="I96" s="278">
        <v>831.68333333333317</v>
      </c>
      <c r="J96" s="278">
        <v>837.86666666666656</v>
      </c>
      <c r="K96" s="276">
        <v>825.5</v>
      </c>
      <c r="L96" s="276">
        <v>812.8</v>
      </c>
      <c r="M96" s="276">
        <v>29.640039999999999</v>
      </c>
    </row>
    <row r="97" spans="1:13">
      <c r="A97" s="300">
        <v>88</v>
      </c>
      <c r="B97" s="276" t="s">
        <v>108</v>
      </c>
      <c r="C97" s="276">
        <v>850.1</v>
      </c>
      <c r="D97" s="278">
        <v>847.43333333333339</v>
      </c>
      <c r="E97" s="278">
        <v>839.06666666666683</v>
      </c>
      <c r="F97" s="278">
        <v>828.03333333333342</v>
      </c>
      <c r="G97" s="278">
        <v>819.66666666666686</v>
      </c>
      <c r="H97" s="278">
        <v>858.46666666666681</v>
      </c>
      <c r="I97" s="278">
        <v>866.83333333333337</v>
      </c>
      <c r="J97" s="278">
        <v>877.86666666666679</v>
      </c>
      <c r="K97" s="276">
        <v>855.8</v>
      </c>
      <c r="L97" s="276">
        <v>836.4</v>
      </c>
      <c r="M97" s="276">
        <v>58.71913</v>
      </c>
    </row>
    <row r="98" spans="1:13">
      <c r="A98" s="300">
        <v>89</v>
      </c>
      <c r="B98" s="276" t="s">
        <v>109</v>
      </c>
      <c r="C98" s="276">
        <v>2138.4499999999998</v>
      </c>
      <c r="D98" s="278">
        <v>2128.6333333333332</v>
      </c>
      <c r="E98" s="278">
        <v>2112.2666666666664</v>
      </c>
      <c r="F98" s="278">
        <v>2086.083333333333</v>
      </c>
      <c r="G98" s="278">
        <v>2069.7166666666662</v>
      </c>
      <c r="H98" s="278">
        <v>2154.8166666666666</v>
      </c>
      <c r="I98" s="278">
        <v>2171.1833333333334</v>
      </c>
      <c r="J98" s="278">
        <v>2197.3666666666668</v>
      </c>
      <c r="K98" s="276">
        <v>2145</v>
      </c>
      <c r="L98" s="276">
        <v>2102.4499999999998</v>
      </c>
      <c r="M98" s="276">
        <v>46.077100000000002</v>
      </c>
    </row>
    <row r="99" spans="1:13">
      <c r="A99" s="300">
        <v>90</v>
      </c>
      <c r="B99" s="276" t="s">
        <v>252</v>
      </c>
      <c r="C99" s="276">
        <v>2377.25</v>
      </c>
      <c r="D99" s="278">
        <v>2358.4333333333334</v>
      </c>
      <c r="E99" s="278">
        <v>2331.8666666666668</v>
      </c>
      <c r="F99" s="278">
        <v>2286.4833333333336</v>
      </c>
      <c r="G99" s="278">
        <v>2259.916666666667</v>
      </c>
      <c r="H99" s="278">
        <v>2403.8166666666666</v>
      </c>
      <c r="I99" s="278">
        <v>2430.3833333333332</v>
      </c>
      <c r="J99" s="278">
        <v>2475.7666666666664</v>
      </c>
      <c r="K99" s="276">
        <v>2385</v>
      </c>
      <c r="L99" s="276">
        <v>2313.0500000000002</v>
      </c>
      <c r="M99" s="276">
        <v>2.9346999999999999</v>
      </c>
    </row>
    <row r="100" spans="1:13">
      <c r="A100" s="300">
        <v>91</v>
      </c>
      <c r="B100" s="276" t="s">
        <v>110</v>
      </c>
      <c r="C100" s="276">
        <v>1307.6500000000001</v>
      </c>
      <c r="D100" s="278">
        <v>1294.3833333333334</v>
      </c>
      <c r="E100" s="278">
        <v>1278.7666666666669</v>
      </c>
      <c r="F100" s="278">
        <v>1249.8833333333334</v>
      </c>
      <c r="G100" s="278">
        <v>1234.2666666666669</v>
      </c>
      <c r="H100" s="278">
        <v>1323.2666666666669</v>
      </c>
      <c r="I100" s="278">
        <v>1338.8833333333332</v>
      </c>
      <c r="J100" s="278">
        <v>1367.7666666666669</v>
      </c>
      <c r="K100" s="276">
        <v>1310</v>
      </c>
      <c r="L100" s="276">
        <v>1265.5</v>
      </c>
      <c r="M100" s="276">
        <v>178.52861999999999</v>
      </c>
    </row>
    <row r="101" spans="1:13">
      <c r="A101" s="300">
        <v>92</v>
      </c>
      <c r="B101" s="276" t="s">
        <v>253</v>
      </c>
      <c r="C101" s="276">
        <v>590.6</v>
      </c>
      <c r="D101" s="278">
        <v>592.68333333333339</v>
      </c>
      <c r="E101" s="278">
        <v>586.76666666666677</v>
      </c>
      <c r="F101" s="278">
        <v>582.93333333333339</v>
      </c>
      <c r="G101" s="278">
        <v>577.01666666666677</v>
      </c>
      <c r="H101" s="278">
        <v>596.51666666666677</v>
      </c>
      <c r="I101" s="278">
        <v>602.43333333333328</v>
      </c>
      <c r="J101" s="278">
        <v>606.26666666666677</v>
      </c>
      <c r="K101" s="276">
        <v>598.6</v>
      </c>
      <c r="L101" s="276">
        <v>588.85</v>
      </c>
      <c r="M101" s="276">
        <v>19.904630000000001</v>
      </c>
    </row>
    <row r="102" spans="1:13">
      <c r="A102" s="300">
        <v>93</v>
      </c>
      <c r="B102" s="276" t="s">
        <v>111</v>
      </c>
      <c r="C102" s="276">
        <v>2945.45</v>
      </c>
      <c r="D102" s="278">
        <v>2951.2166666666667</v>
      </c>
      <c r="E102" s="278">
        <v>2919.4333333333334</v>
      </c>
      <c r="F102" s="278">
        <v>2893.4166666666665</v>
      </c>
      <c r="G102" s="278">
        <v>2861.6333333333332</v>
      </c>
      <c r="H102" s="278">
        <v>2977.2333333333336</v>
      </c>
      <c r="I102" s="278">
        <v>3009.0166666666673</v>
      </c>
      <c r="J102" s="278">
        <v>3035.0333333333338</v>
      </c>
      <c r="K102" s="276">
        <v>2983</v>
      </c>
      <c r="L102" s="276">
        <v>2925.2</v>
      </c>
      <c r="M102" s="276">
        <v>11.821260000000001</v>
      </c>
    </row>
    <row r="103" spans="1:13">
      <c r="A103" s="300">
        <v>94</v>
      </c>
      <c r="B103" s="276" t="s">
        <v>112</v>
      </c>
      <c r="C103" s="276" t="e">
        <v>#N/A</v>
      </c>
      <c r="D103" s="278" t="e">
        <v>#N/A</v>
      </c>
      <c r="E103" s="278" t="e">
        <v>#N/A</v>
      </c>
      <c r="F103" s="278" t="e">
        <v>#N/A</v>
      </c>
      <c r="G103" s="278" t="e">
        <v>#N/A</v>
      </c>
      <c r="H103" s="278" t="e">
        <v>#N/A</v>
      </c>
      <c r="I103" s="278" t="e">
        <v>#N/A</v>
      </c>
      <c r="J103" s="278" t="e">
        <v>#N/A</v>
      </c>
      <c r="K103" s="276" t="e">
        <v>#N/A</v>
      </c>
      <c r="L103" s="276" t="e">
        <v>#N/A</v>
      </c>
      <c r="M103" s="276" t="e">
        <v>#N/A</v>
      </c>
    </row>
    <row r="104" spans="1:13">
      <c r="A104" s="300">
        <v>95</v>
      </c>
      <c r="B104" s="276" t="s">
        <v>114</v>
      </c>
      <c r="C104" s="276">
        <v>188.15</v>
      </c>
      <c r="D104" s="278">
        <v>187.96666666666667</v>
      </c>
      <c r="E104" s="278">
        <v>185.58333333333334</v>
      </c>
      <c r="F104" s="278">
        <v>183.01666666666668</v>
      </c>
      <c r="G104" s="278">
        <v>180.63333333333335</v>
      </c>
      <c r="H104" s="278">
        <v>190.53333333333333</v>
      </c>
      <c r="I104" s="278">
        <v>192.91666666666666</v>
      </c>
      <c r="J104" s="278">
        <v>195.48333333333332</v>
      </c>
      <c r="K104" s="276">
        <v>190.35</v>
      </c>
      <c r="L104" s="276">
        <v>185.4</v>
      </c>
      <c r="M104" s="276">
        <v>140.37270000000001</v>
      </c>
    </row>
    <row r="105" spans="1:13">
      <c r="A105" s="300">
        <v>96</v>
      </c>
      <c r="B105" s="276" t="s">
        <v>115</v>
      </c>
      <c r="C105" s="276">
        <v>205.35</v>
      </c>
      <c r="D105" s="278">
        <v>204.9666666666667</v>
      </c>
      <c r="E105" s="278">
        <v>202.68333333333339</v>
      </c>
      <c r="F105" s="278">
        <v>200.01666666666671</v>
      </c>
      <c r="G105" s="278">
        <v>197.73333333333341</v>
      </c>
      <c r="H105" s="278">
        <v>207.63333333333338</v>
      </c>
      <c r="I105" s="278">
        <v>209.91666666666669</v>
      </c>
      <c r="J105" s="278">
        <v>212.58333333333337</v>
      </c>
      <c r="K105" s="276">
        <v>207.25</v>
      </c>
      <c r="L105" s="276">
        <v>202.3</v>
      </c>
      <c r="M105" s="276">
        <v>102.09216000000001</v>
      </c>
    </row>
    <row r="106" spans="1:13">
      <c r="A106" s="300">
        <v>97</v>
      </c>
      <c r="B106" s="276" t="s">
        <v>116</v>
      </c>
      <c r="C106" s="276">
        <v>2094.15</v>
      </c>
      <c r="D106" s="278">
        <v>2101.3666666666668</v>
      </c>
      <c r="E106" s="278">
        <v>2078.7833333333338</v>
      </c>
      <c r="F106" s="278">
        <v>2063.416666666667</v>
      </c>
      <c r="G106" s="278">
        <v>2040.8333333333339</v>
      </c>
      <c r="H106" s="278">
        <v>2116.7333333333336</v>
      </c>
      <c r="I106" s="278">
        <v>2139.3166666666666</v>
      </c>
      <c r="J106" s="278">
        <v>2154.6833333333334</v>
      </c>
      <c r="K106" s="276">
        <v>2123.9499999999998</v>
      </c>
      <c r="L106" s="276">
        <v>2086</v>
      </c>
      <c r="M106" s="276">
        <v>21.278210000000001</v>
      </c>
    </row>
    <row r="107" spans="1:13">
      <c r="A107" s="300">
        <v>98</v>
      </c>
      <c r="B107" s="276" t="s">
        <v>254</v>
      </c>
      <c r="C107" s="276">
        <v>224.65</v>
      </c>
      <c r="D107" s="278">
        <v>222.25</v>
      </c>
      <c r="E107" s="278">
        <v>218.9</v>
      </c>
      <c r="F107" s="278">
        <v>213.15</v>
      </c>
      <c r="G107" s="278">
        <v>209.8</v>
      </c>
      <c r="H107" s="278">
        <v>228</v>
      </c>
      <c r="I107" s="278">
        <v>231.35000000000002</v>
      </c>
      <c r="J107" s="278">
        <v>237.1</v>
      </c>
      <c r="K107" s="276">
        <v>225.6</v>
      </c>
      <c r="L107" s="276">
        <v>216.5</v>
      </c>
      <c r="M107" s="276">
        <v>18.1921</v>
      </c>
    </row>
    <row r="108" spans="1:13">
      <c r="A108" s="300">
        <v>99</v>
      </c>
      <c r="B108" s="276" t="s">
        <v>255</v>
      </c>
      <c r="C108" s="276">
        <v>31.35</v>
      </c>
      <c r="D108" s="278">
        <v>31.433333333333337</v>
      </c>
      <c r="E108" s="278">
        <v>31.066666666666674</v>
      </c>
      <c r="F108" s="278">
        <v>30.783333333333335</v>
      </c>
      <c r="G108" s="278">
        <v>30.416666666666671</v>
      </c>
      <c r="H108" s="278">
        <v>31.716666666666676</v>
      </c>
      <c r="I108" s="278">
        <v>32.083333333333336</v>
      </c>
      <c r="J108" s="278">
        <v>32.366666666666674</v>
      </c>
      <c r="K108" s="276">
        <v>31.8</v>
      </c>
      <c r="L108" s="276">
        <v>31.15</v>
      </c>
      <c r="M108" s="276">
        <v>6.4588700000000001</v>
      </c>
    </row>
    <row r="109" spans="1:13">
      <c r="A109" s="300">
        <v>100</v>
      </c>
      <c r="B109" s="276" t="s">
        <v>117</v>
      </c>
      <c r="C109" s="276">
        <v>152.35</v>
      </c>
      <c r="D109" s="278">
        <v>150.61666666666667</v>
      </c>
      <c r="E109" s="278">
        <v>145.73333333333335</v>
      </c>
      <c r="F109" s="278">
        <v>139.11666666666667</v>
      </c>
      <c r="G109" s="278">
        <v>134.23333333333335</v>
      </c>
      <c r="H109" s="278">
        <v>157.23333333333335</v>
      </c>
      <c r="I109" s="278">
        <v>162.11666666666667</v>
      </c>
      <c r="J109" s="278">
        <v>168.73333333333335</v>
      </c>
      <c r="K109" s="276">
        <v>155.5</v>
      </c>
      <c r="L109" s="276">
        <v>144</v>
      </c>
      <c r="M109" s="276">
        <v>283.87774999999999</v>
      </c>
    </row>
    <row r="110" spans="1:13">
      <c r="A110" s="300">
        <v>101</v>
      </c>
      <c r="B110" s="276" t="s">
        <v>258</v>
      </c>
      <c r="C110" s="276" t="e">
        <v>#N/A</v>
      </c>
      <c r="D110" s="278" t="e">
        <v>#N/A</v>
      </c>
      <c r="E110" s="278" t="e">
        <v>#N/A</v>
      </c>
      <c r="F110" s="278" t="e">
        <v>#N/A</v>
      </c>
      <c r="G110" s="278" t="e">
        <v>#N/A</v>
      </c>
      <c r="H110" s="278" t="e">
        <v>#N/A</v>
      </c>
      <c r="I110" s="278" t="e">
        <v>#N/A</v>
      </c>
      <c r="J110" s="278" t="e">
        <v>#N/A</v>
      </c>
      <c r="K110" s="276" t="e">
        <v>#N/A</v>
      </c>
      <c r="L110" s="276" t="e">
        <v>#N/A</v>
      </c>
      <c r="M110" s="276" t="e">
        <v>#N/A</v>
      </c>
    </row>
    <row r="111" spans="1:13">
      <c r="A111" s="300">
        <v>102</v>
      </c>
      <c r="B111" s="276" t="s">
        <v>118</v>
      </c>
      <c r="C111" s="276">
        <v>442.8</v>
      </c>
      <c r="D111" s="278">
        <v>441.3</v>
      </c>
      <c r="E111" s="278">
        <v>437.70000000000005</v>
      </c>
      <c r="F111" s="278">
        <v>432.6</v>
      </c>
      <c r="G111" s="278">
        <v>429.00000000000006</v>
      </c>
      <c r="H111" s="278">
        <v>446.40000000000003</v>
      </c>
      <c r="I111" s="278">
        <v>450.00000000000006</v>
      </c>
      <c r="J111" s="278">
        <v>455.1</v>
      </c>
      <c r="K111" s="276">
        <v>444.9</v>
      </c>
      <c r="L111" s="276">
        <v>436.2</v>
      </c>
      <c r="M111" s="276">
        <v>278.31423999999998</v>
      </c>
    </row>
    <row r="112" spans="1:13">
      <c r="A112" s="300">
        <v>103</v>
      </c>
      <c r="B112" s="276" t="s">
        <v>256</v>
      </c>
      <c r="C112" s="276">
        <v>1260.45</v>
      </c>
      <c r="D112" s="278">
        <v>1257.1333333333332</v>
      </c>
      <c r="E112" s="278">
        <v>1241.2666666666664</v>
      </c>
      <c r="F112" s="278">
        <v>1222.0833333333333</v>
      </c>
      <c r="G112" s="278">
        <v>1206.2166666666665</v>
      </c>
      <c r="H112" s="278">
        <v>1276.3166666666664</v>
      </c>
      <c r="I112" s="278">
        <v>1292.1833333333332</v>
      </c>
      <c r="J112" s="278">
        <v>1311.3666666666663</v>
      </c>
      <c r="K112" s="276">
        <v>1273</v>
      </c>
      <c r="L112" s="276">
        <v>1237.95</v>
      </c>
      <c r="M112" s="276">
        <v>4.3251099999999996</v>
      </c>
    </row>
    <row r="113" spans="1:13">
      <c r="A113" s="300">
        <v>104</v>
      </c>
      <c r="B113" s="276" t="s">
        <v>119</v>
      </c>
      <c r="C113" s="276">
        <v>417.7</v>
      </c>
      <c r="D113" s="278">
        <v>417.65000000000003</v>
      </c>
      <c r="E113" s="278">
        <v>413.55000000000007</v>
      </c>
      <c r="F113" s="278">
        <v>409.40000000000003</v>
      </c>
      <c r="G113" s="278">
        <v>405.30000000000007</v>
      </c>
      <c r="H113" s="278">
        <v>421.80000000000007</v>
      </c>
      <c r="I113" s="278">
        <v>425.90000000000009</v>
      </c>
      <c r="J113" s="278">
        <v>430.05000000000007</v>
      </c>
      <c r="K113" s="276">
        <v>421.75</v>
      </c>
      <c r="L113" s="276">
        <v>413.5</v>
      </c>
      <c r="M113" s="276">
        <v>24.494029999999999</v>
      </c>
    </row>
    <row r="114" spans="1:13">
      <c r="A114" s="300">
        <v>105</v>
      </c>
      <c r="B114" s="276" t="s">
        <v>257</v>
      </c>
      <c r="C114" s="276">
        <v>36.299999999999997</v>
      </c>
      <c r="D114" s="278">
        <v>36.4</v>
      </c>
      <c r="E114" s="278">
        <v>36.099999999999994</v>
      </c>
      <c r="F114" s="278">
        <v>35.9</v>
      </c>
      <c r="G114" s="278">
        <v>35.599999999999994</v>
      </c>
      <c r="H114" s="278">
        <v>36.599999999999994</v>
      </c>
      <c r="I114" s="278">
        <v>36.899999999999991</v>
      </c>
      <c r="J114" s="278">
        <v>37.099999999999994</v>
      </c>
      <c r="K114" s="276">
        <v>36.700000000000003</v>
      </c>
      <c r="L114" s="276">
        <v>36.200000000000003</v>
      </c>
      <c r="M114" s="276">
        <v>6.8080299999999996</v>
      </c>
    </row>
    <row r="115" spans="1:13">
      <c r="A115" s="300">
        <v>106</v>
      </c>
      <c r="B115" s="276" t="s">
        <v>120</v>
      </c>
      <c r="C115" s="276">
        <v>8.6</v>
      </c>
      <c r="D115" s="278">
        <v>8.6499999999999986</v>
      </c>
      <c r="E115" s="278">
        <v>8.3499999999999979</v>
      </c>
      <c r="F115" s="278">
        <v>8.1</v>
      </c>
      <c r="G115" s="278">
        <v>7.7999999999999989</v>
      </c>
      <c r="H115" s="278">
        <v>8.8999999999999968</v>
      </c>
      <c r="I115" s="278">
        <v>9.1999999999999975</v>
      </c>
      <c r="J115" s="278">
        <v>9.4499999999999957</v>
      </c>
      <c r="K115" s="276">
        <v>8.9499999999999993</v>
      </c>
      <c r="L115" s="276">
        <v>8.4</v>
      </c>
      <c r="M115" s="276">
        <v>1589.87012</v>
      </c>
    </row>
    <row r="116" spans="1:13">
      <c r="A116" s="300">
        <v>107</v>
      </c>
      <c r="B116" s="276" t="s">
        <v>121</v>
      </c>
      <c r="C116" s="276">
        <v>31.65</v>
      </c>
      <c r="D116" s="278">
        <v>31.566666666666663</v>
      </c>
      <c r="E116" s="278">
        <v>31.183333333333326</v>
      </c>
      <c r="F116" s="278">
        <v>30.716666666666665</v>
      </c>
      <c r="G116" s="278">
        <v>30.333333333333329</v>
      </c>
      <c r="H116" s="278">
        <v>32.033333333333324</v>
      </c>
      <c r="I116" s="278">
        <v>32.416666666666664</v>
      </c>
      <c r="J116" s="278">
        <v>32.883333333333326</v>
      </c>
      <c r="K116" s="276">
        <v>31.95</v>
      </c>
      <c r="L116" s="276">
        <v>31.1</v>
      </c>
      <c r="M116" s="276">
        <v>266.54410999999999</v>
      </c>
    </row>
    <row r="117" spans="1:13">
      <c r="A117" s="300">
        <v>108</v>
      </c>
      <c r="B117" s="276" t="s">
        <v>122</v>
      </c>
      <c r="C117" s="276">
        <v>421.65</v>
      </c>
      <c r="D117" s="278">
        <v>422.36666666666662</v>
      </c>
      <c r="E117" s="278">
        <v>418.28333333333325</v>
      </c>
      <c r="F117" s="278">
        <v>414.91666666666663</v>
      </c>
      <c r="G117" s="278">
        <v>410.83333333333326</v>
      </c>
      <c r="H117" s="278">
        <v>425.73333333333323</v>
      </c>
      <c r="I117" s="278">
        <v>429.81666666666661</v>
      </c>
      <c r="J117" s="278">
        <v>433.18333333333322</v>
      </c>
      <c r="K117" s="276">
        <v>426.45</v>
      </c>
      <c r="L117" s="276">
        <v>419</v>
      </c>
      <c r="M117" s="276">
        <v>18.121860000000002</v>
      </c>
    </row>
    <row r="118" spans="1:13">
      <c r="A118" s="300">
        <v>109</v>
      </c>
      <c r="B118" s="276" t="s">
        <v>260</v>
      </c>
      <c r="C118" s="276">
        <v>98.55</v>
      </c>
      <c r="D118" s="278">
        <v>98.983333333333334</v>
      </c>
      <c r="E118" s="278">
        <v>97.566666666666663</v>
      </c>
      <c r="F118" s="278">
        <v>96.583333333333329</v>
      </c>
      <c r="G118" s="278">
        <v>95.166666666666657</v>
      </c>
      <c r="H118" s="278">
        <v>99.966666666666669</v>
      </c>
      <c r="I118" s="278">
        <v>101.38333333333333</v>
      </c>
      <c r="J118" s="278">
        <v>102.36666666666667</v>
      </c>
      <c r="K118" s="276">
        <v>100.4</v>
      </c>
      <c r="L118" s="276">
        <v>98</v>
      </c>
      <c r="M118" s="276">
        <v>12.125310000000001</v>
      </c>
    </row>
    <row r="119" spans="1:13">
      <c r="A119" s="300">
        <v>110</v>
      </c>
      <c r="B119" s="276" t="s">
        <v>123</v>
      </c>
      <c r="C119" s="276">
        <v>1423.15</v>
      </c>
      <c r="D119" s="278">
        <v>1422.0666666666666</v>
      </c>
      <c r="E119" s="278">
        <v>1403.1333333333332</v>
      </c>
      <c r="F119" s="278">
        <v>1383.1166666666666</v>
      </c>
      <c r="G119" s="278">
        <v>1364.1833333333332</v>
      </c>
      <c r="H119" s="278">
        <v>1442.0833333333333</v>
      </c>
      <c r="I119" s="278">
        <v>1461.0166666666667</v>
      </c>
      <c r="J119" s="278">
        <v>1481.0333333333333</v>
      </c>
      <c r="K119" s="276">
        <v>1441</v>
      </c>
      <c r="L119" s="276">
        <v>1402.05</v>
      </c>
      <c r="M119" s="276">
        <v>16.989049999999999</v>
      </c>
    </row>
    <row r="120" spans="1:13">
      <c r="A120" s="300">
        <v>111</v>
      </c>
      <c r="B120" s="276" t="s">
        <v>124</v>
      </c>
      <c r="C120" s="276">
        <v>738.65</v>
      </c>
      <c r="D120" s="278">
        <v>730.88333333333333</v>
      </c>
      <c r="E120" s="278">
        <v>714.76666666666665</v>
      </c>
      <c r="F120" s="278">
        <v>690.88333333333333</v>
      </c>
      <c r="G120" s="278">
        <v>674.76666666666665</v>
      </c>
      <c r="H120" s="278">
        <v>754.76666666666665</v>
      </c>
      <c r="I120" s="278">
        <v>770.88333333333321</v>
      </c>
      <c r="J120" s="278">
        <v>794.76666666666665</v>
      </c>
      <c r="K120" s="276">
        <v>747</v>
      </c>
      <c r="L120" s="276">
        <v>707</v>
      </c>
      <c r="M120" s="276">
        <v>298.96663999999998</v>
      </c>
    </row>
    <row r="121" spans="1:13">
      <c r="A121" s="300">
        <v>112</v>
      </c>
      <c r="B121" s="276" t="s">
        <v>125</v>
      </c>
      <c r="C121" s="276">
        <v>179.5</v>
      </c>
      <c r="D121" s="278">
        <v>180.33333333333334</v>
      </c>
      <c r="E121" s="278">
        <v>177.9666666666667</v>
      </c>
      <c r="F121" s="278">
        <v>176.43333333333337</v>
      </c>
      <c r="G121" s="278">
        <v>174.06666666666672</v>
      </c>
      <c r="H121" s="278">
        <v>181.86666666666667</v>
      </c>
      <c r="I121" s="278">
        <v>184.23333333333329</v>
      </c>
      <c r="J121" s="278">
        <v>185.76666666666665</v>
      </c>
      <c r="K121" s="276">
        <v>182.7</v>
      </c>
      <c r="L121" s="276">
        <v>178.8</v>
      </c>
      <c r="M121" s="276">
        <v>79.453440000000001</v>
      </c>
    </row>
    <row r="122" spans="1:13">
      <c r="A122" s="300">
        <v>113</v>
      </c>
      <c r="B122" s="276" t="s">
        <v>126</v>
      </c>
      <c r="C122" s="276">
        <v>1112.75</v>
      </c>
      <c r="D122" s="278">
        <v>1108.5166666666667</v>
      </c>
      <c r="E122" s="278">
        <v>1095.9333333333334</v>
      </c>
      <c r="F122" s="278">
        <v>1079.1166666666668</v>
      </c>
      <c r="G122" s="278">
        <v>1066.5333333333335</v>
      </c>
      <c r="H122" s="278">
        <v>1125.3333333333333</v>
      </c>
      <c r="I122" s="278">
        <v>1137.9166666666667</v>
      </c>
      <c r="J122" s="278">
        <v>1154.7333333333331</v>
      </c>
      <c r="K122" s="276">
        <v>1121.0999999999999</v>
      </c>
      <c r="L122" s="276">
        <v>1091.7</v>
      </c>
      <c r="M122" s="276">
        <v>88.071269999999998</v>
      </c>
    </row>
    <row r="123" spans="1:13">
      <c r="A123" s="300">
        <v>114</v>
      </c>
      <c r="B123" s="276" t="s">
        <v>127</v>
      </c>
      <c r="C123" s="276">
        <v>80.25</v>
      </c>
      <c r="D123" s="278">
        <v>80.283333333333346</v>
      </c>
      <c r="E123" s="278">
        <v>79.666666666666686</v>
      </c>
      <c r="F123" s="278">
        <v>79.083333333333343</v>
      </c>
      <c r="G123" s="278">
        <v>78.466666666666683</v>
      </c>
      <c r="H123" s="278">
        <v>80.866666666666688</v>
      </c>
      <c r="I123" s="278">
        <v>81.483333333333334</v>
      </c>
      <c r="J123" s="278">
        <v>82.066666666666691</v>
      </c>
      <c r="K123" s="276">
        <v>80.900000000000006</v>
      </c>
      <c r="L123" s="276">
        <v>79.7</v>
      </c>
      <c r="M123" s="276">
        <v>150.44570999999999</v>
      </c>
    </row>
    <row r="124" spans="1:13">
      <c r="A124" s="300">
        <v>115</v>
      </c>
      <c r="B124" s="276" t="s">
        <v>262</v>
      </c>
      <c r="C124" s="276">
        <v>2336.8000000000002</v>
      </c>
      <c r="D124" s="278">
        <v>2355.4</v>
      </c>
      <c r="E124" s="278">
        <v>2293.4</v>
      </c>
      <c r="F124" s="278">
        <v>2250</v>
      </c>
      <c r="G124" s="278">
        <v>2188</v>
      </c>
      <c r="H124" s="278">
        <v>2398.8000000000002</v>
      </c>
      <c r="I124" s="278">
        <v>2460.8000000000002</v>
      </c>
      <c r="J124" s="278">
        <v>2504.2000000000003</v>
      </c>
      <c r="K124" s="276">
        <v>2417.4</v>
      </c>
      <c r="L124" s="276">
        <v>2312</v>
      </c>
      <c r="M124" s="276">
        <v>3.3597199999999998</v>
      </c>
    </row>
    <row r="125" spans="1:13">
      <c r="A125" s="300">
        <v>116</v>
      </c>
      <c r="B125" s="276" t="s">
        <v>2931</v>
      </c>
      <c r="C125" s="276">
        <v>1311.2</v>
      </c>
      <c r="D125" s="278">
        <v>1312.6333333333334</v>
      </c>
      <c r="E125" s="278">
        <v>1306.8666666666668</v>
      </c>
      <c r="F125" s="278">
        <v>1302.5333333333333</v>
      </c>
      <c r="G125" s="278">
        <v>1296.7666666666667</v>
      </c>
      <c r="H125" s="278">
        <v>1316.9666666666669</v>
      </c>
      <c r="I125" s="278">
        <v>1322.7333333333338</v>
      </c>
      <c r="J125" s="278">
        <v>1327.0666666666671</v>
      </c>
      <c r="K125" s="276">
        <v>1318.4</v>
      </c>
      <c r="L125" s="276">
        <v>1308.3</v>
      </c>
      <c r="M125" s="276">
        <v>1.08108</v>
      </c>
    </row>
    <row r="126" spans="1:13">
      <c r="A126" s="300">
        <v>117</v>
      </c>
      <c r="B126" s="276" t="s">
        <v>128</v>
      </c>
      <c r="C126" s="276">
        <v>173.95</v>
      </c>
      <c r="D126" s="278">
        <v>174.85</v>
      </c>
      <c r="E126" s="278">
        <v>172.5</v>
      </c>
      <c r="F126" s="278">
        <v>171.05</v>
      </c>
      <c r="G126" s="278">
        <v>168.70000000000002</v>
      </c>
      <c r="H126" s="278">
        <v>176.29999999999998</v>
      </c>
      <c r="I126" s="278">
        <v>178.64999999999995</v>
      </c>
      <c r="J126" s="278">
        <v>180.09999999999997</v>
      </c>
      <c r="K126" s="276">
        <v>177.2</v>
      </c>
      <c r="L126" s="276">
        <v>173.4</v>
      </c>
      <c r="M126" s="276">
        <v>342.52005000000003</v>
      </c>
    </row>
    <row r="127" spans="1:13">
      <c r="A127" s="300">
        <v>118</v>
      </c>
      <c r="B127" s="276" t="s">
        <v>129</v>
      </c>
      <c r="C127" s="276">
        <v>212.3</v>
      </c>
      <c r="D127" s="278">
        <v>212.6</v>
      </c>
      <c r="E127" s="278">
        <v>209.2</v>
      </c>
      <c r="F127" s="278">
        <v>206.1</v>
      </c>
      <c r="G127" s="278">
        <v>202.7</v>
      </c>
      <c r="H127" s="278">
        <v>215.7</v>
      </c>
      <c r="I127" s="278">
        <v>219.10000000000002</v>
      </c>
      <c r="J127" s="278">
        <v>222.2</v>
      </c>
      <c r="K127" s="276">
        <v>216</v>
      </c>
      <c r="L127" s="276">
        <v>209.5</v>
      </c>
      <c r="M127" s="276">
        <v>103.23094</v>
      </c>
    </row>
    <row r="128" spans="1:13">
      <c r="A128" s="300">
        <v>119</v>
      </c>
      <c r="B128" s="276" t="s">
        <v>263</v>
      </c>
      <c r="C128" s="276">
        <v>60.2</v>
      </c>
      <c r="D128" s="278">
        <v>60.416666666666664</v>
      </c>
      <c r="E128" s="278">
        <v>59.133333333333326</v>
      </c>
      <c r="F128" s="278">
        <v>58.066666666666663</v>
      </c>
      <c r="G128" s="278">
        <v>56.783333333333324</v>
      </c>
      <c r="H128" s="278">
        <v>61.483333333333327</v>
      </c>
      <c r="I128" s="278">
        <v>62.766666666666673</v>
      </c>
      <c r="J128" s="278">
        <v>63.833333333333329</v>
      </c>
      <c r="K128" s="276">
        <v>61.7</v>
      </c>
      <c r="L128" s="276">
        <v>59.35</v>
      </c>
      <c r="M128" s="276">
        <v>77.99494</v>
      </c>
    </row>
    <row r="129" spans="1:13">
      <c r="A129" s="300">
        <v>120</v>
      </c>
      <c r="B129" s="276" t="s">
        <v>130</v>
      </c>
      <c r="C129" s="276">
        <v>326.45</v>
      </c>
      <c r="D129" s="278">
        <v>326.46666666666664</v>
      </c>
      <c r="E129" s="278">
        <v>322.2833333333333</v>
      </c>
      <c r="F129" s="278">
        <v>318.11666666666667</v>
      </c>
      <c r="G129" s="278">
        <v>313.93333333333334</v>
      </c>
      <c r="H129" s="278">
        <v>330.63333333333327</v>
      </c>
      <c r="I129" s="278">
        <v>334.81666666666655</v>
      </c>
      <c r="J129" s="278">
        <v>338.98333333333323</v>
      </c>
      <c r="K129" s="276">
        <v>330.65</v>
      </c>
      <c r="L129" s="276">
        <v>322.3</v>
      </c>
      <c r="M129" s="276">
        <v>69.940070000000006</v>
      </c>
    </row>
    <row r="130" spans="1:13">
      <c r="A130" s="300">
        <v>121</v>
      </c>
      <c r="B130" s="276" t="s">
        <v>264</v>
      </c>
      <c r="C130" s="276">
        <v>700.3</v>
      </c>
      <c r="D130" s="278">
        <v>704.43333333333339</v>
      </c>
      <c r="E130" s="278">
        <v>693.86666666666679</v>
      </c>
      <c r="F130" s="278">
        <v>687.43333333333339</v>
      </c>
      <c r="G130" s="278">
        <v>676.86666666666679</v>
      </c>
      <c r="H130" s="278">
        <v>710.86666666666679</v>
      </c>
      <c r="I130" s="278">
        <v>721.43333333333339</v>
      </c>
      <c r="J130" s="278">
        <v>727.86666666666679</v>
      </c>
      <c r="K130" s="276">
        <v>715</v>
      </c>
      <c r="L130" s="276">
        <v>698</v>
      </c>
      <c r="M130" s="276">
        <v>2.36015</v>
      </c>
    </row>
    <row r="131" spans="1:13">
      <c r="A131" s="300">
        <v>122</v>
      </c>
      <c r="B131" s="276" t="s">
        <v>131</v>
      </c>
      <c r="C131" s="276">
        <v>2263.15</v>
      </c>
      <c r="D131" s="278">
        <v>2254.0499999999997</v>
      </c>
      <c r="E131" s="278">
        <v>2220.0999999999995</v>
      </c>
      <c r="F131" s="278">
        <v>2177.0499999999997</v>
      </c>
      <c r="G131" s="278">
        <v>2143.0999999999995</v>
      </c>
      <c r="H131" s="278">
        <v>2297.0999999999995</v>
      </c>
      <c r="I131" s="278">
        <v>2331.0499999999993</v>
      </c>
      <c r="J131" s="278">
        <v>2374.0999999999995</v>
      </c>
      <c r="K131" s="276">
        <v>2288</v>
      </c>
      <c r="L131" s="276">
        <v>2211</v>
      </c>
      <c r="M131" s="276">
        <v>6.8478700000000003</v>
      </c>
    </row>
    <row r="132" spans="1:13">
      <c r="A132" s="300">
        <v>123</v>
      </c>
      <c r="B132" s="276" t="s">
        <v>133</v>
      </c>
      <c r="C132" s="276">
        <v>1718.05</v>
      </c>
      <c r="D132" s="278">
        <v>1697.6833333333334</v>
      </c>
      <c r="E132" s="278">
        <v>1670.3666666666668</v>
      </c>
      <c r="F132" s="278">
        <v>1622.6833333333334</v>
      </c>
      <c r="G132" s="278">
        <v>1595.3666666666668</v>
      </c>
      <c r="H132" s="278">
        <v>1745.3666666666668</v>
      </c>
      <c r="I132" s="278">
        <v>1772.6833333333334</v>
      </c>
      <c r="J132" s="278">
        <v>1820.3666666666668</v>
      </c>
      <c r="K132" s="276">
        <v>1725</v>
      </c>
      <c r="L132" s="276">
        <v>1650</v>
      </c>
      <c r="M132" s="276">
        <v>59.576590000000003</v>
      </c>
    </row>
    <row r="133" spans="1:13">
      <c r="A133" s="300">
        <v>124</v>
      </c>
      <c r="B133" s="276" t="s">
        <v>134</v>
      </c>
      <c r="C133" s="276">
        <v>67.650000000000006</v>
      </c>
      <c r="D133" s="278">
        <v>67.666666666666671</v>
      </c>
      <c r="E133" s="278">
        <v>66.433333333333337</v>
      </c>
      <c r="F133" s="278">
        <v>65.216666666666669</v>
      </c>
      <c r="G133" s="278">
        <v>63.983333333333334</v>
      </c>
      <c r="H133" s="278">
        <v>68.88333333333334</v>
      </c>
      <c r="I133" s="278">
        <v>70.11666666666666</v>
      </c>
      <c r="J133" s="278">
        <v>71.333333333333343</v>
      </c>
      <c r="K133" s="276">
        <v>68.900000000000006</v>
      </c>
      <c r="L133" s="276">
        <v>66.45</v>
      </c>
      <c r="M133" s="276">
        <v>205.67651000000001</v>
      </c>
    </row>
    <row r="134" spans="1:13">
      <c r="A134" s="300">
        <v>125</v>
      </c>
      <c r="B134" s="276" t="s">
        <v>358</v>
      </c>
      <c r="C134" s="276">
        <v>2318.65</v>
      </c>
      <c r="D134" s="278">
        <v>2320.4833333333336</v>
      </c>
      <c r="E134" s="278">
        <v>2263.166666666667</v>
      </c>
      <c r="F134" s="278">
        <v>2207.6833333333334</v>
      </c>
      <c r="G134" s="278">
        <v>2150.3666666666668</v>
      </c>
      <c r="H134" s="278">
        <v>2375.9666666666672</v>
      </c>
      <c r="I134" s="278">
        <v>2433.2833333333338</v>
      </c>
      <c r="J134" s="278">
        <v>2488.7666666666673</v>
      </c>
      <c r="K134" s="276">
        <v>2377.8000000000002</v>
      </c>
      <c r="L134" s="276">
        <v>2265</v>
      </c>
      <c r="M134" s="276">
        <v>1.87523</v>
      </c>
    </row>
    <row r="135" spans="1:13">
      <c r="A135" s="300">
        <v>126</v>
      </c>
      <c r="B135" s="276" t="s">
        <v>135</v>
      </c>
      <c r="C135" s="276">
        <v>301.89999999999998</v>
      </c>
      <c r="D135" s="278">
        <v>303.7</v>
      </c>
      <c r="E135" s="278">
        <v>296.45</v>
      </c>
      <c r="F135" s="278">
        <v>291</v>
      </c>
      <c r="G135" s="278">
        <v>283.75</v>
      </c>
      <c r="H135" s="278">
        <v>309.14999999999998</v>
      </c>
      <c r="I135" s="278">
        <v>316.39999999999998</v>
      </c>
      <c r="J135" s="278">
        <v>321.84999999999997</v>
      </c>
      <c r="K135" s="276">
        <v>310.95</v>
      </c>
      <c r="L135" s="276">
        <v>298.25</v>
      </c>
      <c r="M135" s="276">
        <v>59.853819999999999</v>
      </c>
    </row>
    <row r="136" spans="1:13">
      <c r="A136" s="300">
        <v>127</v>
      </c>
      <c r="B136" s="276" t="s">
        <v>136</v>
      </c>
      <c r="C136" s="276">
        <v>960.75</v>
      </c>
      <c r="D136" s="278">
        <v>959.44999999999993</v>
      </c>
      <c r="E136" s="278">
        <v>951.39999999999986</v>
      </c>
      <c r="F136" s="278">
        <v>942.05</v>
      </c>
      <c r="G136" s="278">
        <v>933.99999999999989</v>
      </c>
      <c r="H136" s="278">
        <v>968.79999999999984</v>
      </c>
      <c r="I136" s="278">
        <v>976.8499999999998</v>
      </c>
      <c r="J136" s="278">
        <v>986.19999999999982</v>
      </c>
      <c r="K136" s="276">
        <v>967.5</v>
      </c>
      <c r="L136" s="276">
        <v>950.1</v>
      </c>
      <c r="M136" s="276">
        <v>34.192329999999998</v>
      </c>
    </row>
    <row r="137" spans="1:13">
      <c r="A137" s="300">
        <v>128</v>
      </c>
      <c r="B137" s="276" t="s">
        <v>266</v>
      </c>
      <c r="C137" s="276">
        <v>3168.25</v>
      </c>
      <c r="D137" s="278">
        <v>3179.3833333333332</v>
      </c>
      <c r="E137" s="278">
        <v>3128.8666666666663</v>
      </c>
      <c r="F137" s="278">
        <v>3089.4833333333331</v>
      </c>
      <c r="G137" s="278">
        <v>3038.9666666666662</v>
      </c>
      <c r="H137" s="278">
        <v>3218.7666666666664</v>
      </c>
      <c r="I137" s="278">
        <v>3269.2833333333328</v>
      </c>
      <c r="J137" s="278">
        <v>3308.6666666666665</v>
      </c>
      <c r="K137" s="276">
        <v>3229.9</v>
      </c>
      <c r="L137" s="276">
        <v>3140</v>
      </c>
      <c r="M137" s="276">
        <v>2.6371600000000002</v>
      </c>
    </row>
    <row r="138" spans="1:13">
      <c r="A138" s="300">
        <v>129</v>
      </c>
      <c r="B138" s="276" t="s">
        <v>265</v>
      </c>
      <c r="C138" s="276">
        <v>1691.15</v>
      </c>
      <c r="D138" s="278">
        <v>1698.1666666666667</v>
      </c>
      <c r="E138" s="278">
        <v>1677.9833333333336</v>
      </c>
      <c r="F138" s="278">
        <v>1664.8166666666668</v>
      </c>
      <c r="G138" s="278">
        <v>1644.6333333333337</v>
      </c>
      <c r="H138" s="278">
        <v>1711.3333333333335</v>
      </c>
      <c r="I138" s="278">
        <v>1731.5166666666664</v>
      </c>
      <c r="J138" s="278">
        <v>1744.6833333333334</v>
      </c>
      <c r="K138" s="276">
        <v>1718.35</v>
      </c>
      <c r="L138" s="276">
        <v>1685</v>
      </c>
      <c r="M138" s="276">
        <v>0.42837999999999998</v>
      </c>
    </row>
    <row r="139" spans="1:13">
      <c r="A139" s="300">
        <v>130</v>
      </c>
      <c r="B139" s="276" t="s">
        <v>137</v>
      </c>
      <c r="C139" s="276">
        <v>916.9</v>
      </c>
      <c r="D139" s="278">
        <v>924.83333333333337</v>
      </c>
      <c r="E139" s="278">
        <v>905.2166666666667</v>
      </c>
      <c r="F139" s="278">
        <v>893.5333333333333</v>
      </c>
      <c r="G139" s="278">
        <v>873.91666666666663</v>
      </c>
      <c r="H139" s="278">
        <v>936.51666666666677</v>
      </c>
      <c r="I139" s="278">
        <v>956.13333333333333</v>
      </c>
      <c r="J139" s="278">
        <v>967.81666666666683</v>
      </c>
      <c r="K139" s="276">
        <v>944.45</v>
      </c>
      <c r="L139" s="276">
        <v>913.15</v>
      </c>
      <c r="M139" s="276">
        <v>38.411540000000002</v>
      </c>
    </row>
    <row r="140" spans="1:13">
      <c r="A140" s="300">
        <v>131</v>
      </c>
      <c r="B140" s="276" t="s">
        <v>138</v>
      </c>
      <c r="C140" s="276">
        <v>613.6</v>
      </c>
      <c r="D140" s="278">
        <v>611.53333333333342</v>
      </c>
      <c r="E140" s="278">
        <v>603.76666666666688</v>
      </c>
      <c r="F140" s="278">
        <v>593.93333333333351</v>
      </c>
      <c r="G140" s="278">
        <v>586.16666666666697</v>
      </c>
      <c r="H140" s="278">
        <v>621.36666666666679</v>
      </c>
      <c r="I140" s="278">
        <v>629.13333333333344</v>
      </c>
      <c r="J140" s="278">
        <v>638.9666666666667</v>
      </c>
      <c r="K140" s="276">
        <v>619.29999999999995</v>
      </c>
      <c r="L140" s="276">
        <v>601.70000000000005</v>
      </c>
      <c r="M140" s="276">
        <v>59.089359999999999</v>
      </c>
    </row>
    <row r="141" spans="1:13">
      <c r="A141" s="300">
        <v>132</v>
      </c>
      <c r="B141" s="276" t="s">
        <v>139</v>
      </c>
      <c r="C141" s="276">
        <v>130</v>
      </c>
      <c r="D141" s="278">
        <v>130.16666666666666</v>
      </c>
      <c r="E141" s="278">
        <v>128.33333333333331</v>
      </c>
      <c r="F141" s="278">
        <v>126.66666666666666</v>
      </c>
      <c r="G141" s="278">
        <v>124.83333333333331</v>
      </c>
      <c r="H141" s="278">
        <v>131.83333333333331</v>
      </c>
      <c r="I141" s="278">
        <v>133.66666666666663</v>
      </c>
      <c r="J141" s="278">
        <v>135.33333333333331</v>
      </c>
      <c r="K141" s="276">
        <v>132</v>
      </c>
      <c r="L141" s="276">
        <v>128.5</v>
      </c>
      <c r="M141" s="276">
        <v>101.59423</v>
      </c>
    </row>
    <row r="142" spans="1:13">
      <c r="A142" s="300">
        <v>133</v>
      </c>
      <c r="B142" s="276" t="s">
        <v>140</v>
      </c>
      <c r="C142" s="276">
        <v>162.4</v>
      </c>
      <c r="D142" s="278">
        <v>164.06666666666669</v>
      </c>
      <c r="E142" s="278">
        <v>158.33333333333337</v>
      </c>
      <c r="F142" s="278">
        <v>154.26666666666668</v>
      </c>
      <c r="G142" s="278">
        <v>148.53333333333336</v>
      </c>
      <c r="H142" s="278">
        <v>168.13333333333338</v>
      </c>
      <c r="I142" s="278">
        <v>173.86666666666667</v>
      </c>
      <c r="J142" s="278">
        <v>177.93333333333339</v>
      </c>
      <c r="K142" s="276">
        <v>169.8</v>
      </c>
      <c r="L142" s="276">
        <v>160</v>
      </c>
      <c r="M142" s="276">
        <v>174.12499</v>
      </c>
    </row>
    <row r="143" spans="1:13">
      <c r="A143" s="300">
        <v>134</v>
      </c>
      <c r="B143" s="276" t="s">
        <v>141</v>
      </c>
      <c r="C143" s="276">
        <v>380.5</v>
      </c>
      <c r="D143" s="278">
        <v>378.68333333333334</v>
      </c>
      <c r="E143" s="278">
        <v>374.81666666666666</v>
      </c>
      <c r="F143" s="278">
        <v>369.13333333333333</v>
      </c>
      <c r="G143" s="278">
        <v>365.26666666666665</v>
      </c>
      <c r="H143" s="278">
        <v>384.36666666666667</v>
      </c>
      <c r="I143" s="278">
        <v>388.23333333333335</v>
      </c>
      <c r="J143" s="278">
        <v>393.91666666666669</v>
      </c>
      <c r="K143" s="276">
        <v>382.55</v>
      </c>
      <c r="L143" s="276">
        <v>373</v>
      </c>
      <c r="M143" s="276">
        <v>43.01538</v>
      </c>
    </row>
    <row r="144" spans="1:13">
      <c r="A144" s="300">
        <v>135</v>
      </c>
      <c r="B144" s="276" t="s">
        <v>142</v>
      </c>
      <c r="C144" s="276">
        <v>6907.6</v>
      </c>
      <c r="D144" s="278">
        <v>6977.5333333333328</v>
      </c>
      <c r="E144" s="278">
        <v>6820.0666666666657</v>
      </c>
      <c r="F144" s="278">
        <v>6732.5333333333328</v>
      </c>
      <c r="G144" s="278">
        <v>6575.0666666666657</v>
      </c>
      <c r="H144" s="278">
        <v>7065.0666666666657</v>
      </c>
      <c r="I144" s="278">
        <v>7222.5333333333328</v>
      </c>
      <c r="J144" s="278">
        <v>7310.0666666666657</v>
      </c>
      <c r="K144" s="276">
        <v>7135</v>
      </c>
      <c r="L144" s="276">
        <v>6890</v>
      </c>
      <c r="M144" s="276">
        <v>13.78439</v>
      </c>
    </row>
    <row r="145" spans="1:13">
      <c r="A145" s="300">
        <v>136</v>
      </c>
      <c r="B145" s="276" t="s">
        <v>143</v>
      </c>
      <c r="C145" s="276">
        <v>544.20000000000005</v>
      </c>
      <c r="D145" s="278">
        <v>543.56666666666672</v>
      </c>
      <c r="E145" s="278">
        <v>534.03333333333342</v>
      </c>
      <c r="F145" s="278">
        <v>523.86666666666667</v>
      </c>
      <c r="G145" s="278">
        <v>514.33333333333337</v>
      </c>
      <c r="H145" s="278">
        <v>553.73333333333346</v>
      </c>
      <c r="I145" s="278">
        <v>563.26666666666677</v>
      </c>
      <c r="J145" s="278">
        <v>573.43333333333351</v>
      </c>
      <c r="K145" s="276">
        <v>553.1</v>
      </c>
      <c r="L145" s="276">
        <v>533.4</v>
      </c>
      <c r="M145" s="276">
        <v>39.095239999999997</v>
      </c>
    </row>
    <row r="146" spans="1:13">
      <c r="A146" s="300">
        <v>137</v>
      </c>
      <c r="B146" s="276" t="s">
        <v>144</v>
      </c>
      <c r="C146" s="276">
        <v>621.15</v>
      </c>
      <c r="D146" s="278">
        <v>617.7166666666667</v>
      </c>
      <c r="E146" s="278">
        <v>611.43333333333339</v>
      </c>
      <c r="F146" s="278">
        <v>601.7166666666667</v>
      </c>
      <c r="G146" s="278">
        <v>595.43333333333339</v>
      </c>
      <c r="H146" s="278">
        <v>627.43333333333339</v>
      </c>
      <c r="I146" s="278">
        <v>633.7166666666667</v>
      </c>
      <c r="J146" s="278">
        <v>643.43333333333339</v>
      </c>
      <c r="K146" s="276">
        <v>624</v>
      </c>
      <c r="L146" s="276">
        <v>608</v>
      </c>
      <c r="M146" s="276">
        <v>6.9762399999999998</v>
      </c>
    </row>
    <row r="147" spans="1:13">
      <c r="A147" s="300">
        <v>138</v>
      </c>
      <c r="B147" s="276" t="s">
        <v>145</v>
      </c>
      <c r="C147" s="276">
        <v>837.6</v>
      </c>
      <c r="D147" s="278">
        <v>840.19999999999993</v>
      </c>
      <c r="E147" s="278">
        <v>832.39999999999986</v>
      </c>
      <c r="F147" s="278">
        <v>827.19999999999993</v>
      </c>
      <c r="G147" s="278">
        <v>819.39999999999986</v>
      </c>
      <c r="H147" s="278">
        <v>845.39999999999986</v>
      </c>
      <c r="I147" s="278">
        <v>853.19999999999982</v>
      </c>
      <c r="J147" s="278">
        <v>858.39999999999986</v>
      </c>
      <c r="K147" s="276">
        <v>848</v>
      </c>
      <c r="L147" s="276">
        <v>835</v>
      </c>
      <c r="M147" s="276">
        <v>5.5827</v>
      </c>
    </row>
    <row r="148" spans="1:13">
      <c r="A148" s="300">
        <v>139</v>
      </c>
      <c r="B148" s="276" t="s">
        <v>146</v>
      </c>
      <c r="C148" s="276">
        <v>1356.7</v>
      </c>
      <c r="D148" s="278">
        <v>1353.05</v>
      </c>
      <c r="E148" s="278">
        <v>1342.1</v>
      </c>
      <c r="F148" s="278">
        <v>1327.5</v>
      </c>
      <c r="G148" s="278">
        <v>1316.55</v>
      </c>
      <c r="H148" s="278">
        <v>1367.6499999999999</v>
      </c>
      <c r="I148" s="278">
        <v>1378.6000000000001</v>
      </c>
      <c r="J148" s="278">
        <v>1393.1999999999998</v>
      </c>
      <c r="K148" s="276">
        <v>1364</v>
      </c>
      <c r="L148" s="276">
        <v>1338.45</v>
      </c>
      <c r="M148" s="276">
        <v>5.6288200000000002</v>
      </c>
    </row>
    <row r="149" spans="1:13">
      <c r="A149" s="300">
        <v>140</v>
      </c>
      <c r="B149" s="276" t="s">
        <v>147</v>
      </c>
      <c r="C149" s="276">
        <v>117.05</v>
      </c>
      <c r="D149" s="278">
        <v>115.28333333333335</v>
      </c>
      <c r="E149" s="278">
        <v>112.66666666666669</v>
      </c>
      <c r="F149" s="278">
        <v>108.28333333333335</v>
      </c>
      <c r="G149" s="278">
        <v>105.66666666666669</v>
      </c>
      <c r="H149" s="278">
        <v>119.66666666666669</v>
      </c>
      <c r="I149" s="278">
        <v>122.28333333333333</v>
      </c>
      <c r="J149" s="278">
        <v>126.66666666666669</v>
      </c>
      <c r="K149" s="276">
        <v>117.9</v>
      </c>
      <c r="L149" s="276">
        <v>110.9</v>
      </c>
      <c r="M149" s="276">
        <v>232.68862999999999</v>
      </c>
    </row>
    <row r="150" spans="1:13">
      <c r="A150" s="300">
        <v>141</v>
      </c>
      <c r="B150" s="276" t="s">
        <v>268</v>
      </c>
      <c r="C150" s="276">
        <v>1335.2</v>
      </c>
      <c r="D150" s="278">
        <v>1346.15</v>
      </c>
      <c r="E150" s="278">
        <v>1315.9500000000003</v>
      </c>
      <c r="F150" s="278">
        <v>1296.7000000000003</v>
      </c>
      <c r="G150" s="278">
        <v>1266.5000000000005</v>
      </c>
      <c r="H150" s="278">
        <v>1365.4</v>
      </c>
      <c r="I150" s="278">
        <v>1395.6</v>
      </c>
      <c r="J150" s="278">
        <v>1414.85</v>
      </c>
      <c r="K150" s="276">
        <v>1376.35</v>
      </c>
      <c r="L150" s="276">
        <v>1326.9</v>
      </c>
      <c r="M150" s="276">
        <v>1.7562599999999999</v>
      </c>
    </row>
    <row r="151" spans="1:13">
      <c r="A151" s="300">
        <v>142</v>
      </c>
      <c r="B151" s="276" t="s">
        <v>148</v>
      </c>
      <c r="C151" s="276">
        <v>68516.850000000006</v>
      </c>
      <c r="D151" s="278">
        <v>68852.233333333337</v>
      </c>
      <c r="E151" s="278">
        <v>67804.466666666674</v>
      </c>
      <c r="F151" s="278">
        <v>67092.083333333343</v>
      </c>
      <c r="G151" s="278">
        <v>66044.31666666668</v>
      </c>
      <c r="H151" s="278">
        <v>69564.616666666669</v>
      </c>
      <c r="I151" s="278">
        <v>70612.383333333331</v>
      </c>
      <c r="J151" s="278">
        <v>71324.766666666663</v>
      </c>
      <c r="K151" s="276">
        <v>69900</v>
      </c>
      <c r="L151" s="276">
        <v>68139.850000000006</v>
      </c>
      <c r="M151" s="276">
        <v>0.47996</v>
      </c>
    </row>
    <row r="152" spans="1:13">
      <c r="A152" s="300">
        <v>143</v>
      </c>
      <c r="B152" s="276" t="s">
        <v>267</v>
      </c>
      <c r="C152" s="276">
        <v>27.2</v>
      </c>
      <c r="D152" s="278">
        <v>27.283333333333331</v>
      </c>
      <c r="E152" s="278">
        <v>27.016666666666662</v>
      </c>
      <c r="F152" s="278">
        <v>26.833333333333332</v>
      </c>
      <c r="G152" s="278">
        <v>26.566666666666663</v>
      </c>
      <c r="H152" s="278">
        <v>27.466666666666661</v>
      </c>
      <c r="I152" s="278">
        <v>27.733333333333327</v>
      </c>
      <c r="J152" s="278">
        <v>27.916666666666661</v>
      </c>
      <c r="K152" s="276">
        <v>27.55</v>
      </c>
      <c r="L152" s="276">
        <v>27.1</v>
      </c>
      <c r="M152" s="276">
        <v>7.6161700000000003</v>
      </c>
    </row>
    <row r="153" spans="1:13">
      <c r="A153" s="300">
        <v>144</v>
      </c>
      <c r="B153" s="276" t="s">
        <v>149</v>
      </c>
      <c r="C153" s="276">
        <v>1256.3499999999999</v>
      </c>
      <c r="D153" s="278">
        <v>1243.0833333333333</v>
      </c>
      <c r="E153" s="278">
        <v>1219.2666666666664</v>
      </c>
      <c r="F153" s="278">
        <v>1182.1833333333332</v>
      </c>
      <c r="G153" s="278">
        <v>1158.3666666666663</v>
      </c>
      <c r="H153" s="278">
        <v>1280.1666666666665</v>
      </c>
      <c r="I153" s="278">
        <v>1303.9833333333336</v>
      </c>
      <c r="J153" s="278">
        <v>1341.0666666666666</v>
      </c>
      <c r="K153" s="276">
        <v>1266.9000000000001</v>
      </c>
      <c r="L153" s="276">
        <v>1206</v>
      </c>
      <c r="M153" s="276">
        <v>28.79946</v>
      </c>
    </row>
    <row r="154" spans="1:13">
      <c r="A154" s="300">
        <v>145</v>
      </c>
      <c r="B154" s="276" t="s">
        <v>3161</v>
      </c>
      <c r="C154" s="276">
        <v>285</v>
      </c>
      <c r="D154" s="278">
        <v>283.23333333333335</v>
      </c>
      <c r="E154" s="278">
        <v>279.61666666666667</v>
      </c>
      <c r="F154" s="278">
        <v>274.23333333333335</v>
      </c>
      <c r="G154" s="278">
        <v>270.61666666666667</v>
      </c>
      <c r="H154" s="278">
        <v>288.61666666666667</v>
      </c>
      <c r="I154" s="278">
        <v>292.23333333333335</v>
      </c>
      <c r="J154" s="278">
        <v>297.61666666666667</v>
      </c>
      <c r="K154" s="276">
        <v>286.85000000000002</v>
      </c>
      <c r="L154" s="276">
        <v>277.85000000000002</v>
      </c>
      <c r="M154" s="276">
        <v>7.79183</v>
      </c>
    </row>
    <row r="155" spans="1:13">
      <c r="A155" s="300">
        <v>146</v>
      </c>
      <c r="B155" s="276" t="s">
        <v>269</v>
      </c>
      <c r="C155" s="276">
        <v>928.3</v>
      </c>
      <c r="D155" s="278">
        <v>927.56666666666661</v>
      </c>
      <c r="E155" s="278">
        <v>918.18333333333317</v>
      </c>
      <c r="F155" s="278">
        <v>908.06666666666661</v>
      </c>
      <c r="G155" s="278">
        <v>898.68333333333317</v>
      </c>
      <c r="H155" s="278">
        <v>937.68333333333317</v>
      </c>
      <c r="I155" s="278">
        <v>947.06666666666661</v>
      </c>
      <c r="J155" s="278">
        <v>957.18333333333317</v>
      </c>
      <c r="K155" s="276">
        <v>936.95</v>
      </c>
      <c r="L155" s="276">
        <v>917.45</v>
      </c>
      <c r="M155" s="276">
        <v>2.58561</v>
      </c>
    </row>
    <row r="156" spans="1:13">
      <c r="A156" s="300">
        <v>147</v>
      </c>
      <c r="B156" s="276" t="s">
        <v>150</v>
      </c>
      <c r="C156" s="276">
        <v>32.65</v>
      </c>
      <c r="D156" s="278">
        <v>32.516666666666659</v>
      </c>
      <c r="E156" s="278">
        <v>32.23333333333332</v>
      </c>
      <c r="F156" s="278">
        <v>31.816666666666663</v>
      </c>
      <c r="G156" s="278">
        <v>31.533333333333324</v>
      </c>
      <c r="H156" s="278">
        <v>32.933333333333316</v>
      </c>
      <c r="I156" s="278">
        <v>33.216666666666661</v>
      </c>
      <c r="J156" s="278">
        <v>33.633333333333312</v>
      </c>
      <c r="K156" s="276">
        <v>32.799999999999997</v>
      </c>
      <c r="L156" s="276">
        <v>32.1</v>
      </c>
      <c r="M156" s="276">
        <v>57.125549999999997</v>
      </c>
    </row>
    <row r="157" spans="1:13">
      <c r="A157" s="300">
        <v>148</v>
      </c>
      <c r="B157" s="276" t="s">
        <v>261</v>
      </c>
      <c r="C157" s="276">
        <v>3595.75</v>
      </c>
      <c r="D157" s="278">
        <v>3597.2999999999997</v>
      </c>
      <c r="E157" s="278">
        <v>3524.6499999999996</v>
      </c>
      <c r="F157" s="278">
        <v>3453.5499999999997</v>
      </c>
      <c r="G157" s="278">
        <v>3380.8999999999996</v>
      </c>
      <c r="H157" s="278">
        <v>3668.3999999999996</v>
      </c>
      <c r="I157" s="278">
        <v>3741.05</v>
      </c>
      <c r="J157" s="278">
        <v>3812.1499999999996</v>
      </c>
      <c r="K157" s="276">
        <v>3669.95</v>
      </c>
      <c r="L157" s="276">
        <v>3526.2</v>
      </c>
      <c r="M157" s="276">
        <v>6.5682999999999998</v>
      </c>
    </row>
    <row r="158" spans="1:13">
      <c r="A158" s="300">
        <v>149</v>
      </c>
      <c r="B158" s="276" t="s">
        <v>153</v>
      </c>
      <c r="C158" s="276">
        <v>17006.650000000001</v>
      </c>
      <c r="D158" s="278">
        <v>17063.2</v>
      </c>
      <c r="E158" s="278">
        <v>16846.550000000003</v>
      </c>
      <c r="F158" s="278">
        <v>16686.45</v>
      </c>
      <c r="G158" s="278">
        <v>16469.800000000003</v>
      </c>
      <c r="H158" s="278">
        <v>17223.300000000003</v>
      </c>
      <c r="I158" s="278">
        <v>17439.950000000004</v>
      </c>
      <c r="J158" s="278">
        <v>17600.050000000003</v>
      </c>
      <c r="K158" s="276">
        <v>17279.849999999999</v>
      </c>
      <c r="L158" s="276">
        <v>16903.099999999999</v>
      </c>
      <c r="M158" s="276">
        <v>1.1900299999999999</v>
      </c>
    </row>
    <row r="159" spans="1:13">
      <c r="A159" s="300">
        <v>150</v>
      </c>
      <c r="B159" s="276" t="s">
        <v>270</v>
      </c>
      <c r="C159" s="276">
        <v>21.7</v>
      </c>
      <c r="D159" s="278">
        <v>21.433333333333334</v>
      </c>
      <c r="E159" s="278">
        <v>20.716666666666669</v>
      </c>
      <c r="F159" s="278">
        <v>19.733333333333334</v>
      </c>
      <c r="G159" s="278">
        <v>19.016666666666669</v>
      </c>
      <c r="H159" s="278">
        <v>22.416666666666668</v>
      </c>
      <c r="I159" s="278">
        <v>23.133333333333329</v>
      </c>
      <c r="J159" s="278">
        <v>24.116666666666667</v>
      </c>
      <c r="K159" s="276">
        <v>22.15</v>
      </c>
      <c r="L159" s="276">
        <v>20.45</v>
      </c>
      <c r="M159" s="276">
        <v>84.399169999999998</v>
      </c>
    </row>
    <row r="160" spans="1:13">
      <c r="A160" s="300">
        <v>151</v>
      </c>
      <c r="B160" s="276" t="s">
        <v>155</v>
      </c>
      <c r="C160" s="276">
        <v>90.4</v>
      </c>
      <c r="D160" s="278">
        <v>89.983333333333334</v>
      </c>
      <c r="E160" s="278">
        <v>88.966666666666669</v>
      </c>
      <c r="F160" s="278">
        <v>87.533333333333331</v>
      </c>
      <c r="G160" s="278">
        <v>86.516666666666666</v>
      </c>
      <c r="H160" s="278">
        <v>91.416666666666671</v>
      </c>
      <c r="I160" s="278">
        <v>92.433333333333351</v>
      </c>
      <c r="J160" s="278">
        <v>93.866666666666674</v>
      </c>
      <c r="K160" s="276">
        <v>91</v>
      </c>
      <c r="L160" s="276">
        <v>88.55</v>
      </c>
      <c r="M160" s="276">
        <v>58.992570000000001</v>
      </c>
    </row>
    <row r="161" spans="1:13">
      <c r="A161" s="300">
        <v>152</v>
      </c>
      <c r="B161" s="276" t="s">
        <v>156</v>
      </c>
      <c r="C161" s="276">
        <v>87.3</v>
      </c>
      <c r="D161" s="278">
        <v>87.65000000000002</v>
      </c>
      <c r="E161" s="278">
        <v>86.55000000000004</v>
      </c>
      <c r="F161" s="278">
        <v>85.800000000000026</v>
      </c>
      <c r="G161" s="278">
        <v>84.700000000000045</v>
      </c>
      <c r="H161" s="278">
        <v>88.400000000000034</v>
      </c>
      <c r="I161" s="278">
        <v>89.500000000000028</v>
      </c>
      <c r="J161" s="278">
        <v>90.250000000000028</v>
      </c>
      <c r="K161" s="276">
        <v>88.75</v>
      </c>
      <c r="L161" s="276">
        <v>86.9</v>
      </c>
      <c r="M161" s="276">
        <v>461.43959999999998</v>
      </c>
    </row>
    <row r="162" spans="1:13">
      <c r="A162" s="300">
        <v>153</v>
      </c>
      <c r="B162" s="276" t="s">
        <v>271</v>
      </c>
      <c r="C162" s="276">
        <v>429.35</v>
      </c>
      <c r="D162" s="278">
        <v>432.95</v>
      </c>
      <c r="E162" s="278">
        <v>421.4</v>
      </c>
      <c r="F162" s="278">
        <v>413.45</v>
      </c>
      <c r="G162" s="278">
        <v>401.9</v>
      </c>
      <c r="H162" s="278">
        <v>440.9</v>
      </c>
      <c r="I162" s="278">
        <v>452.45000000000005</v>
      </c>
      <c r="J162" s="278">
        <v>460.4</v>
      </c>
      <c r="K162" s="276">
        <v>444.5</v>
      </c>
      <c r="L162" s="276">
        <v>425</v>
      </c>
      <c r="M162" s="276">
        <v>4.3022200000000002</v>
      </c>
    </row>
    <row r="163" spans="1:13">
      <c r="A163" s="300">
        <v>154</v>
      </c>
      <c r="B163" s="276" t="s">
        <v>272</v>
      </c>
      <c r="C163" s="276">
        <v>3075.75</v>
      </c>
      <c r="D163" s="278">
        <v>3062.4166666666665</v>
      </c>
      <c r="E163" s="278">
        <v>3034.833333333333</v>
      </c>
      <c r="F163" s="278">
        <v>2993.9166666666665</v>
      </c>
      <c r="G163" s="278">
        <v>2966.333333333333</v>
      </c>
      <c r="H163" s="278">
        <v>3103.333333333333</v>
      </c>
      <c r="I163" s="278">
        <v>3130.9166666666661</v>
      </c>
      <c r="J163" s="278">
        <v>3171.833333333333</v>
      </c>
      <c r="K163" s="276">
        <v>3090</v>
      </c>
      <c r="L163" s="276">
        <v>3021.5</v>
      </c>
      <c r="M163" s="276">
        <v>0.25480000000000003</v>
      </c>
    </row>
    <row r="164" spans="1:13">
      <c r="A164" s="300">
        <v>155</v>
      </c>
      <c r="B164" s="276" t="s">
        <v>157</v>
      </c>
      <c r="C164" s="276">
        <v>86.35</v>
      </c>
      <c r="D164" s="278">
        <v>86.416666666666671</v>
      </c>
      <c r="E164" s="278">
        <v>85.933333333333337</v>
      </c>
      <c r="F164" s="278">
        <v>85.516666666666666</v>
      </c>
      <c r="G164" s="278">
        <v>85.033333333333331</v>
      </c>
      <c r="H164" s="278">
        <v>86.833333333333343</v>
      </c>
      <c r="I164" s="278">
        <v>87.316666666666663</v>
      </c>
      <c r="J164" s="278">
        <v>87.733333333333348</v>
      </c>
      <c r="K164" s="276">
        <v>86.9</v>
      </c>
      <c r="L164" s="276">
        <v>86</v>
      </c>
      <c r="M164" s="276">
        <v>3.5872199999999999</v>
      </c>
    </row>
    <row r="165" spans="1:13">
      <c r="A165" s="300">
        <v>156</v>
      </c>
      <c r="B165" s="276" t="s">
        <v>158</v>
      </c>
      <c r="C165" s="276">
        <v>68</v>
      </c>
      <c r="D165" s="278">
        <v>67.8</v>
      </c>
      <c r="E165" s="278">
        <v>67.399999999999991</v>
      </c>
      <c r="F165" s="278">
        <v>66.8</v>
      </c>
      <c r="G165" s="278">
        <v>66.399999999999991</v>
      </c>
      <c r="H165" s="278">
        <v>68.399999999999991</v>
      </c>
      <c r="I165" s="278">
        <v>68.8</v>
      </c>
      <c r="J165" s="278">
        <v>69.399999999999991</v>
      </c>
      <c r="K165" s="276">
        <v>68.2</v>
      </c>
      <c r="L165" s="276">
        <v>67.2</v>
      </c>
      <c r="M165" s="276">
        <v>104.96588</v>
      </c>
    </row>
    <row r="166" spans="1:13">
      <c r="A166" s="300">
        <v>157</v>
      </c>
      <c r="B166" s="276" t="s">
        <v>159</v>
      </c>
      <c r="C166" s="276">
        <v>21581.4</v>
      </c>
      <c r="D166" s="278">
        <v>21464.133333333335</v>
      </c>
      <c r="E166" s="278">
        <v>21128.26666666667</v>
      </c>
      <c r="F166" s="278">
        <v>20675.133333333335</v>
      </c>
      <c r="G166" s="278">
        <v>20339.26666666667</v>
      </c>
      <c r="H166" s="278">
        <v>21917.26666666667</v>
      </c>
      <c r="I166" s="278">
        <v>22253.133333333331</v>
      </c>
      <c r="J166" s="278">
        <v>22706.26666666667</v>
      </c>
      <c r="K166" s="276">
        <v>21800</v>
      </c>
      <c r="L166" s="276">
        <v>21011</v>
      </c>
      <c r="M166" s="276">
        <v>0.71243999999999996</v>
      </c>
    </row>
    <row r="167" spans="1:13">
      <c r="A167" s="300">
        <v>158</v>
      </c>
      <c r="B167" s="276" t="s">
        <v>160</v>
      </c>
      <c r="C167" s="276">
        <v>1346.25</v>
      </c>
      <c r="D167" s="278">
        <v>1347.8999999999999</v>
      </c>
      <c r="E167" s="278">
        <v>1322.3499999999997</v>
      </c>
      <c r="F167" s="278">
        <v>1298.4499999999998</v>
      </c>
      <c r="G167" s="278">
        <v>1272.8999999999996</v>
      </c>
      <c r="H167" s="278">
        <v>1371.7999999999997</v>
      </c>
      <c r="I167" s="278">
        <v>1397.35</v>
      </c>
      <c r="J167" s="278">
        <v>1421.2499999999998</v>
      </c>
      <c r="K167" s="276">
        <v>1373.45</v>
      </c>
      <c r="L167" s="276">
        <v>1324</v>
      </c>
      <c r="M167" s="276">
        <v>12.32119</v>
      </c>
    </row>
    <row r="168" spans="1:13">
      <c r="A168" s="300">
        <v>159</v>
      </c>
      <c r="B168" s="276" t="s">
        <v>161</v>
      </c>
      <c r="C168" s="276">
        <v>230.45</v>
      </c>
      <c r="D168" s="278">
        <v>229.75</v>
      </c>
      <c r="E168" s="278">
        <v>226.7</v>
      </c>
      <c r="F168" s="278">
        <v>222.95</v>
      </c>
      <c r="G168" s="278">
        <v>219.89999999999998</v>
      </c>
      <c r="H168" s="278">
        <v>233.5</v>
      </c>
      <c r="I168" s="278">
        <v>236.55</v>
      </c>
      <c r="J168" s="278">
        <v>240.3</v>
      </c>
      <c r="K168" s="276">
        <v>232.8</v>
      </c>
      <c r="L168" s="276">
        <v>226</v>
      </c>
      <c r="M168" s="276">
        <v>51.159590000000001</v>
      </c>
    </row>
    <row r="169" spans="1:13">
      <c r="A169" s="300">
        <v>160</v>
      </c>
      <c r="B169" s="276" t="s">
        <v>162</v>
      </c>
      <c r="C169" s="276">
        <v>95.7</v>
      </c>
      <c r="D169" s="278">
        <v>95.34999999999998</v>
      </c>
      <c r="E169" s="278">
        <v>93.44999999999996</v>
      </c>
      <c r="F169" s="278">
        <v>91.199999999999974</v>
      </c>
      <c r="G169" s="278">
        <v>89.299999999999955</v>
      </c>
      <c r="H169" s="278">
        <v>97.599999999999966</v>
      </c>
      <c r="I169" s="278">
        <v>99.499999999999972</v>
      </c>
      <c r="J169" s="278">
        <v>101.74999999999997</v>
      </c>
      <c r="K169" s="276">
        <v>97.25</v>
      </c>
      <c r="L169" s="276">
        <v>93.1</v>
      </c>
      <c r="M169" s="276">
        <v>83.818439999999995</v>
      </c>
    </row>
    <row r="170" spans="1:13">
      <c r="A170" s="300">
        <v>161</v>
      </c>
      <c r="B170" s="276" t="s">
        <v>275</v>
      </c>
      <c r="C170" s="276">
        <v>4930.6000000000004</v>
      </c>
      <c r="D170" s="278">
        <v>4935.3666666666668</v>
      </c>
      <c r="E170" s="278">
        <v>4901.7333333333336</v>
      </c>
      <c r="F170" s="278">
        <v>4872.8666666666668</v>
      </c>
      <c r="G170" s="278">
        <v>4839.2333333333336</v>
      </c>
      <c r="H170" s="278">
        <v>4964.2333333333336</v>
      </c>
      <c r="I170" s="278">
        <v>4997.8666666666668</v>
      </c>
      <c r="J170" s="278">
        <v>5026.7333333333336</v>
      </c>
      <c r="K170" s="276">
        <v>4969</v>
      </c>
      <c r="L170" s="276">
        <v>4906.5</v>
      </c>
      <c r="M170" s="276">
        <v>0.26340999999999998</v>
      </c>
    </row>
    <row r="171" spans="1:13">
      <c r="A171" s="300">
        <v>162</v>
      </c>
      <c r="B171" s="276" t="s">
        <v>277</v>
      </c>
      <c r="C171" s="276">
        <v>10261.6</v>
      </c>
      <c r="D171" s="278">
        <v>10237.5</v>
      </c>
      <c r="E171" s="278">
        <v>10185</v>
      </c>
      <c r="F171" s="278">
        <v>10108.4</v>
      </c>
      <c r="G171" s="278">
        <v>10055.9</v>
      </c>
      <c r="H171" s="278">
        <v>10314.1</v>
      </c>
      <c r="I171" s="278">
        <v>10366.6</v>
      </c>
      <c r="J171" s="278">
        <v>10443.200000000001</v>
      </c>
      <c r="K171" s="276">
        <v>10290</v>
      </c>
      <c r="L171" s="276">
        <v>10160.9</v>
      </c>
      <c r="M171" s="276">
        <v>1.5169999999999999E-2</v>
      </c>
    </row>
    <row r="172" spans="1:13">
      <c r="A172" s="300">
        <v>163</v>
      </c>
      <c r="B172" s="276" t="s">
        <v>163</v>
      </c>
      <c r="C172" s="276">
        <v>1596.7</v>
      </c>
      <c r="D172" s="278">
        <v>1600.25</v>
      </c>
      <c r="E172" s="278">
        <v>1580.5</v>
      </c>
      <c r="F172" s="278">
        <v>1564.3</v>
      </c>
      <c r="G172" s="278">
        <v>1544.55</v>
      </c>
      <c r="H172" s="278">
        <v>1616.45</v>
      </c>
      <c r="I172" s="278">
        <v>1636.2</v>
      </c>
      <c r="J172" s="278">
        <v>1652.4</v>
      </c>
      <c r="K172" s="276">
        <v>1620</v>
      </c>
      <c r="L172" s="276">
        <v>1584.05</v>
      </c>
      <c r="M172" s="276">
        <v>11.95534</v>
      </c>
    </row>
    <row r="173" spans="1:13">
      <c r="A173" s="300">
        <v>164</v>
      </c>
      <c r="B173" s="276" t="s">
        <v>273</v>
      </c>
      <c r="C173" s="276">
        <v>2315.85</v>
      </c>
      <c r="D173" s="278">
        <v>2311.3333333333335</v>
      </c>
      <c r="E173" s="278">
        <v>2290.8666666666668</v>
      </c>
      <c r="F173" s="278">
        <v>2265.8833333333332</v>
      </c>
      <c r="G173" s="278">
        <v>2245.4166666666665</v>
      </c>
      <c r="H173" s="278">
        <v>2336.3166666666671</v>
      </c>
      <c r="I173" s="278">
        <v>2356.7833333333333</v>
      </c>
      <c r="J173" s="278">
        <v>2381.7666666666673</v>
      </c>
      <c r="K173" s="276">
        <v>2331.8000000000002</v>
      </c>
      <c r="L173" s="276">
        <v>2286.35</v>
      </c>
      <c r="M173" s="276">
        <v>3.9428700000000001</v>
      </c>
    </row>
    <row r="174" spans="1:13">
      <c r="A174" s="300">
        <v>165</v>
      </c>
      <c r="B174" s="276" t="s">
        <v>164</v>
      </c>
      <c r="C174" s="276">
        <v>27.75</v>
      </c>
      <c r="D174" s="278">
        <v>27.850000000000005</v>
      </c>
      <c r="E174" s="278">
        <v>27.500000000000011</v>
      </c>
      <c r="F174" s="278">
        <v>27.250000000000007</v>
      </c>
      <c r="G174" s="278">
        <v>26.900000000000013</v>
      </c>
      <c r="H174" s="278">
        <v>28.100000000000009</v>
      </c>
      <c r="I174" s="278">
        <v>28.450000000000003</v>
      </c>
      <c r="J174" s="278">
        <v>28.700000000000006</v>
      </c>
      <c r="K174" s="276">
        <v>28.2</v>
      </c>
      <c r="L174" s="276">
        <v>27.6</v>
      </c>
      <c r="M174" s="276">
        <v>323.82742999999999</v>
      </c>
    </row>
    <row r="175" spans="1:13">
      <c r="A175" s="300">
        <v>166</v>
      </c>
      <c r="B175" s="276" t="s">
        <v>274</v>
      </c>
      <c r="C175" s="276">
        <v>369.9</v>
      </c>
      <c r="D175" s="278">
        <v>370.61666666666662</v>
      </c>
      <c r="E175" s="278">
        <v>367.43333333333322</v>
      </c>
      <c r="F175" s="278">
        <v>364.96666666666658</v>
      </c>
      <c r="G175" s="278">
        <v>361.78333333333319</v>
      </c>
      <c r="H175" s="278">
        <v>373.08333333333326</v>
      </c>
      <c r="I175" s="278">
        <v>376.26666666666665</v>
      </c>
      <c r="J175" s="278">
        <v>378.73333333333329</v>
      </c>
      <c r="K175" s="276">
        <v>373.8</v>
      </c>
      <c r="L175" s="276">
        <v>368.15</v>
      </c>
      <c r="M175" s="276">
        <v>1.48078</v>
      </c>
    </row>
    <row r="176" spans="1:13">
      <c r="A176" s="300">
        <v>167</v>
      </c>
      <c r="B176" s="276" t="s">
        <v>491</v>
      </c>
      <c r="C176" s="276">
        <v>927.45</v>
      </c>
      <c r="D176" s="278">
        <v>930.83333333333337</v>
      </c>
      <c r="E176" s="278">
        <v>918.61666666666679</v>
      </c>
      <c r="F176" s="278">
        <v>909.78333333333342</v>
      </c>
      <c r="G176" s="278">
        <v>897.56666666666683</v>
      </c>
      <c r="H176" s="278">
        <v>939.66666666666674</v>
      </c>
      <c r="I176" s="278">
        <v>951.88333333333321</v>
      </c>
      <c r="J176" s="278">
        <v>960.7166666666667</v>
      </c>
      <c r="K176" s="276">
        <v>943.05</v>
      </c>
      <c r="L176" s="276">
        <v>922</v>
      </c>
      <c r="M176" s="276">
        <v>1.84379</v>
      </c>
    </row>
    <row r="177" spans="1:13">
      <c r="A177" s="300">
        <v>168</v>
      </c>
      <c r="B177" s="276" t="s">
        <v>165</v>
      </c>
      <c r="C177" s="276">
        <v>178.45</v>
      </c>
      <c r="D177" s="278">
        <v>178.33333333333334</v>
      </c>
      <c r="E177" s="278">
        <v>177.2166666666667</v>
      </c>
      <c r="F177" s="278">
        <v>175.98333333333335</v>
      </c>
      <c r="G177" s="278">
        <v>174.8666666666667</v>
      </c>
      <c r="H177" s="278">
        <v>179.56666666666669</v>
      </c>
      <c r="I177" s="278">
        <v>180.68333333333331</v>
      </c>
      <c r="J177" s="278">
        <v>181.91666666666669</v>
      </c>
      <c r="K177" s="276">
        <v>179.45</v>
      </c>
      <c r="L177" s="276">
        <v>177.1</v>
      </c>
      <c r="M177" s="276">
        <v>49.58925</v>
      </c>
    </row>
    <row r="178" spans="1:13">
      <c r="A178" s="300">
        <v>169</v>
      </c>
      <c r="B178" s="276" t="s">
        <v>276</v>
      </c>
      <c r="C178" s="276">
        <v>254.8</v>
      </c>
      <c r="D178" s="278">
        <v>254.55000000000004</v>
      </c>
      <c r="E178" s="278">
        <v>251.75000000000006</v>
      </c>
      <c r="F178" s="278">
        <v>248.70000000000002</v>
      </c>
      <c r="G178" s="278">
        <v>245.90000000000003</v>
      </c>
      <c r="H178" s="278">
        <v>257.60000000000008</v>
      </c>
      <c r="I178" s="278">
        <v>260.40000000000009</v>
      </c>
      <c r="J178" s="278">
        <v>263.4500000000001</v>
      </c>
      <c r="K178" s="276">
        <v>257.35000000000002</v>
      </c>
      <c r="L178" s="276">
        <v>251.5</v>
      </c>
      <c r="M178" s="276">
        <v>3.63469</v>
      </c>
    </row>
    <row r="179" spans="1:13">
      <c r="A179" s="300">
        <v>170</v>
      </c>
      <c r="B179" s="276" t="s">
        <v>278</v>
      </c>
      <c r="C179" s="276">
        <v>408.8</v>
      </c>
      <c r="D179" s="278">
        <v>411.26666666666671</v>
      </c>
      <c r="E179" s="278">
        <v>405.43333333333339</v>
      </c>
      <c r="F179" s="278">
        <v>402.06666666666666</v>
      </c>
      <c r="G179" s="278">
        <v>396.23333333333335</v>
      </c>
      <c r="H179" s="278">
        <v>414.63333333333344</v>
      </c>
      <c r="I179" s="278">
        <v>420.46666666666681</v>
      </c>
      <c r="J179" s="278">
        <v>423.83333333333348</v>
      </c>
      <c r="K179" s="276">
        <v>417.1</v>
      </c>
      <c r="L179" s="276">
        <v>407.9</v>
      </c>
      <c r="M179" s="276">
        <v>0.95862999999999998</v>
      </c>
    </row>
    <row r="180" spans="1:13">
      <c r="A180" s="300">
        <v>171</v>
      </c>
      <c r="B180" s="276" t="s">
        <v>279</v>
      </c>
      <c r="C180" s="276">
        <v>452.9</v>
      </c>
      <c r="D180" s="278">
        <v>453.90000000000003</v>
      </c>
      <c r="E180" s="278">
        <v>450.00000000000006</v>
      </c>
      <c r="F180" s="278">
        <v>447.1</v>
      </c>
      <c r="G180" s="278">
        <v>443.20000000000005</v>
      </c>
      <c r="H180" s="278">
        <v>456.80000000000007</v>
      </c>
      <c r="I180" s="278">
        <v>460.70000000000005</v>
      </c>
      <c r="J180" s="278">
        <v>463.60000000000008</v>
      </c>
      <c r="K180" s="276">
        <v>457.8</v>
      </c>
      <c r="L180" s="276">
        <v>451</v>
      </c>
      <c r="M180" s="276">
        <v>0.39632000000000001</v>
      </c>
    </row>
    <row r="181" spans="1:13">
      <c r="A181" s="300">
        <v>172</v>
      </c>
      <c r="B181" s="276" t="s">
        <v>167</v>
      </c>
      <c r="C181" s="276">
        <v>837.05</v>
      </c>
      <c r="D181" s="278">
        <v>839.35</v>
      </c>
      <c r="E181" s="278">
        <v>831.25</v>
      </c>
      <c r="F181" s="278">
        <v>825.44999999999993</v>
      </c>
      <c r="G181" s="278">
        <v>817.34999999999991</v>
      </c>
      <c r="H181" s="278">
        <v>845.15000000000009</v>
      </c>
      <c r="I181" s="278">
        <v>853.25000000000023</v>
      </c>
      <c r="J181" s="278">
        <v>859.05000000000018</v>
      </c>
      <c r="K181" s="276">
        <v>847.45</v>
      </c>
      <c r="L181" s="276">
        <v>833.55</v>
      </c>
      <c r="M181" s="276">
        <v>4.6040299999999998</v>
      </c>
    </row>
    <row r="182" spans="1:13">
      <c r="A182" s="300">
        <v>173</v>
      </c>
      <c r="B182" s="276" t="s">
        <v>168</v>
      </c>
      <c r="C182" s="276">
        <v>193.25</v>
      </c>
      <c r="D182" s="278">
        <v>191.71666666666667</v>
      </c>
      <c r="E182" s="278">
        <v>185.68333333333334</v>
      </c>
      <c r="F182" s="278">
        <v>178.11666666666667</v>
      </c>
      <c r="G182" s="278">
        <v>172.08333333333334</v>
      </c>
      <c r="H182" s="278">
        <v>199.28333333333333</v>
      </c>
      <c r="I182" s="278">
        <v>205.31666666666669</v>
      </c>
      <c r="J182" s="278">
        <v>212.88333333333333</v>
      </c>
      <c r="K182" s="276">
        <v>197.75</v>
      </c>
      <c r="L182" s="276">
        <v>184.15</v>
      </c>
      <c r="M182" s="276">
        <v>398.82217000000003</v>
      </c>
    </row>
    <row r="183" spans="1:13">
      <c r="A183" s="300">
        <v>174</v>
      </c>
      <c r="B183" s="276" t="s">
        <v>169</v>
      </c>
      <c r="C183" s="276">
        <v>108.15</v>
      </c>
      <c r="D183" s="278">
        <v>108.10000000000001</v>
      </c>
      <c r="E183" s="278">
        <v>106.95000000000002</v>
      </c>
      <c r="F183" s="278">
        <v>105.75000000000001</v>
      </c>
      <c r="G183" s="278">
        <v>104.60000000000002</v>
      </c>
      <c r="H183" s="278">
        <v>109.30000000000001</v>
      </c>
      <c r="I183" s="278">
        <v>110.45000000000002</v>
      </c>
      <c r="J183" s="278">
        <v>111.65</v>
      </c>
      <c r="K183" s="276">
        <v>109.25</v>
      </c>
      <c r="L183" s="276">
        <v>106.9</v>
      </c>
      <c r="M183" s="276">
        <v>62.907760000000003</v>
      </c>
    </row>
    <row r="184" spans="1:13">
      <c r="A184" s="300">
        <v>175</v>
      </c>
      <c r="B184" s="276" t="s">
        <v>170</v>
      </c>
      <c r="C184" s="276">
        <v>2029.15</v>
      </c>
      <c r="D184" s="278">
        <v>2015.7666666666667</v>
      </c>
      <c r="E184" s="278">
        <v>1991.5333333333333</v>
      </c>
      <c r="F184" s="278">
        <v>1953.9166666666667</v>
      </c>
      <c r="G184" s="278">
        <v>1929.6833333333334</v>
      </c>
      <c r="H184" s="278">
        <v>2053.3833333333332</v>
      </c>
      <c r="I184" s="278">
        <v>2077.6166666666663</v>
      </c>
      <c r="J184" s="278">
        <v>2115.2333333333331</v>
      </c>
      <c r="K184" s="276">
        <v>2040</v>
      </c>
      <c r="L184" s="276">
        <v>1978.15</v>
      </c>
      <c r="M184" s="276">
        <v>307.70080000000002</v>
      </c>
    </row>
    <row r="185" spans="1:13">
      <c r="A185" s="300">
        <v>176</v>
      </c>
      <c r="B185" s="276" t="s">
        <v>171</v>
      </c>
      <c r="C185" s="276">
        <v>37.950000000000003</v>
      </c>
      <c r="D185" s="278">
        <v>38.316666666666663</v>
      </c>
      <c r="E185" s="278">
        <v>37.233333333333327</v>
      </c>
      <c r="F185" s="278">
        <v>36.516666666666666</v>
      </c>
      <c r="G185" s="278">
        <v>35.43333333333333</v>
      </c>
      <c r="H185" s="278">
        <v>39.033333333333324</v>
      </c>
      <c r="I185" s="278">
        <v>40.116666666666667</v>
      </c>
      <c r="J185" s="278">
        <v>40.833333333333321</v>
      </c>
      <c r="K185" s="276">
        <v>39.4</v>
      </c>
      <c r="L185" s="276">
        <v>37.6</v>
      </c>
      <c r="M185" s="276">
        <v>417.12939999999998</v>
      </c>
    </row>
    <row r="186" spans="1:13">
      <c r="A186" s="300">
        <v>177</v>
      </c>
      <c r="B186" s="276" t="s">
        <v>3523</v>
      </c>
      <c r="C186" s="276">
        <v>847.5</v>
      </c>
      <c r="D186" s="278">
        <v>843.33333333333337</v>
      </c>
      <c r="E186" s="278">
        <v>831.66666666666674</v>
      </c>
      <c r="F186" s="278">
        <v>815.83333333333337</v>
      </c>
      <c r="G186" s="278">
        <v>804.16666666666674</v>
      </c>
      <c r="H186" s="278">
        <v>859.16666666666674</v>
      </c>
      <c r="I186" s="278">
        <v>870.83333333333348</v>
      </c>
      <c r="J186" s="278">
        <v>886.66666666666674</v>
      </c>
      <c r="K186" s="276">
        <v>855</v>
      </c>
      <c r="L186" s="276">
        <v>827.5</v>
      </c>
      <c r="M186" s="276">
        <v>16.27683</v>
      </c>
    </row>
    <row r="187" spans="1:13">
      <c r="A187" s="300">
        <v>178</v>
      </c>
      <c r="B187" s="276" t="s">
        <v>280</v>
      </c>
      <c r="C187" s="276">
        <v>801.25</v>
      </c>
      <c r="D187" s="278">
        <v>801.7166666666667</v>
      </c>
      <c r="E187" s="278">
        <v>794.53333333333342</v>
      </c>
      <c r="F187" s="278">
        <v>787.81666666666672</v>
      </c>
      <c r="G187" s="278">
        <v>780.63333333333344</v>
      </c>
      <c r="H187" s="278">
        <v>808.43333333333339</v>
      </c>
      <c r="I187" s="278">
        <v>815.61666666666679</v>
      </c>
      <c r="J187" s="278">
        <v>822.33333333333337</v>
      </c>
      <c r="K187" s="276">
        <v>808.9</v>
      </c>
      <c r="L187" s="276">
        <v>795</v>
      </c>
      <c r="M187" s="276">
        <v>17.22728</v>
      </c>
    </row>
    <row r="188" spans="1:13">
      <c r="A188" s="300">
        <v>179</v>
      </c>
      <c r="B188" s="276" t="s">
        <v>172</v>
      </c>
      <c r="C188" s="276">
        <v>219.2</v>
      </c>
      <c r="D188" s="278">
        <v>219.36666666666665</v>
      </c>
      <c r="E188" s="278">
        <v>216.8833333333333</v>
      </c>
      <c r="F188" s="278">
        <v>214.56666666666666</v>
      </c>
      <c r="G188" s="278">
        <v>212.08333333333331</v>
      </c>
      <c r="H188" s="278">
        <v>221.68333333333328</v>
      </c>
      <c r="I188" s="278">
        <v>224.16666666666663</v>
      </c>
      <c r="J188" s="278">
        <v>226.48333333333326</v>
      </c>
      <c r="K188" s="276">
        <v>221.85</v>
      </c>
      <c r="L188" s="276">
        <v>217.05</v>
      </c>
      <c r="M188" s="276">
        <v>731.47085000000004</v>
      </c>
    </row>
    <row r="189" spans="1:13">
      <c r="A189" s="300">
        <v>180</v>
      </c>
      <c r="B189" s="276" t="s">
        <v>173</v>
      </c>
      <c r="C189" s="276">
        <v>22053.05</v>
      </c>
      <c r="D189" s="278">
        <v>22130.649999999998</v>
      </c>
      <c r="E189" s="278">
        <v>21882.399999999994</v>
      </c>
      <c r="F189" s="278">
        <v>21711.749999999996</v>
      </c>
      <c r="G189" s="278">
        <v>21463.499999999993</v>
      </c>
      <c r="H189" s="278">
        <v>22301.299999999996</v>
      </c>
      <c r="I189" s="278">
        <v>22549.550000000003</v>
      </c>
      <c r="J189" s="278">
        <v>22720.199999999997</v>
      </c>
      <c r="K189" s="276">
        <v>22378.9</v>
      </c>
      <c r="L189" s="276">
        <v>21960</v>
      </c>
      <c r="M189" s="276">
        <v>0.58030999999999999</v>
      </c>
    </row>
    <row r="190" spans="1:13">
      <c r="A190" s="300">
        <v>181</v>
      </c>
      <c r="B190" s="276" t="s">
        <v>174</v>
      </c>
      <c r="C190" s="276">
        <v>1329.8</v>
      </c>
      <c r="D190" s="278">
        <v>1331.45</v>
      </c>
      <c r="E190" s="278">
        <v>1318.4</v>
      </c>
      <c r="F190" s="278">
        <v>1307</v>
      </c>
      <c r="G190" s="278">
        <v>1293.95</v>
      </c>
      <c r="H190" s="278">
        <v>1342.8500000000001</v>
      </c>
      <c r="I190" s="278">
        <v>1355.8999999999999</v>
      </c>
      <c r="J190" s="278">
        <v>1367.3000000000002</v>
      </c>
      <c r="K190" s="276">
        <v>1344.5</v>
      </c>
      <c r="L190" s="276">
        <v>1320.05</v>
      </c>
      <c r="M190" s="276">
        <v>4.6095300000000003</v>
      </c>
    </row>
    <row r="191" spans="1:13">
      <c r="A191" s="300">
        <v>182</v>
      </c>
      <c r="B191" s="276" t="s">
        <v>175</v>
      </c>
      <c r="C191" s="276">
        <v>4966.8999999999996</v>
      </c>
      <c r="D191" s="278">
        <v>4964.6333333333332</v>
      </c>
      <c r="E191" s="278">
        <v>4855.2666666666664</v>
      </c>
      <c r="F191" s="278">
        <v>4743.6333333333332</v>
      </c>
      <c r="G191" s="278">
        <v>4634.2666666666664</v>
      </c>
      <c r="H191" s="278">
        <v>5076.2666666666664</v>
      </c>
      <c r="I191" s="278">
        <v>5185.6333333333332</v>
      </c>
      <c r="J191" s="278">
        <v>5297.2666666666664</v>
      </c>
      <c r="K191" s="276">
        <v>5074</v>
      </c>
      <c r="L191" s="276">
        <v>4853</v>
      </c>
      <c r="M191" s="276">
        <v>12.44337</v>
      </c>
    </row>
    <row r="192" spans="1:13">
      <c r="A192" s="300">
        <v>183</v>
      </c>
      <c r="B192" s="276" t="s">
        <v>176</v>
      </c>
      <c r="C192" s="276">
        <v>846.4</v>
      </c>
      <c r="D192" s="278">
        <v>837.13333333333333</v>
      </c>
      <c r="E192" s="278">
        <v>812.26666666666665</v>
      </c>
      <c r="F192" s="278">
        <v>778.13333333333333</v>
      </c>
      <c r="G192" s="278">
        <v>753.26666666666665</v>
      </c>
      <c r="H192" s="278">
        <v>871.26666666666665</v>
      </c>
      <c r="I192" s="278">
        <v>896.13333333333321</v>
      </c>
      <c r="J192" s="278">
        <v>930.26666666666665</v>
      </c>
      <c r="K192" s="276">
        <v>862</v>
      </c>
      <c r="L192" s="276">
        <v>803</v>
      </c>
      <c r="M192" s="276">
        <v>68.400000000000006</v>
      </c>
    </row>
    <row r="193" spans="1:13">
      <c r="A193" s="300">
        <v>184</v>
      </c>
      <c r="B193" s="276" t="s">
        <v>178</v>
      </c>
      <c r="C193" s="276">
        <v>509.15</v>
      </c>
      <c r="D193" s="278">
        <v>510.55</v>
      </c>
      <c r="E193" s="278">
        <v>505.35</v>
      </c>
      <c r="F193" s="278">
        <v>501.55</v>
      </c>
      <c r="G193" s="278">
        <v>496.35</v>
      </c>
      <c r="H193" s="278">
        <v>514.35</v>
      </c>
      <c r="I193" s="278">
        <v>519.54999999999995</v>
      </c>
      <c r="J193" s="278">
        <v>523.35</v>
      </c>
      <c r="K193" s="276">
        <v>515.75</v>
      </c>
      <c r="L193" s="276">
        <v>506.75</v>
      </c>
      <c r="M193" s="276">
        <v>92.515479999999997</v>
      </c>
    </row>
    <row r="194" spans="1:13">
      <c r="A194" s="300">
        <v>185</v>
      </c>
      <c r="B194" s="276" t="s">
        <v>179</v>
      </c>
      <c r="C194" s="276">
        <v>435.45</v>
      </c>
      <c r="D194" s="278">
        <v>436.76666666666671</v>
      </c>
      <c r="E194" s="278">
        <v>427.03333333333342</v>
      </c>
      <c r="F194" s="278">
        <v>418.61666666666673</v>
      </c>
      <c r="G194" s="278">
        <v>408.88333333333344</v>
      </c>
      <c r="H194" s="278">
        <v>445.18333333333339</v>
      </c>
      <c r="I194" s="278">
        <v>454.91666666666663</v>
      </c>
      <c r="J194" s="278">
        <v>463.33333333333337</v>
      </c>
      <c r="K194" s="276">
        <v>446.5</v>
      </c>
      <c r="L194" s="276">
        <v>428.35</v>
      </c>
      <c r="M194" s="276">
        <v>21.74624</v>
      </c>
    </row>
    <row r="195" spans="1:13">
      <c r="A195" s="300">
        <v>186</v>
      </c>
      <c r="B195" s="276" t="s">
        <v>282</v>
      </c>
      <c r="C195" s="276">
        <v>538.45000000000005</v>
      </c>
      <c r="D195" s="278">
        <v>541.16666666666663</v>
      </c>
      <c r="E195" s="278">
        <v>532.33333333333326</v>
      </c>
      <c r="F195" s="278">
        <v>526.21666666666658</v>
      </c>
      <c r="G195" s="278">
        <v>517.38333333333321</v>
      </c>
      <c r="H195" s="278">
        <v>547.2833333333333</v>
      </c>
      <c r="I195" s="278">
        <v>556.11666666666656</v>
      </c>
      <c r="J195" s="278">
        <v>562.23333333333335</v>
      </c>
      <c r="K195" s="276">
        <v>550</v>
      </c>
      <c r="L195" s="276">
        <v>535.04999999999995</v>
      </c>
      <c r="M195" s="276">
        <v>1.98034</v>
      </c>
    </row>
    <row r="196" spans="1:13">
      <c r="A196" s="300">
        <v>187</v>
      </c>
      <c r="B196" s="276" t="s">
        <v>3464</v>
      </c>
      <c r="C196" s="276">
        <v>504.2</v>
      </c>
      <c r="D196" s="278">
        <v>505.33333333333331</v>
      </c>
      <c r="E196" s="278">
        <v>500.31666666666661</v>
      </c>
      <c r="F196" s="278">
        <v>496.43333333333328</v>
      </c>
      <c r="G196" s="278">
        <v>491.41666666666657</v>
      </c>
      <c r="H196" s="278">
        <v>509.21666666666664</v>
      </c>
      <c r="I196" s="278">
        <v>514.23333333333335</v>
      </c>
      <c r="J196" s="278">
        <v>518.11666666666667</v>
      </c>
      <c r="K196" s="276">
        <v>510.35</v>
      </c>
      <c r="L196" s="276">
        <v>501.45</v>
      </c>
      <c r="M196" s="276">
        <v>32.096589999999999</v>
      </c>
    </row>
    <row r="197" spans="1:13">
      <c r="A197" s="300">
        <v>188</v>
      </c>
      <c r="B197" s="267" t="s">
        <v>183</v>
      </c>
      <c r="C197" s="267">
        <v>139</v>
      </c>
      <c r="D197" s="307">
        <v>139.65</v>
      </c>
      <c r="E197" s="307">
        <v>137</v>
      </c>
      <c r="F197" s="307">
        <v>135</v>
      </c>
      <c r="G197" s="307">
        <v>132.35</v>
      </c>
      <c r="H197" s="307">
        <v>141.65</v>
      </c>
      <c r="I197" s="307">
        <v>144.30000000000004</v>
      </c>
      <c r="J197" s="307">
        <v>146.30000000000001</v>
      </c>
      <c r="K197" s="267">
        <v>142.30000000000001</v>
      </c>
      <c r="L197" s="267">
        <v>137.65</v>
      </c>
      <c r="M197" s="267">
        <v>679.66814999999997</v>
      </c>
    </row>
    <row r="198" spans="1:13">
      <c r="A198" s="300">
        <v>189</v>
      </c>
      <c r="B198" s="267" t="s">
        <v>185</v>
      </c>
      <c r="C198" s="267">
        <v>54.7</v>
      </c>
      <c r="D198" s="307">
        <v>55.316666666666663</v>
      </c>
      <c r="E198" s="307">
        <v>53.883333333333326</v>
      </c>
      <c r="F198" s="307">
        <v>53.066666666666663</v>
      </c>
      <c r="G198" s="307">
        <v>51.633333333333326</v>
      </c>
      <c r="H198" s="307">
        <v>56.133333333333326</v>
      </c>
      <c r="I198" s="307">
        <v>57.566666666666663</v>
      </c>
      <c r="J198" s="307">
        <v>58.383333333333326</v>
      </c>
      <c r="K198" s="267">
        <v>56.75</v>
      </c>
      <c r="L198" s="267">
        <v>54.5</v>
      </c>
      <c r="M198" s="267">
        <v>216.62709000000001</v>
      </c>
    </row>
    <row r="199" spans="1:13">
      <c r="A199" s="300">
        <v>190</v>
      </c>
      <c r="B199" s="267" t="s">
        <v>186</v>
      </c>
      <c r="C199" s="267">
        <v>426.5</v>
      </c>
      <c r="D199" s="307">
        <v>427.34999999999997</v>
      </c>
      <c r="E199" s="307">
        <v>421.79999999999995</v>
      </c>
      <c r="F199" s="307">
        <v>417.09999999999997</v>
      </c>
      <c r="G199" s="307">
        <v>411.54999999999995</v>
      </c>
      <c r="H199" s="307">
        <v>432.04999999999995</v>
      </c>
      <c r="I199" s="307">
        <v>437.6</v>
      </c>
      <c r="J199" s="307">
        <v>442.29999999999995</v>
      </c>
      <c r="K199" s="267">
        <v>432.9</v>
      </c>
      <c r="L199" s="267">
        <v>422.65</v>
      </c>
      <c r="M199" s="267">
        <v>173.98193000000001</v>
      </c>
    </row>
    <row r="200" spans="1:13">
      <c r="A200" s="300">
        <v>191</v>
      </c>
      <c r="B200" s="267" t="s">
        <v>187</v>
      </c>
      <c r="C200" s="267">
        <v>2707.45</v>
      </c>
      <c r="D200" s="307">
        <v>2700.6666666666665</v>
      </c>
      <c r="E200" s="307">
        <v>2688.083333333333</v>
      </c>
      <c r="F200" s="307">
        <v>2668.7166666666667</v>
      </c>
      <c r="G200" s="307">
        <v>2656.1333333333332</v>
      </c>
      <c r="H200" s="307">
        <v>2720.0333333333328</v>
      </c>
      <c r="I200" s="307">
        <v>2732.6166666666659</v>
      </c>
      <c r="J200" s="307">
        <v>2751.9833333333327</v>
      </c>
      <c r="K200" s="267">
        <v>2713.25</v>
      </c>
      <c r="L200" s="267">
        <v>2681.3</v>
      </c>
      <c r="M200" s="267">
        <v>38.844209999999997</v>
      </c>
    </row>
    <row r="201" spans="1:13">
      <c r="A201" s="300">
        <v>192</v>
      </c>
      <c r="B201" s="267" t="s">
        <v>188</v>
      </c>
      <c r="C201" s="267">
        <v>851.15</v>
      </c>
      <c r="D201" s="307">
        <v>843.08333333333337</v>
      </c>
      <c r="E201" s="307">
        <v>832.16666666666674</v>
      </c>
      <c r="F201" s="307">
        <v>813.18333333333339</v>
      </c>
      <c r="G201" s="307">
        <v>802.26666666666677</v>
      </c>
      <c r="H201" s="307">
        <v>862.06666666666672</v>
      </c>
      <c r="I201" s="307">
        <v>872.98333333333346</v>
      </c>
      <c r="J201" s="307">
        <v>891.9666666666667</v>
      </c>
      <c r="K201" s="267">
        <v>854</v>
      </c>
      <c r="L201" s="267">
        <v>824.1</v>
      </c>
      <c r="M201" s="267">
        <v>41.233310000000003</v>
      </c>
    </row>
    <row r="202" spans="1:13">
      <c r="A202" s="300">
        <v>193</v>
      </c>
      <c r="B202" s="267" t="s">
        <v>189</v>
      </c>
      <c r="C202" s="267">
        <v>1253.5</v>
      </c>
      <c r="D202" s="307">
        <v>1252.7833333333333</v>
      </c>
      <c r="E202" s="307">
        <v>1239.7166666666667</v>
      </c>
      <c r="F202" s="307">
        <v>1225.9333333333334</v>
      </c>
      <c r="G202" s="307">
        <v>1212.8666666666668</v>
      </c>
      <c r="H202" s="307">
        <v>1266.5666666666666</v>
      </c>
      <c r="I202" s="307">
        <v>1279.6333333333332</v>
      </c>
      <c r="J202" s="307">
        <v>1293.4166666666665</v>
      </c>
      <c r="K202" s="267">
        <v>1265.8499999999999</v>
      </c>
      <c r="L202" s="267">
        <v>1239</v>
      </c>
      <c r="M202" s="267">
        <v>25.464870000000001</v>
      </c>
    </row>
    <row r="203" spans="1:13">
      <c r="A203" s="300">
        <v>194</v>
      </c>
      <c r="B203" s="267" t="s">
        <v>190</v>
      </c>
      <c r="C203" s="267">
        <v>2556.5</v>
      </c>
      <c r="D203" s="307">
        <v>2572.2666666666669</v>
      </c>
      <c r="E203" s="307">
        <v>2528.2333333333336</v>
      </c>
      <c r="F203" s="307">
        <v>2499.9666666666667</v>
      </c>
      <c r="G203" s="307">
        <v>2455.9333333333334</v>
      </c>
      <c r="H203" s="307">
        <v>2600.5333333333338</v>
      </c>
      <c r="I203" s="307">
        <v>2644.5666666666675</v>
      </c>
      <c r="J203" s="307">
        <v>2672.8333333333339</v>
      </c>
      <c r="K203" s="267">
        <v>2616.3000000000002</v>
      </c>
      <c r="L203" s="267">
        <v>2544</v>
      </c>
      <c r="M203" s="267">
        <v>4.99688</v>
      </c>
    </row>
    <row r="204" spans="1:13">
      <c r="A204" s="300">
        <v>195</v>
      </c>
      <c r="B204" s="267" t="s">
        <v>191</v>
      </c>
      <c r="C204" s="267">
        <v>322.25</v>
      </c>
      <c r="D204" s="307">
        <v>317.09999999999997</v>
      </c>
      <c r="E204" s="307">
        <v>309.19999999999993</v>
      </c>
      <c r="F204" s="307">
        <v>296.14999999999998</v>
      </c>
      <c r="G204" s="307">
        <v>288.24999999999994</v>
      </c>
      <c r="H204" s="307">
        <v>330.14999999999992</v>
      </c>
      <c r="I204" s="307">
        <v>338.0499999999999</v>
      </c>
      <c r="J204" s="307">
        <v>351.09999999999991</v>
      </c>
      <c r="K204" s="267">
        <v>325</v>
      </c>
      <c r="L204" s="267">
        <v>304.05</v>
      </c>
      <c r="M204" s="267">
        <v>41.437069999999999</v>
      </c>
    </row>
    <row r="205" spans="1:13">
      <c r="A205" s="300">
        <v>196</v>
      </c>
      <c r="B205" s="267" t="s">
        <v>550</v>
      </c>
      <c r="C205" s="267">
        <v>674.2</v>
      </c>
      <c r="D205" s="307">
        <v>660.73333333333335</v>
      </c>
      <c r="E205" s="307">
        <v>641.4666666666667</v>
      </c>
      <c r="F205" s="307">
        <v>608.73333333333335</v>
      </c>
      <c r="G205" s="307">
        <v>589.4666666666667</v>
      </c>
      <c r="H205" s="307">
        <v>693.4666666666667</v>
      </c>
      <c r="I205" s="307">
        <v>712.73333333333335</v>
      </c>
      <c r="J205" s="307">
        <v>745.4666666666667</v>
      </c>
      <c r="K205" s="267">
        <v>680</v>
      </c>
      <c r="L205" s="267">
        <v>628</v>
      </c>
      <c r="M205" s="267">
        <v>11.293979999999999</v>
      </c>
    </row>
    <row r="206" spans="1:13">
      <c r="A206" s="300">
        <v>197</v>
      </c>
      <c r="B206" s="267" t="s">
        <v>192</v>
      </c>
      <c r="C206" s="267">
        <v>479.85</v>
      </c>
      <c r="D206" s="307">
        <v>477.90000000000003</v>
      </c>
      <c r="E206" s="307">
        <v>474.05000000000007</v>
      </c>
      <c r="F206" s="307">
        <v>468.25000000000006</v>
      </c>
      <c r="G206" s="307">
        <v>464.40000000000009</v>
      </c>
      <c r="H206" s="307">
        <v>483.70000000000005</v>
      </c>
      <c r="I206" s="307">
        <v>487.55000000000007</v>
      </c>
      <c r="J206" s="307">
        <v>493.35</v>
      </c>
      <c r="K206" s="267">
        <v>481.75</v>
      </c>
      <c r="L206" s="267">
        <v>472.1</v>
      </c>
      <c r="M206" s="267">
        <v>11.30841</v>
      </c>
    </row>
    <row r="207" spans="1:13">
      <c r="A207" s="300">
        <v>198</v>
      </c>
      <c r="B207" s="267" t="s">
        <v>193</v>
      </c>
      <c r="C207" s="267">
        <v>950.6</v>
      </c>
      <c r="D207" s="307">
        <v>950.18333333333339</v>
      </c>
      <c r="E207" s="307">
        <v>939.11666666666679</v>
      </c>
      <c r="F207" s="307">
        <v>927.63333333333344</v>
      </c>
      <c r="G207" s="307">
        <v>916.56666666666683</v>
      </c>
      <c r="H207" s="307">
        <v>961.66666666666674</v>
      </c>
      <c r="I207" s="307">
        <v>972.73333333333335</v>
      </c>
      <c r="J207" s="307">
        <v>984.2166666666667</v>
      </c>
      <c r="K207" s="267">
        <v>961.25</v>
      </c>
      <c r="L207" s="267">
        <v>938.7</v>
      </c>
      <c r="M207" s="267">
        <v>4.32315</v>
      </c>
    </row>
    <row r="208" spans="1:13">
      <c r="A208" s="300">
        <v>199</v>
      </c>
      <c r="B208" s="267" t="s">
        <v>195</v>
      </c>
      <c r="C208" s="267">
        <v>4556</v>
      </c>
      <c r="D208" s="307">
        <v>4571.2833333333338</v>
      </c>
      <c r="E208" s="307">
        <v>4524.7166666666672</v>
      </c>
      <c r="F208" s="307">
        <v>4493.4333333333334</v>
      </c>
      <c r="G208" s="307">
        <v>4446.8666666666668</v>
      </c>
      <c r="H208" s="307">
        <v>4602.5666666666675</v>
      </c>
      <c r="I208" s="307">
        <v>4649.133333333335</v>
      </c>
      <c r="J208" s="307">
        <v>4680.4166666666679</v>
      </c>
      <c r="K208" s="267">
        <v>4617.8500000000004</v>
      </c>
      <c r="L208" s="267">
        <v>4540</v>
      </c>
      <c r="M208" s="267">
        <v>4.2608800000000002</v>
      </c>
    </row>
    <row r="209" spans="1:13">
      <c r="A209" s="300">
        <v>200</v>
      </c>
      <c r="B209" s="267" t="s">
        <v>196</v>
      </c>
      <c r="C209" s="267">
        <v>24.5</v>
      </c>
      <c r="D209" s="307">
        <v>24.466666666666669</v>
      </c>
      <c r="E209" s="307">
        <v>24.283333333333339</v>
      </c>
      <c r="F209" s="307">
        <v>24.06666666666667</v>
      </c>
      <c r="G209" s="307">
        <v>23.88333333333334</v>
      </c>
      <c r="H209" s="307">
        <v>24.683333333333337</v>
      </c>
      <c r="I209" s="307">
        <v>24.866666666666667</v>
      </c>
      <c r="J209" s="307">
        <v>25.083333333333336</v>
      </c>
      <c r="K209" s="267">
        <v>24.65</v>
      </c>
      <c r="L209" s="267">
        <v>24.25</v>
      </c>
      <c r="M209" s="267">
        <v>47.066450000000003</v>
      </c>
    </row>
    <row r="210" spans="1:13">
      <c r="A210" s="300">
        <v>201</v>
      </c>
      <c r="B210" s="267" t="s">
        <v>197</v>
      </c>
      <c r="C210" s="267">
        <v>422.4</v>
      </c>
      <c r="D210" s="307">
        <v>422.73333333333335</v>
      </c>
      <c r="E210" s="307">
        <v>417.4666666666667</v>
      </c>
      <c r="F210" s="307">
        <v>412.53333333333336</v>
      </c>
      <c r="G210" s="307">
        <v>407.26666666666671</v>
      </c>
      <c r="H210" s="307">
        <v>427.66666666666669</v>
      </c>
      <c r="I210" s="307">
        <v>432.93333333333334</v>
      </c>
      <c r="J210" s="307">
        <v>437.86666666666667</v>
      </c>
      <c r="K210" s="267">
        <v>428</v>
      </c>
      <c r="L210" s="267">
        <v>417.8</v>
      </c>
      <c r="M210" s="267">
        <v>76.140659999999997</v>
      </c>
    </row>
    <row r="211" spans="1:13">
      <c r="A211" s="300">
        <v>202</v>
      </c>
      <c r="B211" s="267" t="s">
        <v>563</v>
      </c>
      <c r="C211" s="267">
        <v>694.3</v>
      </c>
      <c r="D211" s="307">
        <v>696.55000000000007</v>
      </c>
      <c r="E211" s="307">
        <v>688.10000000000014</v>
      </c>
      <c r="F211" s="307">
        <v>681.90000000000009</v>
      </c>
      <c r="G211" s="307">
        <v>673.45000000000016</v>
      </c>
      <c r="H211" s="307">
        <v>702.75000000000011</v>
      </c>
      <c r="I211" s="307">
        <v>711.20000000000016</v>
      </c>
      <c r="J211" s="307">
        <v>717.40000000000009</v>
      </c>
      <c r="K211" s="267">
        <v>705</v>
      </c>
      <c r="L211" s="267">
        <v>690.35</v>
      </c>
      <c r="M211" s="267">
        <v>1.17988</v>
      </c>
    </row>
    <row r="212" spans="1:13">
      <c r="A212" s="300">
        <v>203</v>
      </c>
      <c r="B212" s="267" t="s">
        <v>284</v>
      </c>
      <c r="C212" s="267">
        <v>168.9</v>
      </c>
      <c r="D212" s="307">
        <v>169.85</v>
      </c>
      <c r="E212" s="307">
        <v>167.25</v>
      </c>
      <c r="F212" s="307">
        <v>165.6</v>
      </c>
      <c r="G212" s="307">
        <v>163</v>
      </c>
      <c r="H212" s="307">
        <v>171.5</v>
      </c>
      <c r="I212" s="307">
        <v>174.09999999999997</v>
      </c>
      <c r="J212" s="307">
        <v>175.75</v>
      </c>
      <c r="K212" s="267">
        <v>172.45</v>
      </c>
      <c r="L212" s="267">
        <v>168.2</v>
      </c>
      <c r="M212" s="267">
        <v>2.0809600000000001</v>
      </c>
    </row>
    <row r="213" spans="1:13">
      <c r="A213" s="300">
        <v>204</v>
      </c>
      <c r="B213" s="267" t="s">
        <v>199</v>
      </c>
      <c r="C213" s="267">
        <v>753.35</v>
      </c>
      <c r="D213" s="307">
        <v>751.54999999999984</v>
      </c>
      <c r="E213" s="307">
        <v>735.09999999999968</v>
      </c>
      <c r="F213" s="307">
        <v>716.8499999999998</v>
      </c>
      <c r="G213" s="307">
        <v>700.39999999999964</v>
      </c>
      <c r="H213" s="307">
        <v>769.79999999999973</v>
      </c>
      <c r="I213" s="307">
        <v>786.24999999999977</v>
      </c>
      <c r="J213" s="307">
        <v>804.49999999999977</v>
      </c>
      <c r="K213" s="267">
        <v>768</v>
      </c>
      <c r="L213" s="267">
        <v>733.3</v>
      </c>
      <c r="M213" s="267">
        <v>72.499459999999999</v>
      </c>
    </row>
    <row r="214" spans="1:13">
      <c r="A214" s="300">
        <v>205</v>
      </c>
      <c r="B214" s="267" t="s">
        <v>569</v>
      </c>
      <c r="C214" s="267">
        <v>2073.1999999999998</v>
      </c>
      <c r="D214" s="307">
        <v>2077.15</v>
      </c>
      <c r="E214" s="307">
        <v>2055.3000000000002</v>
      </c>
      <c r="F214" s="307">
        <v>2037.4</v>
      </c>
      <c r="G214" s="307">
        <v>2015.5500000000002</v>
      </c>
      <c r="H214" s="307">
        <v>2095.0500000000002</v>
      </c>
      <c r="I214" s="307">
        <v>2116.8999999999996</v>
      </c>
      <c r="J214" s="307">
        <v>2134.8000000000002</v>
      </c>
      <c r="K214" s="267">
        <v>2099</v>
      </c>
      <c r="L214" s="267">
        <v>2059.25</v>
      </c>
      <c r="M214" s="267">
        <v>0.77170000000000005</v>
      </c>
    </row>
    <row r="215" spans="1:13">
      <c r="A215" s="300">
        <v>206</v>
      </c>
      <c r="B215" s="267" t="s">
        <v>200</v>
      </c>
      <c r="C215" s="307">
        <v>345.75</v>
      </c>
      <c r="D215" s="307">
        <v>346.05</v>
      </c>
      <c r="E215" s="307">
        <v>343.1</v>
      </c>
      <c r="F215" s="307">
        <v>340.45</v>
      </c>
      <c r="G215" s="307">
        <v>337.5</v>
      </c>
      <c r="H215" s="307">
        <v>348.70000000000005</v>
      </c>
      <c r="I215" s="307">
        <v>351.65</v>
      </c>
      <c r="J215" s="307">
        <v>354.30000000000007</v>
      </c>
      <c r="K215" s="307">
        <v>349</v>
      </c>
      <c r="L215" s="307">
        <v>343.4</v>
      </c>
      <c r="M215" s="307">
        <v>54.577930000000002</v>
      </c>
    </row>
    <row r="216" spans="1:13">
      <c r="A216" s="300">
        <v>207</v>
      </c>
      <c r="B216" s="267" t="s">
        <v>202</v>
      </c>
      <c r="C216" s="307">
        <v>193.1</v>
      </c>
      <c r="D216" s="307">
        <v>192.9</v>
      </c>
      <c r="E216" s="307">
        <v>190.8</v>
      </c>
      <c r="F216" s="307">
        <v>188.5</v>
      </c>
      <c r="G216" s="307">
        <v>186.4</v>
      </c>
      <c r="H216" s="307">
        <v>195.20000000000002</v>
      </c>
      <c r="I216" s="307">
        <v>197.29999999999998</v>
      </c>
      <c r="J216" s="307">
        <v>199.60000000000002</v>
      </c>
      <c r="K216" s="307">
        <v>195</v>
      </c>
      <c r="L216" s="307">
        <v>190.6</v>
      </c>
      <c r="M216" s="307">
        <v>163.31375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1"/>
      <c r="B1" s="571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44144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68" t="s">
        <v>16</v>
      </c>
      <c r="B9" s="569" t="s">
        <v>18</v>
      </c>
      <c r="C9" s="567" t="s">
        <v>19</v>
      </c>
      <c r="D9" s="567" t="s">
        <v>20</v>
      </c>
      <c r="E9" s="567" t="s">
        <v>21</v>
      </c>
      <c r="F9" s="567"/>
      <c r="G9" s="567"/>
      <c r="H9" s="567" t="s">
        <v>22</v>
      </c>
      <c r="I9" s="567"/>
      <c r="J9" s="567"/>
      <c r="K9" s="273"/>
      <c r="L9" s="280"/>
      <c r="M9" s="281"/>
    </row>
    <row r="10" spans="1:15" ht="42.75" customHeight="1">
      <c r="A10" s="563"/>
      <c r="B10" s="565"/>
      <c r="C10" s="570" t="s">
        <v>23</v>
      </c>
      <c r="D10" s="570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20183.099999999999</v>
      </c>
      <c r="D11" s="278">
        <v>20228.716666666664</v>
      </c>
      <c r="E11" s="278">
        <v>19957.433333333327</v>
      </c>
      <c r="F11" s="278">
        <v>19731.766666666663</v>
      </c>
      <c r="G11" s="278">
        <v>19460.483333333326</v>
      </c>
      <c r="H11" s="278">
        <v>20454.383333333328</v>
      </c>
      <c r="I11" s="278">
        <v>20725.666666666661</v>
      </c>
      <c r="J11" s="278">
        <v>20951.333333333328</v>
      </c>
      <c r="K11" s="276">
        <v>20500</v>
      </c>
      <c r="L11" s="276">
        <v>20003.05</v>
      </c>
      <c r="M11" s="276">
        <v>4.4900000000000002E-2</v>
      </c>
    </row>
    <row r="12" spans="1:15" ht="12" customHeight="1">
      <c r="A12" s="267">
        <v>2</v>
      </c>
      <c r="B12" s="276" t="s">
        <v>802</v>
      </c>
      <c r="C12" s="277">
        <v>1105.05</v>
      </c>
      <c r="D12" s="278">
        <v>1107.6166666666666</v>
      </c>
      <c r="E12" s="278">
        <v>1080.4333333333332</v>
      </c>
      <c r="F12" s="278">
        <v>1055.8166666666666</v>
      </c>
      <c r="G12" s="278">
        <v>1028.6333333333332</v>
      </c>
      <c r="H12" s="278">
        <v>1132.2333333333331</v>
      </c>
      <c r="I12" s="278">
        <v>1159.4166666666665</v>
      </c>
      <c r="J12" s="278">
        <v>1184.0333333333331</v>
      </c>
      <c r="K12" s="276">
        <v>1134.8</v>
      </c>
      <c r="L12" s="276">
        <v>1083</v>
      </c>
      <c r="M12" s="276">
        <v>4.5219699999999996</v>
      </c>
    </row>
    <row r="13" spans="1:15" ht="12" customHeight="1">
      <c r="A13" s="267">
        <v>3</v>
      </c>
      <c r="B13" s="276" t="s">
        <v>294</v>
      </c>
      <c r="C13" s="277">
        <v>1450.05</v>
      </c>
      <c r="D13" s="278">
        <v>1450.3166666666666</v>
      </c>
      <c r="E13" s="278">
        <v>1433.7333333333331</v>
      </c>
      <c r="F13" s="278">
        <v>1417.4166666666665</v>
      </c>
      <c r="G13" s="278">
        <v>1400.833333333333</v>
      </c>
      <c r="H13" s="278">
        <v>1466.6333333333332</v>
      </c>
      <c r="I13" s="278">
        <v>1483.2166666666667</v>
      </c>
      <c r="J13" s="278">
        <v>1499.5333333333333</v>
      </c>
      <c r="K13" s="276">
        <v>1466.9</v>
      </c>
      <c r="L13" s="276">
        <v>1434</v>
      </c>
      <c r="M13" s="276">
        <v>3.0087000000000002</v>
      </c>
    </row>
    <row r="14" spans="1:15" ht="12" customHeight="1">
      <c r="A14" s="267">
        <v>4</v>
      </c>
      <c r="B14" s="276" t="s">
        <v>3119</v>
      </c>
      <c r="C14" s="277">
        <v>937.85</v>
      </c>
      <c r="D14" s="278">
        <v>928.23333333333323</v>
      </c>
      <c r="E14" s="278">
        <v>914.71666666666647</v>
      </c>
      <c r="F14" s="278">
        <v>891.58333333333326</v>
      </c>
      <c r="G14" s="278">
        <v>878.06666666666649</v>
      </c>
      <c r="H14" s="278">
        <v>951.36666666666645</v>
      </c>
      <c r="I14" s="278">
        <v>964.8833333333331</v>
      </c>
      <c r="J14" s="278">
        <v>988.01666666666642</v>
      </c>
      <c r="K14" s="276">
        <v>941.75</v>
      </c>
      <c r="L14" s="276">
        <v>905.1</v>
      </c>
      <c r="M14" s="276">
        <v>2.51858</v>
      </c>
    </row>
    <row r="15" spans="1:15" ht="12" customHeight="1">
      <c r="A15" s="267">
        <v>5</v>
      </c>
      <c r="B15" s="276" t="s">
        <v>295</v>
      </c>
      <c r="C15" s="277">
        <v>15897.8</v>
      </c>
      <c r="D15" s="278">
        <v>15892.1</v>
      </c>
      <c r="E15" s="278">
        <v>15785.7</v>
      </c>
      <c r="F15" s="278">
        <v>15673.6</v>
      </c>
      <c r="G15" s="278">
        <v>15567.2</v>
      </c>
      <c r="H15" s="278">
        <v>16004.2</v>
      </c>
      <c r="I15" s="278">
        <v>16110.599999999999</v>
      </c>
      <c r="J15" s="278">
        <v>16222.7</v>
      </c>
      <c r="K15" s="276">
        <v>15998.5</v>
      </c>
      <c r="L15" s="276">
        <v>15780</v>
      </c>
      <c r="M15" s="276">
        <v>4.1160000000000002E-2</v>
      </c>
    </row>
    <row r="16" spans="1:15" ht="12" customHeight="1">
      <c r="A16" s="267">
        <v>6</v>
      </c>
      <c r="B16" s="276" t="s">
        <v>227</v>
      </c>
      <c r="C16" s="277">
        <v>71</v>
      </c>
      <c r="D16" s="278">
        <v>71.433333333333337</v>
      </c>
      <c r="E16" s="278">
        <v>70.066666666666677</v>
      </c>
      <c r="F16" s="278">
        <v>69.13333333333334</v>
      </c>
      <c r="G16" s="278">
        <v>67.76666666666668</v>
      </c>
      <c r="H16" s="278">
        <v>72.366666666666674</v>
      </c>
      <c r="I16" s="278">
        <v>73.733333333333348</v>
      </c>
      <c r="J16" s="278">
        <v>74.666666666666671</v>
      </c>
      <c r="K16" s="276">
        <v>72.8</v>
      </c>
      <c r="L16" s="276">
        <v>70.5</v>
      </c>
      <c r="M16" s="276">
        <v>73.035349999999994</v>
      </c>
    </row>
    <row r="17" spans="1:13" ht="12" customHeight="1">
      <c r="A17" s="267">
        <v>7</v>
      </c>
      <c r="B17" s="276" t="s">
        <v>228</v>
      </c>
      <c r="C17" s="277">
        <v>153.1</v>
      </c>
      <c r="D17" s="278">
        <v>153.56666666666669</v>
      </c>
      <c r="E17" s="278">
        <v>149.63333333333338</v>
      </c>
      <c r="F17" s="278">
        <v>146.16666666666669</v>
      </c>
      <c r="G17" s="278">
        <v>142.23333333333338</v>
      </c>
      <c r="H17" s="278">
        <v>157.03333333333339</v>
      </c>
      <c r="I17" s="278">
        <v>160.96666666666673</v>
      </c>
      <c r="J17" s="278">
        <v>164.43333333333339</v>
      </c>
      <c r="K17" s="276">
        <v>157.5</v>
      </c>
      <c r="L17" s="276">
        <v>150.1</v>
      </c>
      <c r="M17" s="276">
        <v>30.62922</v>
      </c>
    </row>
    <row r="18" spans="1:13" ht="12" customHeight="1">
      <c r="A18" s="267">
        <v>8</v>
      </c>
      <c r="B18" s="276" t="s">
        <v>38</v>
      </c>
      <c r="C18" s="277">
        <v>1654.2</v>
      </c>
      <c r="D18" s="278">
        <v>1668.9833333333336</v>
      </c>
      <c r="E18" s="278">
        <v>1635.3166666666671</v>
      </c>
      <c r="F18" s="278">
        <v>1616.4333333333334</v>
      </c>
      <c r="G18" s="278">
        <v>1582.7666666666669</v>
      </c>
      <c r="H18" s="278">
        <v>1687.8666666666672</v>
      </c>
      <c r="I18" s="278">
        <v>1721.5333333333338</v>
      </c>
      <c r="J18" s="278">
        <v>1740.4166666666674</v>
      </c>
      <c r="K18" s="276">
        <v>1702.65</v>
      </c>
      <c r="L18" s="276">
        <v>1650.1</v>
      </c>
      <c r="M18" s="276">
        <v>12.87283</v>
      </c>
    </row>
    <row r="19" spans="1:13" ht="12" customHeight="1">
      <c r="A19" s="267">
        <v>9</v>
      </c>
      <c r="B19" s="276" t="s">
        <v>296</v>
      </c>
      <c r="C19" s="277">
        <v>239.85</v>
      </c>
      <c r="D19" s="278">
        <v>238.5333333333333</v>
      </c>
      <c r="E19" s="278">
        <v>234.36666666666662</v>
      </c>
      <c r="F19" s="278">
        <v>228.88333333333333</v>
      </c>
      <c r="G19" s="278">
        <v>224.71666666666664</v>
      </c>
      <c r="H19" s="278">
        <v>244.01666666666659</v>
      </c>
      <c r="I19" s="278">
        <v>248.18333333333328</v>
      </c>
      <c r="J19" s="278">
        <v>253.66666666666657</v>
      </c>
      <c r="K19" s="276">
        <v>242.7</v>
      </c>
      <c r="L19" s="276">
        <v>233.05</v>
      </c>
      <c r="M19" s="276">
        <v>24.173970000000001</v>
      </c>
    </row>
    <row r="20" spans="1:13" ht="12" customHeight="1">
      <c r="A20" s="267">
        <v>10</v>
      </c>
      <c r="B20" s="276" t="s">
        <v>297</v>
      </c>
      <c r="C20" s="277">
        <v>860</v>
      </c>
      <c r="D20" s="278">
        <v>863.33333333333337</v>
      </c>
      <c r="E20" s="278">
        <v>851.66666666666674</v>
      </c>
      <c r="F20" s="278">
        <v>843.33333333333337</v>
      </c>
      <c r="G20" s="278">
        <v>831.66666666666674</v>
      </c>
      <c r="H20" s="278">
        <v>871.66666666666674</v>
      </c>
      <c r="I20" s="278">
        <v>883.33333333333348</v>
      </c>
      <c r="J20" s="278">
        <v>891.66666666666674</v>
      </c>
      <c r="K20" s="276">
        <v>875</v>
      </c>
      <c r="L20" s="276">
        <v>855</v>
      </c>
      <c r="M20" s="276">
        <v>9.1101500000000009</v>
      </c>
    </row>
    <row r="21" spans="1:13" ht="12" customHeight="1">
      <c r="A21" s="267">
        <v>11</v>
      </c>
      <c r="B21" s="276" t="s">
        <v>41</v>
      </c>
      <c r="C21" s="277">
        <v>371.1</v>
      </c>
      <c r="D21" s="278">
        <v>370.93333333333334</v>
      </c>
      <c r="E21" s="278">
        <v>365.9666666666667</v>
      </c>
      <c r="F21" s="278">
        <v>360.83333333333337</v>
      </c>
      <c r="G21" s="278">
        <v>355.86666666666673</v>
      </c>
      <c r="H21" s="278">
        <v>376.06666666666666</v>
      </c>
      <c r="I21" s="278">
        <v>381.03333333333325</v>
      </c>
      <c r="J21" s="278">
        <v>386.16666666666663</v>
      </c>
      <c r="K21" s="276">
        <v>375.9</v>
      </c>
      <c r="L21" s="276">
        <v>365.8</v>
      </c>
      <c r="M21" s="276">
        <v>72.901060000000001</v>
      </c>
    </row>
    <row r="22" spans="1:13" ht="12" customHeight="1">
      <c r="A22" s="267">
        <v>12</v>
      </c>
      <c r="B22" s="276" t="s">
        <v>43</v>
      </c>
      <c r="C22" s="277">
        <v>37.700000000000003</v>
      </c>
      <c r="D22" s="278">
        <v>38.383333333333333</v>
      </c>
      <c r="E22" s="278">
        <v>36.816666666666663</v>
      </c>
      <c r="F22" s="278">
        <v>35.93333333333333</v>
      </c>
      <c r="G22" s="278">
        <v>34.36666666666666</v>
      </c>
      <c r="H22" s="278">
        <v>39.266666666666666</v>
      </c>
      <c r="I22" s="278">
        <v>40.833333333333343</v>
      </c>
      <c r="J22" s="278">
        <v>41.716666666666669</v>
      </c>
      <c r="K22" s="276">
        <v>39.950000000000003</v>
      </c>
      <c r="L22" s="276">
        <v>37.5</v>
      </c>
      <c r="M22" s="276">
        <v>228.00047000000001</v>
      </c>
    </row>
    <row r="23" spans="1:13">
      <c r="A23" s="267">
        <v>13</v>
      </c>
      <c r="B23" s="276" t="s">
        <v>298</v>
      </c>
      <c r="C23" s="277">
        <v>291.85000000000002</v>
      </c>
      <c r="D23" s="278">
        <v>293.71666666666664</v>
      </c>
      <c r="E23" s="278">
        <v>287.5333333333333</v>
      </c>
      <c r="F23" s="278">
        <v>283.21666666666664</v>
      </c>
      <c r="G23" s="278">
        <v>277.0333333333333</v>
      </c>
      <c r="H23" s="278">
        <v>298.0333333333333</v>
      </c>
      <c r="I23" s="278">
        <v>304.21666666666658</v>
      </c>
      <c r="J23" s="278">
        <v>308.5333333333333</v>
      </c>
      <c r="K23" s="276">
        <v>299.89999999999998</v>
      </c>
      <c r="L23" s="276">
        <v>289.39999999999998</v>
      </c>
      <c r="M23" s="276">
        <v>5.9857800000000001</v>
      </c>
    </row>
    <row r="24" spans="1:13">
      <c r="A24" s="267">
        <v>14</v>
      </c>
      <c r="B24" s="276" t="s">
        <v>299</v>
      </c>
      <c r="C24" s="277">
        <v>307.45</v>
      </c>
      <c r="D24" s="278">
        <v>306.59999999999997</v>
      </c>
      <c r="E24" s="278">
        <v>302.29999999999995</v>
      </c>
      <c r="F24" s="278">
        <v>297.14999999999998</v>
      </c>
      <c r="G24" s="278">
        <v>292.84999999999997</v>
      </c>
      <c r="H24" s="278">
        <v>311.74999999999994</v>
      </c>
      <c r="I24" s="278">
        <v>316.05</v>
      </c>
      <c r="J24" s="278">
        <v>321.19999999999993</v>
      </c>
      <c r="K24" s="276">
        <v>310.89999999999998</v>
      </c>
      <c r="L24" s="276">
        <v>301.45</v>
      </c>
      <c r="M24" s="276">
        <v>2.56853</v>
      </c>
    </row>
    <row r="25" spans="1:13">
      <c r="A25" s="267">
        <v>15</v>
      </c>
      <c r="B25" s="276" t="s">
        <v>300</v>
      </c>
      <c r="C25" s="277">
        <v>204.8</v>
      </c>
      <c r="D25" s="278">
        <v>206.36666666666667</v>
      </c>
      <c r="E25" s="278">
        <v>201.98333333333335</v>
      </c>
      <c r="F25" s="278">
        <v>199.16666666666669</v>
      </c>
      <c r="G25" s="278">
        <v>194.78333333333336</v>
      </c>
      <c r="H25" s="278">
        <v>209.18333333333334</v>
      </c>
      <c r="I25" s="278">
        <v>213.56666666666666</v>
      </c>
      <c r="J25" s="278">
        <v>216.38333333333333</v>
      </c>
      <c r="K25" s="276">
        <v>210.75</v>
      </c>
      <c r="L25" s="276">
        <v>203.55</v>
      </c>
      <c r="M25" s="276">
        <v>3.1835300000000002</v>
      </c>
    </row>
    <row r="26" spans="1:13">
      <c r="A26" s="267">
        <v>16</v>
      </c>
      <c r="B26" s="276" t="s">
        <v>832</v>
      </c>
      <c r="C26" s="277">
        <v>2815.85</v>
      </c>
      <c r="D26" s="278">
        <v>2802.7666666666664</v>
      </c>
      <c r="E26" s="278">
        <v>2753.1833333333329</v>
      </c>
      <c r="F26" s="278">
        <v>2690.5166666666664</v>
      </c>
      <c r="G26" s="278">
        <v>2640.9333333333329</v>
      </c>
      <c r="H26" s="278">
        <v>2865.4333333333329</v>
      </c>
      <c r="I26" s="278">
        <v>2915.0166666666669</v>
      </c>
      <c r="J26" s="278">
        <v>2977.6833333333329</v>
      </c>
      <c r="K26" s="276">
        <v>2852.35</v>
      </c>
      <c r="L26" s="276">
        <v>2740.1</v>
      </c>
      <c r="M26" s="276">
        <v>0.62729999999999997</v>
      </c>
    </row>
    <row r="27" spans="1:13">
      <c r="A27" s="267">
        <v>17</v>
      </c>
      <c r="B27" s="276" t="s">
        <v>292</v>
      </c>
      <c r="C27" s="277">
        <v>1725.15</v>
      </c>
      <c r="D27" s="278">
        <v>1740.05</v>
      </c>
      <c r="E27" s="278">
        <v>1705.1</v>
      </c>
      <c r="F27" s="278">
        <v>1685.05</v>
      </c>
      <c r="G27" s="278">
        <v>1650.1</v>
      </c>
      <c r="H27" s="278">
        <v>1760.1</v>
      </c>
      <c r="I27" s="278">
        <v>1795.0500000000002</v>
      </c>
      <c r="J27" s="278">
        <v>1815.1</v>
      </c>
      <c r="K27" s="276">
        <v>1775</v>
      </c>
      <c r="L27" s="276">
        <v>1720</v>
      </c>
      <c r="M27" s="276">
        <v>0.17688000000000001</v>
      </c>
    </row>
    <row r="28" spans="1:13">
      <c r="A28" s="267">
        <v>18</v>
      </c>
      <c r="B28" s="276" t="s">
        <v>229</v>
      </c>
      <c r="C28" s="277">
        <v>1586.3</v>
      </c>
      <c r="D28" s="278">
        <v>1595.3500000000001</v>
      </c>
      <c r="E28" s="278">
        <v>1571.1500000000003</v>
      </c>
      <c r="F28" s="278">
        <v>1556.0000000000002</v>
      </c>
      <c r="G28" s="278">
        <v>1531.8000000000004</v>
      </c>
      <c r="H28" s="278">
        <v>1610.5000000000002</v>
      </c>
      <c r="I28" s="278">
        <v>1634.7</v>
      </c>
      <c r="J28" s="278">
        <v>1649.8500000000001</v>
      </c>
      <c r="K28" s="276">
        <v>1619.55</v>
      </c>
      <c r="L28" s="276">
        <v>1580.2</v>
      </c>
      <c r="M28" s="276">
        <v>0.92849999999999999</v>
      </c>
    </row>
    <row r="29" spans="1:13">
      <c r="A29" s="267">
        <v>19</v>
      </c>
      <c r="B29" s="276" t="s">
        <v>301</v>
      </c>
      <c r="C29" s="277">
        <v>1976.6</v>
      </c>
      <c r="D29" s="278">
        <v>1968.2</v>
      </c>
      <c r="E29" s="278">
        <v>1938.4</v>
      </c>
      <c r="F29" s="278">
        <v>1900.2</v>
      </c>
      <c r="G29" s="278">
        <v>1870.4</v>
      </c>
      <c r="H29" s="278">
        <v>2006.4</v>
      </c>
      <c r="I29" s="278">
        <v>2036.1999999999998</v>
      </c>
      <c r="J29" s="278">
        <v>2074.4</v>
      </c>
      <c r="K29" s="276">
        <v>1998</v>
      </c>
      <c r="L29" s="276">
        <v>1930</v>
      </c>
      <c r="M29" s="276">
        <v>0.16033</v>
      </c>
    </row>
    <row r="30" spans="1:13">
      <c r="A30" s="267">
        <v>20</v>
      </c>
      <c r="B30" s="276" t="s">
        <v>230</v>
      </c>
      <c r="C30" s="277">
        <v>2752.75</v>
      </c>
      <c r="D30" s="278">
        <v>2746.7999999999997</v>
      </c>
      <c r="E30" s="278">
        <v>2713.5999999999995</v>
      </c>
      <c r="F30" s="278">
        <v>2674.45</v>
      </c>
      <c r="G30" s="278">
        <v>2641.2499999999995</v>
      </c>
      <c r="H30" s="278">
        <v>2785.9499999999994</v>
      </c>
      <c r="I30" s="278">
        <v>2819.1499999999992</v>
      </c>
      <c r="J30" s="278">
        <v>2858.2999999999993</v>
      </c>
      <c r="K30" s="276">
        <v>2780</v>
      </c>
      <c r="L30" s="276">
        <v>2707.65</v>
      </c>
      <c r="M30" s="276">
        <v>2.6745800000000002</v>
      </c>
    </row>
    <row r="31" spans="1:13">
      <c r="A31" s="267">
        <v>21</v>
      </c>
      <c r="B31" s="276" t="s">
        <v>870</v>
      </c>
      <c r="C31" s="277">
        <v>3297.3</v>
      </c>
      <c r="D31" s="278">
        <v>3269.65</v>
      </c>
      <c r="E31" s="278">
        <v>3203.8</v>
      </c>
      <c r="F31" s="278">
        <v>3110.3</v>
      </c>
      <c r="G31" s="278">
        <v>3044.4500000000003</v>
      </c>
      <c r="H31" s="278">
        <v>3363.15</v>
      </c>
      <c r="I31" s="278">
        <v>3428.9999999999995</v>
      </c>
      <c r="J31" s="278">
        <v>3522.5</v>
      </c>
      <c r="K31" s="276">
        <v>3335.5</v>
      </c>
      <c r="L31" s="276">
        <v>3176.15</v>
      </c>
      <c r="M31" s="276">
        <v>0.98931999999999998</v>
      </c>
    </row>
    <row r="32" spans="1:13">
      <c r="A32" s="267">
        <v>22</v>
      </c>
      <c r="B32" s="276" t="s">
        <v>303</v>
      </c>
      <c r="C32" s="277">
        <v>118.35</v>
      </c>
      <c r="D32" s="278">
        <v>118.71666666666665</v>
      </c>
      <c r="E32" s="278">
        <v>116.98333333333331</v>
      </c>
      <c r="F32" s="278">
        <v>115.61666666666665</v>
      </c>
      <c r="G32" s="278">
        <v>113.8833333333333</v>
      </c>
      <c r="H32" s="278">
        <v>120.08333333333331</v>
      </c>
      <c r="I32" s="278">
        <v>121.81666666666666</v>
      </c>
      <c r="J32" s="278">
        <v>123.18333333333332</v>
      </c>
      <c r="K32" s="276">
        <v>120.45</v>
      </c>
      <c r="L32" s="276">
        <v>117.35</v>
      </c>
      <c r="M32" s="276">
        <v>3.9784799999999998</v>
      </c>
    </row>
    <row r="33" spans="1:13">
      <c r="A33" s="267">
        <v>23</v>
      </c>
      <c r="B33" s="276" t="s">
        <v>45</v>
      </c>
      <c r="C33" s="277">
        <v>808.7</v>
      </c>
      <c r="D33" s="278">
        <v>805.71666666666658</v>
      </c>
      <c r="E33" s="278">
        <v>800.03333333333319</v>
      </c>
      <c r="F33" s="278">
        <v>791.36666666666656</v>
      </c>
      <c r="G33" s="278">
        <v>785.68333333333317</v>
      </c>
      <c r="H33" s="278">
        <v>814.38333333333321</v>
      </c>
      <c r="I33" s="278">
        <v>820.06666666666661</v>
      </c>
      <c r="J33" s="278">
        <v>828.73333333333323</v>
      </c>
      <c r="K33" s="276">
        <v>811.4</v>
      </c>
      <c r="L33" s="276">
        <v>797.05</v>
      </c>
      <c r="M33" s="276">
        <v>7.4440099999999996</v>
      </c>
    </row>
    <row r="34" spans="1:13">
      <c r="A34" s="267">
        <v>24</v>
      </c>
      <c r="B34" s="276" t="s">
        <v>304</v>
      </c>
      <c r="C34" s="277">
        <v>2320.3000000000002</v>
      </c>
      <c r="D34" s="278">
        <v>2312.4333333333334</v>
      </c>
      <c r="E34" s="278">
        <v>2276.8666666666668</v>
      </c>
      <c r="F34" s="278">
        <v>2233.4333333333334</v>
      </c>
      <c r="G34" s="278">
        <v>2197.8666666666668</v>
      </c>
      <c r="H34" s="278">
        <v>2355.8666666666668</v>
      </c>
      <c r="I34" s="278">
        <v>2391.4333333333334</v>
      </c>
      <c r="J34" s="278">
        <v>2434.8666666666668</v>
      </c>
      <c r="K34" s="276">
        <v>2348</v>
      </c>
      <c r="L34" s="276">
        <v>2269</v>
      </c>
      <c r="M34" s="276">
        <v>2.2778700000000001</v>
      </c>
    </row>
    <row r="35" spans="1:13">
      <c r="A35" s="267">
        <v>25</v>
      </c>
      <c r="B35" s="276" t="s">
        <v>46</v>
      </c>
      <c r="C35" s="277">
        <v>248</v>
      </c>
      <c r="D35" s="278">
        <v>250.54999999999998</v>
      </c>
      <c r="E35" s="278">
        <v>244.09999999999997</v>
      </c>
      <c r="F35" s="278">
        <v>240.2</v>
      </c>
      <c r="G35" s="278">
        <v>233.74999999999997</v>
      </c>
      <c r="H35" s="278">
        <v>254.44999999999996</v>
      </c>
      <c r="I35" s="278">
        <v>260.89999999999998</v>
      </c>
      <c r="J35" s="278">
        <v>264.79999999999995</v>
      </c>
      <c r="K35" s="276">
        <v>257</v>
      </c>
      <c r="L35" s="276">
        <v>246.65</v>
      </c>
      <c r="M35" s="276">
        <v>84.574879999999993</v>
      </c>
    </row>
    <row r="36" spans="1:13">
      <c r="A36" s="267">
        <v>26</v>
      </c>
      <c r="B36" s="276" t="s">
        <v>293</v>
      </c>
      <c r="C36" s="277">
        <v>3256.2</v>
      </c>
      <c r="D36" s="278">
        <v>3246.1</v>
      </c>
      <c r="E36" s="278">
        <v>3212.1499999999996</v>
      </c>
      <c r="F36" s="278">
        <v>3168.1</v>
      </c>
      <c r="G36" s="278">
        <v>3134.1499999999996</v>
      </c>
      <c r="H36" s="278">
        <v>3290.1499999999996</v>
      </c>
      <c r="I36" s="278">
        <v>3324.0999999999995</v>
      </c>
      <c r="J36" s="278">
        <v>3368.1499999999996</v>
      </c>
      <c r="K36" s="276">
        <v>3280.05</v>
      </c>
      <c r="L36" s="276">
        <v>3202.05</v>
      </c>
      <c r="M36" s="276">
        <v>0.30055999999999999</v>
      </c>
    </row>
    <row r="37" spans="1:13">
      <c r="A37" s="267">
        <v>27</v>
      </c>
      <c r="B37" s="276" t="s">
        <v>302</v>
      </c>
      <c r="C37" s="277">
        <v>979.05</v>
      </c>
      <c r="D37" s="278">
        <v>983.61666666666667</v>
      </c>
      <c r="E37" s="278">
        <v>971.5333333333333</v>
      </c>
      <c r="F37" s="278">
        <v>964.01666666666665</v>
      </c>
      <c r="G37" s="278">
        <v>951.93333333333328</v>
      </c>
      <c r="H37" s="278">
        <v>991.13333333333333</v>
      </c>
      <c r="I37" s="278">
        <v>1003.2166666666666</v>
      </c>
      <c r="J37" s="278">
        <v>1010.7333333333333</v>
      </c>
      <c r="K37" s="276">
        <v>995.7</v>
      </c>
      <c r="L37" s="276">
        <v>976.1</v>
      </c>
      <c r="M37" s="276">
        <v>1.15818</v>
      </c>
    </row>
    <row r="38" spans="1:13">
      <c r="A38" s="267">
        <v>28</v>
      </c>
      <c r="B38" s="276" t="s">
        <v>47</v>
      </c>
      <c r="C38" s="277">
        <v>2085.9</v>
      </c>
      <c r="D38" s="278">
        <v>2105.6333333333337</v>
      </c>
      <c r="E38" s="278">
        <v>2042.8166666666675</v>
      </c>
      <c r="F38" s="278">
        <v>1999.733333333334</v>
      </c>
      <c r="G38" s="278">
        <v>1936.9166666666679</v>
      </c>
      <c r="H38" s="278">
        <v>2148.7166666666672</v>
      </c>
      <c r="I38" s="278">
        <v>2211.5333333333338</v>
      </c>
      <c r="J38" s="278">
        <v>2254.6166666666668</v>
      </c>
      <c r="K38" s="276">
        <v>2168.4499999999998</v>
      </c>
      <c r="L38" s="276">
        <v>2062.5500000000002</v>
      </c>
      <c r="M38" s="276">
        <v>12.901490000000001</v>
      </c>
    </row>
    <row r="39" spans="1:13">
      <c r="A39" s="267">
        <v>29</v>
      </c>
      <c r="B39" s="276" t="s">
        <v>48</v>
      </c>
      <c r="C39" s="277">
        <v>153.44999999999999</v>
      </c>
      <c r="D39" s="278">
        <v>152.54999999999998</v>
      </c>
      <c r="E39" s="278">
        <v>147.89999999999998</v>
      </c>
      <c r="F39" s="278">
        <v>142.35</v>
      </c>
      <c r="G39" s="278">
        <v>137.69999999999999</v>
      </c>
      <c r="H39" s="278">
        <v>158.09999999999997</v>
      </c>
      <c r="I39" s="278">
        <v>162.75</v>
      </c>
      <c r="J39" s="278">
        <v>168.29999999999995</v>
      </c>
      <c r="K39" s="276">
        <v>157.19999999999999</v>
      </c>
      <c r="L39" s="276">
        <v>147</v>
      </c>
      <c r="M39" s="276">
        <v>165.34344999999999</v>
      </c>
    </row>
    <row r="40" spans="1:13">
      <c r="A40" s="267">
        <v>30</v>
      </c>
      <c r="B40" s="276" t="s">
        <v>305</v>
      </c>
      <c r="C40" s="277">
        <v>124.15</v>
      </c>
      <c r="D40" s="278">
        <v>124.75</v>
      </c>
      <c r="E40" s="278">
        <v>123.2</v>
      </c>
      <c r="F40" s="278">
        <v>122.25</v>
      </c>
      <c r="G40" s="278">
        <v>120.7</v>
      </c>
      <c r="H40" s="278">
        <v>125.7</v>
      </c>
      <c r="I40" s="278">
        <v>127.25000000000001</v>
      </c>
      <c r="J40" s="278">
        <v>128.19999999999999</v>
      </c>
      <c r="K40" s="276">
        <v>126.3</v>
      </c>
      <c r="L40" s="276">
        <v>123.8</v>
      </c>
      <c r="M40" s="276">
        <v>0.81025000000000003</v>
      </c>
    </row>
    <row r="41" spans="1:13">
      <c r="A41" s="267">
        <v>31</v>
      </c>
      <c r="B41" s="276" t="s">
        <v>937</v>
      </c>
      <c r="C41" s="277">
        <v>221.45</v>
      </c>
      <c r="D41" s="278">
        <v>222.01666666666665</v>
      </c>
      <c r="E41" s="278">
        <v>219.5333333333333</v>
      </c>
      <c r="F41" s="278">
        <v>217.61666666666665</v>
      </c>
      <c r="G41" s="278">
        <v>215.1333333333333</v>
      </c>
      <c r="H41" s="278">
        <v>223.93333333333331</v>
      </c>
      <c r="I41" s="278">
        <v>226.41666666666666</v>
      </c>
      <c r="J41" s="278">
        <v>228.33333333333331</v>
      </c>
      <c r="K41" s="276">
        <v>224.5</v>
      </c>
      <c r="L41" s="276">
        <v>220.1</v>
      </c>
      <c r="M41" s="276">
        <v>0.24277000000000001</v>
      </c>
    </row>
    <row r="42" spans="1:13">
      <c r="A42" s="267">
        <v>32</v>
      </c>
      <c r="B42" s="276" t="s">
        <v>306</v>
      </c>
      <c r="C42" s="277">
        <v>62.8</v>
      </c>
      <c r="D42" s="278">
        <v>62.866666666666667</v>
      </c>
      <c r="E42" s="278">
        <v>62.033333333333331</v>
      </c>
      <c r="F42" s="278">
        <v>61.266666666666666</v>
      </c>
      <c r="G42" s="278">
        <v>60.43333333333333</v>
      </c>
      <c r="H42" s="278">
        <v>63.633333333333333</v>
      </c>
      <c r="I42" s="278">
        <v>64.466666666666669</v>
      </c>
      <c r="J42" s="278">
        <v>65.233333333333334</v>
      </c>
      <c r="K42" s="276">
        <v>63.7</v>
      </c>
      <c r="L42" s="276">
        <v>62.1</v>
      </c>
      <c r="M42" s="276">
        <v>3.7871800000000002</v>
      </c>
    </row>
    <row r="43" spans="1:13">
      <c r="A43" s="267">
        <v>33</v>
      </c>
      <c r="B43" s="276" t="s">
        <v>49</v>
      </c>
      <c r="C43" s="277">
        <v>85</v>
      </c>
      <c r="D43" s="278">
        <v>85.333333333333329</v>
      </c>
      <c r="E43" s="278">
        <v>84.016666666666652</v>
      </c>
      <c r="F43" s="278">
        <v>83.033333333333317</v>
      </c>
      <c r="G43" s="278">
        <v>81.71666666666664</v>
      </c>
      <c r="H43" s="278">
        <v>86.316666666666663</v>
      </c>
      <c r="I43" s="278">
        <v>87.633333333333354</v>
      </c>
      <c r="J43" s="278">
        <v>88.616666666666674</v>
      </c>
      <c r="K43" s="276">
        <v>86.65</v>
      </c>
      <c r="L43" s="276">
        <v>84.35</v>
      </c>
      <c r="M43" s="276">
        <v>259.95943999999997</v>
      </c>
    </row>
    <row r="44" spans="1:13">
      <c r="A44" s="267">
        <v>34</v>
      </c>
      <c r="B44" s="276" t="s">
        <v>51</v>
      </c>
      <c r="C44" s="277">
        <v>2209.0500000000002</v>
      </c>
      <c r="D44" s="278">
        <v>2219.85</v>
      </c>
      <c r="E44" s="278">
        <v>2191.6999999999998</v>
      </c>
      <c r="F44" s="278">
        <v>2174.35</v>
      </c>
      <c r="G44" s="278">
        <v>2146.1999999999998</v>
      </c>
      <c r="H44" s="278">
        <v>2237.1999999999998</v>
      </c>
      <c r="I44" s="278">
        <v>2265.3500000000004</v>
      </c>
      <c r="J44" s="278">
        <v>2282.6999999999998</v>
      </c>
      <c r="K44" s="276">
        <v>2248</v>
      </c>
      <c r="L44" s="276">
        <v>2202.5</v>
      </c>
      <c r="M44" s="276">
        <v>23.95965</v>
      </c>
    </row>
    <row r="45" spans="1:13">
      <c r="A45" s="267">
        <v>35</v>
      </c>
      <c r="B45" s="276" t="s">
        <v>307</v>
      </c>
      <c r="C45" s="277">
        <v>135.55000000000001</v>
      </c>
      <c r="D45" s="278">
        <v>135.18333333333334</v>
      </c>
      <c r="E45" s="278">
        <v>133.86666666666667</v>
      </c>
      <c r="F45" s="278">
        <v>132.18333333333334</v>
      </c>
      <c r="G45" s="278">
        <v>130.86666666666667</v>
      </c>
      <c r="H45" s="278">
        <v>136.86666666666667</v>
      </c>
      <c r="I45" s="278">
        <v>138.18333333333334</v>
      </c>
      <c r="J45" s="278">
        <v>139.86666666666667</v>
      </c>
      <c r="K45" s="276">
        <v>136.5</v>
      </c>
      <c r="L45" s="276">
        <v>133.5</v>
      </c>
      <c r="M45" s="276">
        <v>1.03651</v>
      </c>
    </row>
    <row r="46" spans="1:13">
      <c r="A46" s="267">
        <v>36</v>
      </c>
      <c r="B46" s="276" t="s">
        <v>309</v>
      </c>
      <c r="C46" s="277">
        <v>1166</v>
      </c>
      <c r="D46" s="278">
        <v>1164.3500000000001</v>
      </c>
      <c r="E46" s="278">
        <v>1150.7000000000003</v>
      </c>
      <c r="F46" s="278">
        <v>1135.4000000000001</v>
      </c>
      <c r="G46" s="278">
        <v>1121.7500000000002</v>
      </c>
      <c r="H46" s="278">
        <v>1179.6500000000003</v>
      </c>
      <c r="I46" s="278">
        <v>1193.3000000000004</v>
      </c>
      <c r="J46" s="278">
        <v>1208.6000000000004</v>
      </c>
      <c r="K46" s="276">
        <v>1178</v>
      </c>
      <c r="L46" s="276">
        <v>1149.05</v>
      </c>
      <c r="M46" s="276">
        <v>0.78407000000000004</v>
      </c>
    </row>
    <row r="47" spans="1:13">
      <c r="A47" s="267">
        <v>37</v>
      </c>
      <c r="B47" s="276" t="s">
        <v>308</v>
      </c>
      <c r="C47" s="277">
        <v>4280.05</v>
      </c>
      <c r="D47" s="278">
        <v>4309.6833333333334</v>
      </c>
      <c r="E47" s="278">
        <v>4230.3666666666668</v>
      </c>
      <c r="F47" s="278">
        <v>4180.6833333333334</v>
      </c>
      <c r="G47" s="278">
        <v>4101.3666666666668</v>
      </c>
      <c r="H47" s="278">
        <v>4359.3666666666668</v>
      </c>
      <c r="I47" s="278">
        <v>4438.6833333333343</v>
      </c>
      <c r="J47" s="278">
        <v>4488.3666666666668</v>
      </c>
      <c r="K47" s="276">
        <v>4389</v>
      </c>
      <c r="L47" s="276">
        <v>4260</v>
      </c>
      <c r="M47" s="276">
        <v>0.35147</v>
      </c>
    </row>
    <row r="48" spans="1:13">
      <c r="A48" s="267">
        <v>38</v>
      </c>
      <c r="B48" s="276" t="s">
        <v>310</v>
      </c>
      <c r="C48" s="277">
        <v>6150</v>
      </c>
      <c r="D48" s="278">
        <v>6130.8166666666666</v>
      </c>
      <c r="E48" s="278">
        <v>6073.6333333333332</v>
      </c>
      <c r="F48" s="278">
        <v>5997.2666666666664</v>
      </c>
      <c r="G48" s="278">
        <v>5940.083333333333</v>
      </c>
      <c r="H48" s="278">
        <v>6207.1833333333334</v>
      </c>
      <c r="I48" s="278">
        <v>6264.3666666666659</v>
      </c>
      <c r="J48" s="278">
        <v>6340.7333333333336</v>
      </c>
      <c r="K48" s="276">
        <v>6188</v>
      </c>
      <c r="L48" s="276">
        <v>6054.45</v>
      </c>
      <c r="M48" s="276">
        <v>0.20479</v>
      </c>
    </row>
    <row r="49" spans="1:13">
      <c r="A49" s="267">
        <v>39</v>
      </c>
      <c r="B49" s="276" t="s">
        <v>226</v>
      </c>
      <c r="C49" s="277">
        <v>772.2</v>
      </c>
      <c r="D49" s="278">
        <v>774.35</v>
      </c>
      <c r="E49" s="278">
        <v>758.85</v>
      </c>
      <c r="F49" s="278">
        <v>745.5</v>
      </c>
      <c r="G49" s="278">
        <v>730</v>
      </c>
      <c r="H49" s="278">
        <v>787.7</v>
      </c>
      <c r="I49" s="278">
        <v>803.2</v>
      </c>
      <c r="J49" s="278">
        <v>816.55000000000007</v>
      </c>
      <c r="K49" s="276">
        <v>789.85</v>
      </c>
      <c r="L49" s="276">
        <v>761</v>
      </c>
      <c r="M49" s="276">
        <v>4.1666600000000003</v>
      </c>
    </row>
    <row r="50" spans="1:13">
      <c r="A50" s="267">
        <v>40</v>
      </c>
      <c r="B50" s="276" t="s">
        <v>53</v>
      </c>
      <c r="C50" s="277">
        <v>780.15</v>
      </c>
      <c r="D50" s="278">
        <v>785.19999999999993</v>
      </c>
      <c r="E50" s="278">
        <v>772.49999999999989</v>
      </c>
      <c r="F50" s="278">
        <v>764.84999999999991</v>
      </c>
      <c r="G50" s="278">
        <v>752.14999999999986</v>
      </c>
      <c r="H50" s="278">
        <v>792.84999999999991</v>
      </c>
      <c r="I50" s="278">
        <v>805.55</v>
      </c>
      <c r="J50" s="278">
        <v>813.19999999999993</v>
      </c>
      <c r="K50" s="276">
        <v>797.9</v>
      </c>
      <c r="L50" s="276">
        <v>777.55</v>
      </c>
      <c r="M50" s="276">
        <v>20.980820000000001</v>
      </c>
    </row>
    <row r="51" spans="1:13">
      <c r="A51" s="267">
        <v>41</v>
      </c>
      <c r="B51" s="276" t="s">
        <v>311</v>
      </c>
      <c r="C51" s="277">
        <v>494.05</v>
      </c>
      <c r="D51" s="278">
        <v>495.56666666666666</v>
      </c>
      <c r="E51" s="278">
        <v>487.98333333333335</v>
      </c>
      <c r="F51" s="278">
        <v>481.91666666666669</v>
      </c>
      <c r="G51" s="278">
        <v>474.33333333333337</v>
      </c>
      <c r="H51" s="278">
        <v>501.63333333333333</v>
      </c>
      <c r="I51" s="278">
        <v>509.2166666666667</v>
      </c>
      <c r="J51" s="278">
        <v>515.2833333333333</v>
      </c>
      <c r="K51" s="276">
        <v>503.15</v>
      </c>
      <c r="L51" s="276">
        <v>489.5</v>
      </c>
      <c r="M51" s="276">
        <v>3.6509200000000002</v>
      </c>
    </row>
    <row r="52" spans="1:13">
      <c r="A52" s="267">
        <v>42</v>
      </c>
      <c r="B52" s="276" t="s">
        <v>55</v>
      </c>
      <c r="C52" s="277">
        <v>541.75</v>
      </c>
      <c r="D52" s="278">
        <v>539.65</v>
      </c>
      <c r="E52" s="278">
        <v>533.29999999999995</v>
      </c>
      <c r="F52" s="278">
        <v>524.85</v>
      </c>
      <c r="G52" s="278">
        <v>518.5</v>
      </c>
      <c r="H52" s="278">
        <v>548.09999999999991</v>
      </c>
      <c r="I52" s="278">
        <v>554.45000000000005</v>
      </c>
      <c r="J52" s="278">
        <v>562.89999999999986</v>
      </c>
      <c r="K52" s="276">
        <v>546</v>
      </c>
      <c r="L52" s="276">
        <v>531.20000000000005</v>
      </c>
      <c r="M52" s="276">
        <v>222.56961000000001</v>
      </c>
    </row>
    <row r="53" spans="1:13">
      <c r="A53" s="267">
        <v>43</v>
      </c>
      <c r="B53" s="276" t="s">
        <v>56</v>
      </c>
      <c r="C53" s="277">
        <v>2977.4</v>
      </c>
      <c r="D53" s="278">
        <v>2977.4666666666667</v>
      </c>
      <c r="E53" s="278">
        <v>2954.9333333333334</v>
      </c>
      <c r="F53" s="278">
        <v>2932.4666666666667</v>
      </c>
      <c r="G53" s="278">
        <v>2909.9333333333334</v>
      </c>
      <c r="H53" s="278">
        <v>2999.9333333333334</v>
      </c>
      <c r="I53" s="278">
        <v>3022.4666666666672</v>
      </c>
      <c r="J53" s="278">
        <v>3044.9333333333334</v>
      </c>
      <c r="K53" s="276">
        <v>3000</v>
      </c>
      <c r="L53" s="276">
        <v>2955</v>
      </c>
      <c r="M53" s="276">
        <v>8.8956499999999998</v>
      </c>
    </row>
    <row r="54" spans="1:13">
      <c r="A54" s="267">
        <v>44</v>
      </c>
      <c r="B54" s="276" t="s">
        <v>315</v>
      </c>
      <c r="C54" s="277">
        <v>185.65</v>
      </c>
      <c r="D54" s="278">
        <v>186.51666666666665</v>
      </c>
      <c r="E54" s="278">
        <v>184.18333333333331</v>
      </c>
      <c r="F54" s="278">
        <v>182.71666666666667</v>
      </c>
      <c r="G54" s="278">
        <v>180.38333333333333</v>
      </c>
      <c r="H54" s="278">
        <v>187.98333333333329</v>
      </c>
      <c r="I54" s="278">
        <v>190.31666666666666</v>
      </c>
      <c r="J54" s="278">
        <v>191.78333333333327</v>
      </c>
      <c r="K54" s="276">
        <v>188.85</v>
      </c>
      <c r="L54" s="276">
        <v>185.05</v>
      </c>
      <c r="M54" s="276">
        <v>1.9111100000000001</v>
      </c>
    </row>
    <row r="55" spans="1:13">
      <c r="A55" s="267">
        <v>45</v>
      </c>
      <c r="B55" s="276" t="s">
        <v>316</v>
      </c>
      <c r="C55" s="277">
        <v>499.5</v>
      </c>
      <c r="D55" s="278">
        <v>500.05</v>
      </c>
      <c r="E55" s="278">
        <v>492.45000000000005</v>
      </c>
      <c r="F55" s="278">
        <v>485.40000000000003</v>
      </c>
      <c r="G55" s="278">
        <v>477.80000000000007</v>
      </c>
      <c r="H55" s="278">
        <v>507.1</v>
      </c>
      <c r="I55" s="278">
        <v>514.70000000000005</v>
      </c>
      <c r="J55" s="278">
        <v>521.75</v>
      </c>
      <c r="K55" s="276">
        <v>507.65</v>
      </c>
      <c r="L55" s="276">
        <v>493</v>
      </c>
      <c r="M55" s="276">
        <v>2.32606</v>
      </c>
    </row>
    <row r="56" spans="1:13">
      <c r="A56" s="267">
        <v>46</v>
      </c>
      <c r="B56" s="276" t="s">
        <v>58</v>
      </c>
      <c r="C56" s="277">
        <v>6286.45</v>
      </c>
      <c r="D56" s="278">
        <v>6220.4833333333336</v>
      </c>
      <c r="E56" s="278">
        <v>6090.9666666666672</v>
      </c>
      <c r="F56" s="278">
        <v>5895.4833333333336</v>
      </c>
      <c r="G56" s="278">
        <v>5765.9666666666672</v>
      </c>
      <c r="H56" s="278">
        <v>6415.9666666666672</v>
      </c>
      <c r="I56" s="278">
        <v>6545.4833333333336</v>
      </c>
      <c r="J56" s="278">
        <v>6740.9666666666672</v>
      </c>
      <c r="K56" s="276">
        <v>6350</v>
      </c>
      <c r="L56" s="276">
        <v>6025</v>
      </c>
      <c r="M56" s="276">
        <v>15.593389999999999</v>
      </c>
    </row>
    <row r="57" spans="1:13">
      <c r="A57" s="267">
        <v>47</v>
      </c>
      <c r="B57" s="276" t="s">
        <v>232</v>
      </c>
      <c r="C57" s="277">
        <v>2426.9</v>
      </c>
      <c r="D57" s="278">
        <v>2415.7333333333331</v>
      </c>
      <c r="E57" s="278">
        <v>2382.4666666666662</v>
      </c>
      <c r="F57" s="278">
        <v>2338.0333333333333</v>
      </c>
      <c r="G57" s="278">
        <v>2304.7666666666664</v>
      </c>
      <c r="H57" s="278">
        <v>2460.1666666666661</v>
      </c>
      <c r="I57" s="278">
        <v>2493.4333333333334</v>
      </c>
      <c r="J57" s="278">
        <v>2537.8666666666659</v>
      </c>
      <c r="K57" s="276">
        <v>2449</v>
      </c>
      <c r="L57" s="276">
        <v>2371.3000000000002</v>
      </c>
      <c r="M57" s="276">
        <v>0.63880999999999999</v>
      </c>
    </row>
    <row r="58" spans="1:13">
      <c r="A58" s="267">
        <v>48</v>
      </c>
      <c r="B58" s="276" t="s">
        <v>59</v>
      </c>
      <c r="C58" s="277">
        <v>3780.75</v>
      </c>
      <c r="D58" s="278">
        <v>3770.7166666666667</v>
      </c>
      <c r="E58" s="278">
        <v>3714.1333333333332</v>
      </c>
      <c r="F58" s="278">
        <v>3647.5166666666664</v>
      </c>
      <c r="G58" s="278">
        <v>3590.9333333333329</v>
      </c>
      <c r="H58" s="278">
        <v>3837.3333333333335</v>
      </c>
      <c r="I58" s="278">
        <v>3893.9166666666665</v>
      </c>
      <c r="J58" s="278">
        <v>3960.5333333333338</v>
      </c>
      <c r="K58" s="276">
        <v>3827.3</v>
      </c>
      <c r="L58" s="276">
        <v>3704.1</v>
      </c>
      <c r="M58" s="276">
        <v>57.4405</v>
      </c>
    </row>
    <row r="59" spans="1:13">
      <c r="A59" s="267">
        <v>49</v>
      </c>
      <c r="B59" s="276" t="s">
        <v>60</v>
      </c>
      <c r="C59" s="277">
        <v>1453</v>
      </c>
      <c r="D59" s="278">
        <v>1443.9166666666667</v>
      </c>
      <c r="E59" s="278">
        <v>1419.3833333333334</v>
      </c>
      <c r="F59" s="278">
        <v>1385.7666666666667</v>
      </c>
      <c r="G59" s="278">
        <v>1361.2333333333333</v>
      </c>
      <c r="H59" s="278">
        <v>1477.5333333333335</v>
      </c>
      <c r="I59" s="278">
        <v>1502.0666666666668</v>
      </c>
      <c r="J59" s="278">
        <v>1535.6833333333336</v>
      </c>
      <c r="K59" s="276">
        <v>1468.45</v>
      </c>
      <c r="L59" s="276">
        <v>1410.3</v>
      </c>
      <c r="M59" s="276">
        <v>9.1776300000000006</v>
      </c>
    </row>
    <row r="60" spans="1:13" ht="12" customHeight="1">
      <c r="A60" s="267">
        <v>50</v>
      </c>
      <c r="B60" s="276" t="s">
        <v>317</v>
      </c>
      <c r="C60" s="277">
        <v>101.35</v>
      </c>
      <c r="D60" s="278">
        <v>101.93333333333334</v>
      </c>
      <c r="E60" s="278">
        <v>100.41666666666667</v>
      </c>
      <c r="F60" s="278">
        <v>99.483333333333334</v>
      </c>
      <c r="G60" s="278">
        <v>97.966666666666669</v>
      </c>
      <c r="H60" s="278">
        <v>102.86666666666667</v>
      </c>
      <c r="I60" s="278">
        <v>104.38333333333333</v>
      </c>
      <c r="J60" s="278">
        <v>105.31666666666668</v>
      </c>
      <c r="K60" s="276">
        <v>103.45</v>
      </c>
      <c r="L60" s="276">
        <v>101</v>
      </c>
      <c r="M60" s="276">
        <v>1.8846700000000001</v>
      </c>
    </row>
    <row r="61" spans="1:13">
      <c r="A61" s="267">
        <v>51</v>
      </c>
      <c r="B61" s="276" t="s">
        <v>318</v>
      </c>
      <c r="C61" s="277">
        <v>149.69999999999999</v>
      </c>
      <c r="D61" s="278">
        <v>150.26666666666668</v>
      </c>
      <c r="E61" s="278">
        <v>147.98333333333335</v>
      </c>
      <c r="F61" s="278">
        <v>146.26666666666668</v>
      </c>
      <c r="G61" s="278">
        <v>143.98333333333335</v>
      </c>
      <c r="H61" s="278">
        <v>151.98333333333335</v>
      </c>
      <c r="I61" s="278">
        <v>154.26666666666671</v>
      </c>
      <c r="J61" s="278">
        <v>155.98333333333335</v>
      </c>
      <c r="K61" s="276">
        <v>152.55000000000001</v>
      </c>
      <c r="L61" s="276">
        <v>148.55000000000001</v>
      </c>
      <c r="M61" s="276">
        <v>10.53458</v>
      </c>
    </row>
    <row r="62" spans="1:13">
      <c r="A62" s="267">
        <v>52</v>
      </c>
      <c r="B62" s="276" t="s">
        <v>233</v>
      </c>
      <c r="C62" s="277">
        <v>330.9</v>
      </c>
      <c r="D62" s="278">
        <v>327.46666666666664</v>
      </c>
      <c r="E62" s="278">
        <v>322.43333333333328</v>
      </c>
      <c r="F62" s="278">
        <v>313.96666666666664</v>
      </c>
      <c r="G62" s="278">
        <v>308.93333333333328</v>
      </c>
      <c r="H62" s="278">
        <v>335.93333333333328</v>
      </c>
      <c r="I62" s="278">
        <v>340.9666666666667</v>
      </c>
      <c r="J62" s="278">
        <v>349.43333333333328</v>
      </c>
      <c r="K62" s="276">
        <v>332.5</v>
      </c>
      <c r="L62" s="276">
        <v>319</v>
      </c>
      <c r="M62" s="276">
        <v>136.02403000000001</v>
      </c>
    </row>
    <row r="63" spans="1:13">
      <c r="A63" s="267">
        <v>53</v>
      </c>
      <c r="B63" s="276" t="s">
        <v>61</v>
      </c>
      <c r="C63" s="277">
        <v>45.8</v>
      </c>
      <c r="D63" s="278">
        <v>45.766666666666659</v>
      </c>
      <c r="E63" s="278">
        <v>45.133333333333319</v>
      </c>
      <c r="F63" s="278">
        <v>44.466666666666661</v>
      </c>
      <c r="G63" s="278">
        <v>43.833333333333321</v>
      </c>
      <c r="H63" s="278">
        <v>46.433333333333316</v>
      </c>
      <c r="I63" s="278">
        <v>47.066666666666656</v>
      </c>
      <c r="J63" s="278">
        <v>47.733333333333313</v>
      </c>
      <c r="K63" s="276">
        <v>46.4</v>
      </c>
      <c r="L63" s="276">
        <v>45.1</v>
      </c>
      <c r="M63" s="276">
        <v>256.75306</v>
      </c>
    </row>
    <row r="64" spans="1:13">
      <c r="A64" s="267">
        <v>54</v>
      </c>
      <c r="B64" s="276" t="s">
        <v>62</v>
      </c>
      <c r="C64" s="277">
        <v>41.1</v>
      </c>
      <c r="D64" s="278">
        <v>41.1</v>
      </c>
      <c r="E64" s="278">
        <v>40.300000000000004</v>
      </c>
      <c r="F64" s="278">
        <v>39.5</v>
      </c>
      <c r="G64" s="278">
        <v>38.700000000000003</v>
      </c>
      <c r="H64" s="278">
        <v>41.900000000000006</v>
      </c>
      <c r="I64" s="278">
        <v>42.7</v>
      </c>
      <c r="J64" s="278">
        <v>43.500000000000007</v>
      </c>
      <c r="K64" s="276">
        <v>41.9</v>
      </c>
      <c r="L64" s="276">
        <v>40.299999999999997</v>
      </c>
      <c r="M64" s="276">
        <v>71.531170000000003</v>
      </c>
    </row>
    <row r="65" spans="1:13">
      <c r="A65" s="267">
        <v>55</v>
      </c>
      <c r="B65" s="276" t="s">
        <v>312</v>
      </c>
      <c r="C65" s="277">
        <v>1491.05</v>
      </c>
      <c r="D65" s="278">
        <v>1493.6000000000001</v>
      </c>
      <c r="E65" s="278">
        <v>1469.4500000000003</v>
      </c>
      <c r="F65" s="278">
        <v>1447.8500000000001</v>
      </c>
      <c r="G65" s="278">
        <v>1423.7000000000003</v>
      </c>
      <c r="H65" s="278">
        <v>1515.2000000000003</v>
      </c>
      <c r="I65" s="278">
        <v>1539.3500000000004</v>
      </c>
      <c r="J65" s="278">
        <v>1560.9500000000003</v>
      </c>
      <c r="K65" s="276">
        <v>1517.75</v>
      </c>
      <c r="L65" s="276">
        <v>1472</v>
      </c>
      <c r="M65" s="276">
        <v>0.65500999999999998</v>
      </c>
    </row>
    <row r="66" spans="1:13">
      <c r="A66" s="267">
        <v>56</v>
      </c>
      <c r="B66" s="276" t="s">
        <v>63</v>
      </c>
      <c r="C66" s="277">
        <v>1339.75</v>
      </c>
      <c r="D66" s="278">
        <v>1344.8333333333333</v>
      </c>
      <c r="E66" s="278">
        <v>1329.9166666666665</v>
      </c>
      <c r="F66" s="278">
        <v>1320.0833333333333</v>
      </c>
      <c r="G66" s="278">
        <v>1305.1666666666665</v>
      </c>
      <c r="H66" s="278">
        <v>1354.6666666666665</v>
      </c>
      <c r="I66" s="278">
        <v>1369.583333333333</v>
      </c>
      <c r="J66" s="278">
        <v>1379.4166666666665</v>
      </c>
      <c r="K66" s="276">
        <v>1359.75</v>
      </c>
      <c r="L66" s="276">
        <v>1335</v>
      </c>
      <c r="M66" s="276">
        <v>10.561970000000001</v>
      </c>
    </row>
    <row r="67" spans="1:13">
      <c r="A67" s="267">
        <v>57</v>
      </c>
      <c r="B67" s="276" t="s">
        <v>320</v>
      </c>
      <c r="C67" s="277">
        <v>5576.05</v>
      </c>
      <c r="D67" s="278">
        <v>5596.9666666666672</v>
      </c>
      <c r="E67" s="278">
        <v>5509.0833333333339</v>
      </c>
      <c r="F67" s="278">
        <v>5442.1166666666668</v>
      </c>
      <c r="G67" s="278">
        <v>5354.2333333333336</v>
      </c>
      <c r="H67" s="278">
        <v>5663.9333333333343</v>
      </c>
      <c r="I67" s="278">
        <v>5751.8166666666675</v>
      </c>
      <c r="J67" s="278">
        <v>5818.7833333333347</v>
      </c>
      <c r="K67" s="276">
        <v>5684.85</v>
      </c>
      <c r="L67" s="276">
        <v>5530</v>
      </c>
      <c r="M67" s="276">
        <v>0.21509</v>
      </c>
    </row>
    <row r="68" spans="1:13">
      <c r="A68" s="267">
        <v>58</v>
      </c>
      <c r="B68" s="276" t="s">
        <v>234</v>
      </c>
      <c r="C68" s="277">
        <v>1234.8499999999999</v>
      </c>
      <c r="D68" s="278">
        <v>1233.7</v>
      </c>
      <c r="E68" s="278">
        <v>1217.45</v>
      </c>
      <c r="F68" s="278">
        <v>1200.05</v>
      </c>
      <c r="G68" s="278">
        <v>1183.8</v>
      </c>
      <c r="H68" s="278">
        <v>1251.1000000000001</v>
      </c>
      <c r="I68" s="278">
        <v>1267.3500000000001</v>
      </c>
      <c r="J68" s="278">
        <v>1284.7500000000002</v>
      </c>
      <c r="K68" s="276">
        <v>1249.95</v>
      </c>
      <c r="L68" s="276">
        <v>1216.3</v>
      </c>
      <c r="M68" s="276">
        <v>0.62383</v>
      </c>
    </row>
    <row r="69" spans="1:13">
      <c r="A69" s="267">
        <v>59</v>
      </c>
      <c r="B69" s="276" t="s">
        <v>321</v>
      </c>
      <c r="C69" s="277">
        <v>301.85000000000002</v>
      </c>
      <c r="D69" s="278">
        <v>300.64999999999998</v>
      </c>
      <c r="E69" s="278">
        <v>297.84999999999997</v>
      </c>
      <c r="F69" s="278">
        <v>293.84999999999997</v>
      </c>
      <c r="G69" s="278">
        <v>291.04999999999995</v>
      </c>
      <c r="H69" s="278">
        <v>304.64999999999998</v>
      </c>
      <c r="I69" s="278">
        <v>307.44999999999993</v>
      </c>
      <c r="J69" s="278">
        <v>311.45</v>
      </c>
      <c r="K69" s="276">
        <v>303.45</v>
      </c>
      <c r="L69" s="276">
        <v>296.64999999999998</v>
      </c>
      <c r="M69" s="276">
        <v>2.0142099999999998</v>
      </c>
    </row>
    <row r="70" spans="1:13">
      <c r="A70" s="267">
        <v>60</v>
      </c>
      <c r="B70" s="276" t="s">
        <v>65</v>
      </c>
      <c r="C70" s="277">
        <v>92.45</v>
      </c>
      <c r="D70" s="278">
        <v>92.483333333333334</v>
      </c>
      <c r="E70" s="278">
        <v>91.466666666666669</v>
      </c>
      <c r="F70" s="278">
        <v>90.483333333333334</v>
      </c>
      <c r="G70" s="278">
        <v>89.466666666666669</v>
      </c>
      <c r="H70" s="278">
        <v>93.466666666666669</v>
      </c>
      <c r="I70" s="278">
        <v>94.483333333333348</v>
      </c>
      <c r="J70" s="278">
        <v>95.466666666666669</v>
      </c>
      <c r="K70" s="276">
        <v>93.5</v>
      </c>
      <c r="L70" s="276">
        <v>91.5</v>
      </c>
      <c r="M70" s="276">
        <v>67.212469999999996</v>
      </c>
    </row>
    <row r="71" spans="1:13">
      <c r="A71" s="267">
        <v>61</v>
      </c>
      <c r="B71" s="276" t="s">
        <v>313</v>
      </c>
      <c r="C71" s="277">
        <v>620.04999999999995</v>
      </c>
      <c r="D71" s="278">
        <v>627.35</v>
      </c>
      <c r="E71" s="278">
        <v>608.70000000000005</v>
      </c>
      <c r="F71" s="278">
        <v>597.35</v>
      </c>
      <c r="G71" s="278">
        <v>578.70000000000005</v>
      </c>
      <c r="H71" s="278">
        <v>638.70000000000005</v>
      </c>
      <c r="I71" s="278">
        <v>657.34999999999991</v>
      </c>
      <c r="J71" s="278">
        <v>668.7</v>
      </c>
      <c r="K71" s="276">
        <v>646</v>
      </c>
      <c r="L71" s="276">
        <v>616</v>
      </c>
      <c r="M71" s="276">
        <v>6.3115699999999997</v>
      </c>
    </row>
    <row r="72" spans="1:13">
      <c r="A72" s="267">
        <v>62</v>
      </c>
      <c r="B72" s="276" t="s">
        <v>66</v>
      </c>
      <c r="C72" s="277">
        <v>649.6</v>
      </c>
      <c r="D72" s="278">
        <v>655.36666666666667</v>
      </c>
      <c r="E72" s="278">
        <v>640.73333333333335</v>
      </c>
      <c r="F72" s="278">
        <v>631.86666666666667</v>
      </c>
      <c r="G72" s="278">
        <v>617.23333333333335</v>
      </c>
      <c r="H72" s="278">
        <v>664.23333333333335</v>
      </c>
      <c r="I72" s="278">
        <v>678.86666666666679</v>
      </c>
      <c r="J72" s="278">
        <v>687.73333333333335</v>
      </c>
      <c r="K72" s="276">
        <v>670</v>
      </c>
      <c r="L72" s="276">
        <v>646.5</v>
      </c>
      <c r="M72" s="276">
        <v>51.845849999999999</v>
      </c>
    </row>
    <row r="73" spans="1:13">
      <c r="A73" s="267">
        <v>63</v>
      </c>
      <c r="B73" s="276" t="s">
        <v>67</v>
      </c>
      <c r="C73" s="277">
        <v>477.05</v>
      </c>
      <c r="D73" s="278">
        <v>479.13333333333338</v>
      </c>
      <c r="E73" s="278">
        <v>471.41666666666674</v>
      </c>
      <c r="F73" s="278">
        <v>465.78333333333336</v>
      </c>
      <c r="G73" s="278">
        <v>458.06666666666672</v>
      </c>
      <c r="H73" s="278">
        <v>484.76666666666677</v>
      </c>
      <c r="I73" s="278">
        <v>492.48333333333335</v>
      </c>
      <c r="J73" s="278">
        <v>498.11666666666679</v>
      </c>
      <c r="K73" s="276">
        <v>486.85</v>
      </c>
      <c r="L73" s="276">
        <v>473.5</v>
      </c>
      <c r="M73" s="276">
        <v>25.725529999999999</v>
      </c>
    </row>
    <row r="74" spans="1:13">
      <c r="A74" s="267">
        <v>64</v>
      </c>
      <c r="B74" s="276" t="s">
        <v>1045</v>
      </c>
      <c r="C74" s="277">
        <v>8859.5</v>
      </c>
      <c r="D74" s="278">
        <v>8866.4</v>
      </c>
      <c r="E74" s="278">
        <v>8775.5999999999985</v>
      </c>
      <c r="F74" s="278">
        <v>8691.6999999999989</v>
      </c>
      <c r="G74" s="278">
        <v>8600.8999999999978</v>
      </c>
      <c r="H74" s="278">
        <v>8950.2999999999993</v>
      </c>
      <c r="I74" s="278">
        <v>9041.0999999999985</v>
      </c>
      <c r="J74" s="278">
        <v>9125</v>
      </c>
      <c r="K74" s="276">
        <v>8957.2000000000007</v>
      </c>
      <c r="L74" s="276">
        <v>8782.5</v>
      </c>
      <c r="M74" s="276">
        <v>1.7340000000000001E-2</v>
      </c>
    </row>
    <row r="75" spans="1:13">
      <c r="A75" s="267">
        <v>65</v>
      </c>
      <c r="B75" s="276" t="s">
        <v>69</v>
      </c>
      <c r="C75" s="277">
        <v>449.9</v>
      </c>
      <c r="D75" s="278">
        <v>453</v>
      </c>
      <c r="E75" s="278">
        <v>445.65</v>
      </c>
      <c r="F75" s="278">
        <v>441.4</v>
      </c>
      <c r="G75" s="278">
        <v>434.04999999999995</v>
      </c>
      <c r="H75" s="278">
        <v>457.25</v>
      </c>
      <c r="I75" s="278">
        <v>464.6</v>
      </c>
      <c r="J75" s="278">
        <v>468.85</v>
      </c>
      <c r="K75" s="276">
        <v>460.35</v>
      </c>
      <c r="L75" s="276">
        <v>448.75</v>
      </c>
      <c r="M75" s="276">
        <v>119.70462000000001</v>
      </c>
    </row>
    <row r="76" spans="1:13" s="16" customFormat="1">
      <c r="A76" s="267">
        <v>66</v>
      </c>
      <c r="B76" s="276" t="s">
        <v>70</v>
      </c>
      <c r="C76" s="277">
        <v>27.95</v>
      </c>
      <c r="D76" s="278">
        <v>28.216666666666665</v>
      </c>
      <c r="E76" s="278">
        <v>27.533333333333331</v>
      </c>
      <c r="F76" s="278">
        <v>27.116666666666667</v>
      </c>
      <c r="G76" s="278">
        <v>26.433333333333334</v>
      </c>
      <c r="H76" s="278">
        <v>28.633333333333329</v>
      </c>
      <c r="I76" s="278">
        <v>29.316666666666659</v>
      </c>
      <c r="J76" s="278">
        <v>29.733333333333327</v>
      </c>
      <c r="K76" s="276">
        <v>28.9</v>
      </c>
      <c r="L76" s="276">
        <v>27.8</v>
      </c>
      <c r="M76" s="276">
        <v>361.24549999999999</v>
      </c>
    </row>
    <row r="77" spans="1:13" s="16" customFormat="1">
      <c r="A77" s="267">
        <v>67</v>
      </c>
      <c r="B77" s="276" t="s">
        <v>71</v>
      </c>
      <c r="C77" s="277">
        <v>414.8</v>
      </c>
      <c r="D77" s="278">
        <v>413.83333333333331</v>
      </c>
      <c r="E77" s="278">
        <v>410.76666666666665</v>
      </c>
      <c r="F77" s="278">
        <v>406.73333333333335</v>
      </c>
      <c r="G77" s="278">
        <v>403.66666666666669</v>
      </c>
      <c r="H77" s="278">
        <v>417.86666666666662</v>
      </c>
      <c r="I77" s="278">
        <v>420.93333333333334</v>
      </c>
      <c r="J77" s="278">
        <v>424.96666666666658</v>
      </c>
      <c r="K77" s="276">
        <v>416.9</v>
      </c>
      <c r="L77" s="276">
        <v>409.8</v>
      </c>
      <c r="M77" s="276">
        <v>28.441649999999999</v>
      </c>
    </row>
    <row r="78" spans="1:13" s="16" customFormat="1">
      <c r="A78" s="267">
        <v>68</v>
      </c>
      <c r="B78" s="276" t="s">
        <v>322</v>
      </c>
      <c r="C78" s="277">
        <v>669.25</v>
      </c>
      <c r="D78" s="278">
        <v>680.06666666666672</v>
      </c>
      <c r="E78" s="278">
        <v>655.18333333333339</v>
      </c>
      <c r="F78" s="278">
        <v>641.11666666666667</v>
      </c>
      <c r="G78" s="278">
        <v>616.23333333333335</v>
      </c>
      <c r="H78" s="278">
        <v>694.13333333333344</v>
      </c>
      <c r="I78" s="278">
        <v>719.01666666666688</v>
      </c>
      <c r="J78" s="278">
        <v>733.08333333333348</v>
      </c>
      <c r="K78" s="276">
        <v>704.95</v>
      </c>
      <c r="L78" s="276">
        <v>666</v>
      </c>
      <c r="M78" s="276">
        <v>9.8382900000000006</v>
      </c>
    </row>
    <row r="79" spans="1:13" s="16" customFormat="1">
      <c r="A79" s="267">
        <v>69</v>
      </c>
      <c r="B79" s="276" t="s">
        <v>324</v>
      </c>
      <c r="C79" s="277">
        <v>168.5</v>
      </c>
      <c r="D79" s="278">
        <v>168.78333333333333</v>
      </c>
      <c r="E79" s="278">
        <v>166.71666666666667</v>
      </c>
      <c r="F79" s="278">
        <v>164.93333333333334</v>
      </c>
      <c r="G79" s="278">
        <v>162.86666666666667</v>
      </c>
      <c r="H79" s="278">
        <v>170.56666666666666</v>
      </c>
      <c r="I79" s="278">
        <v>172.63333333333333</v>
      </c>
      <c r="J79" s="278">
        <v>174.41666666666666</v>
      </c>
      <c r="K79" s="276">
        <v>170.85</v>
      </c>
      <c r="L79" s="276">
        <v>167</v>
      </c>
      <c r="M79" s="276">
        <v>4.0461299999999998</v>
      </c>
    </row>
    <row r="80" spans="1:13" s="16" customFormat="1">
      <c r="A80" s="267">
        <v>70</v>
      </c>
      <c r="B80" s="276" t="s">
        <v>325</v>
      </c>
      <c r="C80" s="277">
        <v>3723.15</v>
      </c>
      <c r="D80" s="278">
        <v>3742.6</v>
      </c>
      <c r="E80" s="278">
        <v>3680.5499999999997</v>
      </c>
      <c r="F80" s="278">
        <v>3637.95</v>
      </c>
      <c r="G80" s="278">
        <v>3575.8999999999996</v>
      </c>
      <c r="H80" s="278">
        <v>3785.2</v>
      </c>
      <c r="I80" s="278">
        <v>3847.25</v>
      </c>
      <c r="J80" s="278">
        <v>3889.85</v>
      </c>
      <c r="K80" s="276">
        <v>3804.65</v>
      </c>
      <c r="L80" s="276">
        <v>3700</v>
      </c>
      <c r="M80" s="276">
        <v>0.26451999999999998</v>
      </c>
    </row>
    <row r="81" spans="1:13" s="16" customFormat="1">
      <c r="A81" s="267">
        <v>71</v>
      </c>
      <c r="B81" s="276" t="s">
        <v>326</v>
      </c>
      <c r="C81" s="277">
        <v>658.15</v>
      </c>
      <c r="D81" s="278">
        <v>652.63333333333333</v>
      </c>
      <c r="E81" s="278">
        <v>645.26666666666665</v>
      </c>
      <c r="F81" s="278">
        <v>632.38333333333333</v>
      </c>
      <c r="G81" s="278">
        <v>625.01666666666665</v>
      </c>
      <c r="H81" s="278">
        <v>665.51666666666665</v>
      </c>
      <c r="I81" s="278">
        <v>672.88333333333321</v>
      </c>
      <c r="J81" s="278">
        <v>685.76666666666665</v>
      </c>
      <c r="K81" s="276">
        <v>660</v>
      </c>
      <c r="L81" s="276">
        <v>639.75</v>
      </c>
      <c r="M81" s="276">
        <v>0.67415999999999998</v>
      </c>
    </row>
    <row r="82" spans="1:13" s="16" customFormat="1">
      <c r="A82" s="267">
        <v>72</v>
      </c>
      <c r="B82" s="276" t="s">
        <v>327</v>
      </c>
      <c r="C82" s="277">
        <v>65.8</v>
      </c>
      <c r="D82" s="278">
        <v>64.899999999999991</v>
      </c>
      <c r="E82" s="278">
        <v>62.999999999999986</v>
      </c>
      <c r="F82" s="278">
        <v>60.199999999999996</v>
      </c>
      <c r="G82" s="278">
        <v>58.29999999999999</v>
      </c>
      <c r="H82" s="278">
        <v>67.699999999999989</v>
      </c>
      <c r="I82" s="278">
        <v>69.599999999999994</v>
      </c>
      <c r="J82" s="278">
        <v>72.399999999999977</v>
      </c>
      <c r="K82" s="276">
        <v>66.8</v>
      </c>
      <c r="L82" s="276">
        <v>62.1</v>
      </c>
      <c r="M82" s="276">
        <v>34.473790000000001</v>
      </c>
    </row>
    <row r="83" spans="1:13" s="16" customFormat="1">
      <c r="A83" s="267">
        <v>73</v>
      </c>
      <c r="B83" s="276" t="s">
        <v>72</v>
      </c>
      <c r="C83" s="277">
        <v>11862.75</v>
      </c>
      <c r="D83" s="278">
        <v>11992.35</v>
      </c>
      <c r="E83" s="278">
        <v>11470.400000000001</v>
      </c>
      <c r="F83" s="278">
        <v>11078.050000000001</v>
      </c>
      <c r="G83" s="278">
        <v>10556.100000000002</v>
      </c>
      <c r="H83" s="278">
        <v>12384.7</v>
      </c>
      <c r="I83" s="278">
        <v>12906.650000000001</v>
      </c>
      <c r="J83" s="278">
        <v>13299</v>
      </c>
      <c r="K83" s="276">
        <v>12514.3</v>
      </c>
      <c r="L83" s="276">
        <v>11600</v>
      </c>
      <c r="M83" s="276">
        <v>1.0328200000000001</v>
      </c>
    </row>
    <row r="84" spans="1:13" s="16" customFormat="1">
      <c r="A84" s="267">
        <v>74</v>
      </c>
      <c r="B84" s="276" t="s">
        <v>74</v>
      </c>
      <c r="C84" s="277">
        <v>362.45</v>
      </c>
      <c r="D84" s="278">
        <v>364.59999999999997</v>
      </c>
      <c r="E84" s="278">
        <v>359.14999999999992</v>
      </c>
      <c r="F84" s="278">
        <v>355.84999999999997</v>
      </c>
      <c r="G84" s="278">
        <v>350.39999999999992</v>
      </c>
      <c r="H84" s="278">
        <v>367.89999999999992</v>
      </c>
      <c r="I84" s="278">
        <v>373.34999999999997</v>
      </c>
      <c r="J84" s="278">
        <v>376.64999999999992</v>
      </c>
      <c r="K84" s="276">
        <v>370.05</v>
      </c>
      <c r="L84" s="276">
        <v>361.3</v>
      </c>
      <c r="M84" s="276">
        <v>58.116619999999998</v>
      </c>
    </row>
    <row r="85" spans="1:13" s="16" customFormat="1">
      <c r="A85" s="267">
        <v>75</v>
      </c>
      <c r="B85" s="276" t="s">
        <v>328</v>
      </c>
      <c r="C85" s="277">
        <v>198.7</v>
      </c>
      <c r="D85" s="278">
        <v>198.98333333333335</v>
      </c>
      <c r="E85" s="278">
        <v>195.01666666666671</v>
      </c>
      <c r="F85" s="278">
        <v>191.33333333333337</v>
      </c>
      <c r="G85" s="278">
        <v>187.36666666666673</v>
      </c>
      <c r="H85" s="278">
        <v>202.66666666666669</v>
      </c>
      <c r="I85" s="278">
        <v>206.63333333333333</v>
      </c>
      <c r="J85" s="278">
        <v>210.31666666666666</v>
      </c>
      <c r="K85" s="276">
        <v>202.95</v>
      </c>
      <c r="L85" s="276">
        <v>195.3</v>
      </c>
      <c r="M85" s="276">
        <v>4.3724100000000004</v>
      </c>
    </row>
    <row r="86" spans="1:13" s="16" customFormat="1">
      <c r="A86" s="267">
        <v>76</v>
      </c>
      <c r="B86" s="276" t="s">
        <v>75</v>
      </c>
      <c r="C86" s="277">
        <v>3513.55</v>
      </c>
      <c r="D86" s="278">
        <v>3519.4</v>
      </c>
      <c r="E86" s="278">
        <v>3483.8</v>
      </c>
      <c r="F86" s="278">
        <v>3454.05</v>
      </c>
      <c r="G86" s="278">
        <v>3418.4500000000003</v>
      </c>
      <c r="H86" s="278">
        <v>3549.15</v>
      </c>
      <c r="I86" s="278">
        <v>3584.7499999999995</v>
      </c>
      <c r="J86" s="278">
        <v>3614.5</v>
      </c>
      <c r="K86" s="276">
        <v>3555</v>
      </c>
      <c r="L86" s="276">
        <v>3489.65</v>
      </c>
      <c r="M86" s="276">
        <v>5.8247</v>
      </c>
    </row>
    <row r="87" spans="1:13" s="16" customFormat="1">
      <c r="A87" s="267">
        <v>77</v>
      </c>
      <c r="B87" s="276" t="s">
        <v>314</v>
      </c>
      <c r="C87" s="277">
        <v>501.55</v>
      </c>
      <c r="D87" s="278">
        <v>499.86666666666662</v>
      </c>
      <c r="E87" s="278">
        <v>494.73333333333323</v>
      </c>
      <c r="F87" s="278">
        <v>487.91666666666663</v>
      </c>
      <c r="G87" s="278">
        <v>482.78333333333325</v>
      </c>
      <c r="H87" s="278">
        <v>506.68333333333322</v>
      </c>
      <c r="I87" s="278">
        <v>511.81666666666655</v>
      </c>
      <c r="J87" s="278">
        <v>518.63333333333321</v>
      </c>
      <c r="K87" s="276">
        <v>505</v>
      </c>
      <c r="L87" s="276">
        <v>493.05</v>
      </c>
      <c r="M87" s="276">
        <v>1.56345</v>
      </c>
    </row>
    <row r="88" spans="1:13" s="16" customFormat="1">
      <c r="A88" s="267">
        <v>78</v>
      </c>
      <c r="B88" s="276" t="s">
        <v>323</v>
      </c>
      <c r="C88" s="277">
        <v>180.8</v>
      </c>
      <c r="D88" s="278">
        <v>180.61666666666667</v>
      </c>
      <c r="E88" s="278">
        <v>177.78333333333336</v>
      </c>
      <c r="F88" s="278">
        <v>174.76666666666668</v>
      </c>
      <c r="G88" s="278">
        <v>171.93333333333337</v>
      </c>
      <c r="H88" s="278">
        <v>183.63333333333335</v>
      </c>
      <c r="I88" s="278">
        <v>186.46666666666667</v>
      </c>
      <c r="J88" s="278">
        <v>189.48333333333335</v>
      </c>
      <c r="K88" s="276">
        <v>183.45</v>
      </c>
      <c r="L88" s="276">
        <v>177.6</v>
      </c>
      <c r="M88" s="276">
        <v>10.33849</v>
      </c>
    </row>
    <row r="89" spans="1:13" s="16" customFormat="1">
      <c r="A89" s="267">
        <v>79</v>
      </c>
      <c r="B89" s="276" t="s">
        <v>76</v>
      </c>
      <c r="C89" s="277">
        <v>432.3</v>
      </c>
      <c r="D89" s="278">
        <v>435.68333333333339</v>
      </c>
      <c r="E89" s="278">
        <v>427.01666666666677</v>
      </c>
      <c r="F89" s="278">
        <v>421.73333333333335</v>
      </c>
      <c r="G89" s="278">
        <v>413.06666666666672</v>
      </c>
      <c r="H89" s="278">
        <v>440.96666666666681</v>
      </c>
      <c r="I89" s="278">
        <v>449.63333333333344</v>
      </c>
      <c r="J89" s="278">
        <v>454.91666666666686</v>
      </c>
      <c r="K89" s="276">
        <v>444.35</v>
      </c>
      <c r="L89" s="276">
        <v>430.4</v>
      </c>
      <c r="M89" s="276">
        <v>42.042209999999997</v>
      </c>
    </row>
    <row r="90" spans="1:13" s="16" customFormat="1">
      <c r="A90" s="267">
        <v>80</v>
      </c>
      <c r="B90" s="276" t="s">
        <v>77</v>
      </c>
      <c r="C90" s="277">
        <v>92.05</v>
      </c>
      <c r="D90" s="278">
        <v>92.216666666666654</v>
      </c>
      <c r="E90" s="278">
        <v>90.933333333333309</v>
      </c>
      <c r="F90" s="278">
        <v>89.816666666666649</v>
      </c>
      <c r="G90" s="278">
        <v>88.533333333333303</v>
      </c>
      <c r="H90" s="278">
        <v>93.333333333333314</v>
      </c>
      <c r="I90" s="278">
        <v>94.616666666666646</v>
      </c>
      <c r="J90" s="278">
        <v>95.73333333333332</v>
      </c>
      <c r="K90" s="276">
        <v>93.5</v>
      </c>
      <c r="L90" s="276">
        <v>91.1</v>
      </c>
      <c r="M90" s="276">
        <v>98.852199999999996</v>
      </c>
    </row>
    <row r="91" spans="1:13" s="16" customFormat="1">
      <c r="A91" s="267">
        <v>81</v>
      </c>
      <c r="B91" s="276" t="s">
        <v>332</v>
      </c>
      <c r="C91" s="277">
        <v>471.95</v>
      </c>
      <c r="D91" s="278">
        <v>468.7833333333333</v>
      </c>
      <c r="E91" s="278">
        <v>462.76666666666659</v>
      </c>
      <c r="F91" s="278">
        <v>453.58333333333331</v>
      </c>
      <c r="G91" s="278">
        <v>447.56666666666661</v>
      </c>
      <c r="H91" s="278">
        <v>477.96666666666658</v>
      </c>
      <c r="I91" s="278">
        <v>483.98333333333323</v>
      </c>
      <c r="J91" s="278">
        <v>493.16666666666657</v>
      </c>
      <c r="K91" s="276">
        <v>474.8</v>
      </c>
      <c r="L91" s="276">
        <v>459.6</v>
      </c>
      <c r="M91" s="276">
        <v>2.0623800000000001</v>
      </c>
    </row>
    <row r="92" spans="1:13" s="16" customFormat="1">
      <c r="A92" s="267">
        <v>82</v>
      </c>
      <c r="B92" s="276" t="s">
        <v>333</v>
      </c>
      <c r="C92" s="277">
        <v>485.85</v>
      </c>
      <c r="D92" s="278">
        <v>489.7833333333333</v>
      </c>
      <c r="E92" s="278">
        <v>480.16666666666663</v>
      </c>
      <c r="F92" s="278">
        <v>474.48333333333335</v>
      </c>
      <c r="G92" s="278">
        <v>464.86666666666667</v>
      </c>
      <c r="H92" s="278">
        <v>495.46666666666658</v>
      </c>
      <c r="I92" s="278">
        <v>505.08333333333326</v>
      </c>
      <c r="J92" s="278">
        <v>510.76666666666654</v>
      </c>
      <c r="K92" s="276">
        <v>499.4</v>
      </c>
      <c r="L92" s="276">
        <v>484.1</v>
      </c>
      <c r="M92" s="276">
        <v>1.4650099999999999</v>
      </c>
    </row>
    <row r="93" spans="1:13" s="16" customFormat="1">
      <c r="A93" s="267">
        <v>83</v>
      </c>
      <c r="B93" s="276" t="s">
        <v>335</v>
      </c>
      <c r="C93" s="277">
        <v>293.64999999999998</v>
      </c>
      <c r="D93" s="278">
        <v>296.75</v>
      </c>
      <c r="E93" s="278">
        <v>288.5</v>
      </c>
      <c r="F93" s="278">
        <v>283.35000000000002</v>
      </c>
      <c r="G93" s="278">
        <v>275.10000000000002</v>
      </c>
      <c r="H93" s="278">
        <v>301.89999999999998</v>
      </c>
      <c r="I93" s="278">
        <v>310.14999999999998</v>
      </c>
      <c r="J93" s="278">
        <v>315.29999999999995</v>
      </c>
      <c r="K93" s="276">
        <v>305</v>
      </c>
      <c r="L93" s="276">
        <v>291.60000000000002</v>
      </c>
      <c r="M93" s="276">
        <v>2.50074</v>
      </c>
    </row>
    <row r="94" spans="1:13" s="16" customFormat="1">
      <c r="A94" s="267">
        <v>84</v>
      </c>
      <c r="B94" s="276" t="s">
        <v>329</v>
      </c>
      <c r="C94" s="277">
        <v>408.45</v>
      </c>
      <c r="D94" s="278">
        <v>403.41666666666669</v>
      </c>
      <c r="E94" s="278">
        <v>391.43333333333339</v>
      </c>
      <c r="F94" s="278">
        <v>374.41666666666669</v>
      </c>
      <c r="G94" s="278">
        <v>362.43333333333339</v>
      </c>
      <c r="H94" s="278">
        <v>420.43333333333339</v>
      </c>
      <c r="I94" s="278">
        <v>432.41666666666663</v>
      </c>
      <c r="J94" s="278">
        <v>449.43333333333339</v>
      </c>
      <c r="K94" s="276">
        <v>415.4</v>
      </c>
      <c r="L94" s="276">
        <v>386.4</v>
      </c>
      <c r="M94" s="276">
        <v>15.385899999999999</v>
      </c>
    </row>
    <row r="95" spans="1:13" s="16" customFormat="1">
      <c r="A95" s="267">
        <v>85</v>
      </c>
      <c r="B95" s="276" t="s">
        <v>78</v>
      </c>
      <c r="C95" s="277">
        <v>112.25</v>
      </c>
      <c r="D95" s="278">
        <v>111.91666666666667</v>
      </c>
      <c r="E95" s="278">
        <v>111.33333333333334</v>
      </c>
      <c r="F95" s="278">
        <v>110.41666666666667</v>
      </c>
      <c r="G95" s="278">
        <v>109.83333333333334</v>
      </c>
      <c r="H95" s="278">
        <v>112.83333333333334</v>
      </c>
      <c r="I95" s="278">
        <v>113.41666666666669</v>
      </c>
      <c r="J95" s="278">
        <v>114.33333333333334</v>
      </c>
      <c r="K95" s="276">
        <v>112.5</v>
      </c>
      <c r="L95" s="276">
        <v>111</v>
      </c>
      <c r="M95" s="276">
        <v>10.80856</v>
      </c>
    </row>
    <row r="96" spans="1:13" s="16" customFormat="1">
      <c r="A96" s="267">
        <v>86</v>
      </c>
      <c r="B96" s="276" t="s">
        <v>330</v>
      </c>
      <c r="C96" s="277">
        <v>251.1</v>
      </c>
      <c r="D96" s="278">
        <v>250.11666666666667</v>
      </c>
      <c r="E96" s="278">
        <v>248.23333333333335</v>
      </c>
      <c r="F96" s="278">
        <v>245.36666666666667</v>
      </c>
      <c r="G96" s="278">
        <v>243.48333333333335</v>
      </c>
      <c r="H96" s="278">
        <v>252.98333333333335</v>
      </c>
      <c r="I96" s="278">
        <v>254.86666666666667</v>
      </c>
      <c r="J96" s="278">
        <v>257.73333333333335</v>
      </c>
      <c r="K96" s="276">
        <v>252</v>
      </c>
      <c r="L96" s="276">
        <v>247.25</v>
      </c>
      <c r="M96" s="276">
        <v>0.45246999999999998</v>
      </c>
    </row>
    <row r="97" spans="1:13" s="16" customFormat="1">
      <c r="A97" s="267">
        <v>87</v>
      </c>
      <c r="B97" s="276" t="s">
        <v>338</v>
      </c>
      <c r="C97" s="277">
        <v>464.35</v>
      </c>
      <c r="D97" s="278">
        <v>465.55</v>
      </c>
      <c r="E97" s="278">
        <v>459.8</v>
      </c>
      <c r="F97" s="278">
        <v>455.25</v>
      </c>
      <c r="G97" s="278">
        <v>449.5</v>
      </c>
      <c r="H97" s="278">
        <v>470.1</v>
      </c>
      <c r="I97" s="278">
        <v>475.85</v>
      </c>
      <c r="J97" s="278">
        <v>480.40000000000003</v>
      </c>
      <c r="K97" s="276">
        <v>471.3</v>
      </c>
      <c r="L97" s="276">
        <v>461</v>
      </c>
      <c r="M97" s="276">
        <v>5.4419700000000004</v>
      </c>
    </row>
    <row r="98" spans="1:13" s="16" customFormat="1">
      <c r="A98" s="267">
        <v>88</v>
      </c>
      <c r="B98" s="276" t="s">
        <v>336</v>
      </c>
      <c r="C98" s="277">
        <v>1109.55</v>
      </c>
      <c r="D98" s="278">
        <v>1110.4166666666667</v>
      </c>
      <c r="E98" s="278">
        <v>1085.8333333333335</v>
      </c>
      <c r="F98" s="278">
        <v>1062.1166666666668</v>
      </c>
      <c r="G98" s="278">
        <v>1037.5333333333335</v>
      </c>
      <c r="H98" s="278">
        <v>1134.1333333333334</v>
      </c>
      <c r="I98" s="278">
        <v>1158.7166666666669</v>
      </c>
      <c r="J98" s="278">
        <v>1182.4333333333334</v>
      </c>
      <c r="K98" s="276">
        <v>1135</v>
      </c>
      <c r="L98" s="276">
        <v>1086.7</v>
      </c>
      <c r="M98" s="276">
        <v>2.298</v>
      </c>
    </row>
    <row r="99" spans="1:13" s="16" customFormat="1">
      <c r="A99" s="267">
        <v>89</v>
      </c>
      <c r="B99" s="276" t="s">
        <v>337</v>
      </c>
      <c r="C99" s="277">
        <v>11.55</v>
      </c>
      <c r="D99" s="278">
        <v>11.516666666666666</v>
      </c>
      <c r="E99" s="278">
        <v>11.283333333333331</v>
      </c>
      <c r="F99" s="278">
        <v>11.016666666666666</v>
      </c>
      <c r="G99" s="278">
        <v>10.783333333333331</v>
      </c>
      <c r="H99" s="278">
        <v>11.783333333333331</v>
      </c>
      <c r="I99" s="278">
        <v>12.016666666666666</v>
      </c>
      <c r="J99" s="278">
        <v>12.283333333333331</v>
      </c>
      <c r="K99" s="276">
        <v>11.75</v>
      </c>
      <c r="L99" s="276">
        <v>11.25</v>
      </c>
      <c r="M99" s="276">
        <v>66.392359999999996</v>
      </c>
    </row>
    <row r="100" spans="1:13" s="16" customFormat="1">
      <c r="A100" s="267">
        <v>90</v>
      </c>
      <c r="B100" s="276" t="s">
        <v>339</v>
      </c>
      <c r="C100" s="277">
        <v>183.95</v>
      </c>
      <c r="D100" s="278">
        <v>182.98333333333335</v>
      </c>
      <c r="E100" s="278">
        <v>180.9666666666667</v>
      </c>
      <c r="F100" s="278">
        <v>177.98333333333335</v>
      </c>
      <c r="G100" s="278">
        <v>175.9666666666667</v>
      </c>
      <c r="H100" s="278">
        <v>185.9666666666667</v>
      </c>
      <c r="I100" s="278">
        <v>187.98333333333335</v>
      </c>
      <c r="J100" s="278">
        <v>190.9666666666667</v>
      </c>
      <c r="K100" s="276">
        <v>185</v>
      </c>
      <c r="L100" s="276">
        <v>180</v>
      </c>
      <c r="M100" s="276">
        <v>1.77922</v>
      </c>
    </row>
    <row r="101" spans="1:13">
      <c r="A101" s="267">
        <v>91</v>
      </c>
      <c r="B101" s="276" t="s">
        <v>80</v>
      </c>
      <c r="C101" s="277">
        <v>313.64999999999998</v>
      </c>
      <c r="D101" s="278">
        <v>314.48333333333335</v>
      </c>
      <c r="E101" s="278">
        <v>309.66666666666669</v>
      </c>
      <c r="F101" s="278">
        <v>305.68333333333334</v>
      </c>
      <c r="G101" s="278">
        <v>300.86666666666667</v>
      </c>
      <c r="H101" s="278">
        <v>318.4666666666667</v>
      </c>
      <c r="I101" s="278">
        <v>323.2833333333333</v>
      </c>
      <c r="J101" s="278">
        <v>327.26666666666671</v>
      </c>
      <c r="K101" s="276">
        <v>319.3</v>
      </c>
      <c r="L101" s="276">
        <v>310.5</v>
      </c>
      <c r="M101" s="276">
        <v>7.7426899999999996</v>
      </c>
    </row>
    <row r="102" spans="1:13">
      <c r="A102" s="267">
        <v>92</v>
      </c>
      <c r="B102" s="276" t="s">
        <v>340</v>
      </c>
      <c r="C102" s="277">
        <v>2808.2</v>
      </c>
      <c r="D102" s="278">
        <v>2796.0666666666671</v>
      </c>
      <c r="E102" s="278">
        <v>2767.1333333333341</v>
      </c>
      <c r="F102" s="278">
        <v>2726.0666666666671</v>
      </c>
      <c r="G102" s="278">
        <v>2697.1333333333341</v>
      </c>
      <c r="H102" s="278">
        <v>2837.1333333333341</v>
      </c>
      <c r="I102" s="278">
        <v>2866.0666666666675</v>
      </c>
      <c r="J102" s="278">
        <v>2907.1333333333341</v>
      </c>
      <c r="K102" s="276">
        <v>2825</v>
      </c>
      <c r="L102" s="276">
        <v>2755</v>
      </c>
      <c r="M102" s="276">
        <v>8.1339999999999996E-2</v>
      </c>
    </row>
    <row r="103" spans="1:13">
      <c r="A103" s="267">
        <v>93</v>
      </c>
      <c r="B103" s="276" t="s">
        <v>81</v>
      </c>
      <c r="C103" s="277">
        <v>602.04999999999995</v>
      </c>
      <c r="D103" s="278">
        <v>596.5</v>
      </c>
      <c r="E103" s="278">
        <v>583.20000000000005</v>
      </c>
      <c r="F103" s="278">
        <v>564.35</v>
      </c>
      <c r="G103" s="278">
        <v>551.05000000000007</v>
      </c>
      <c r="H103" s="278">
        <v>615.35</v>
      </c>
      <c r="I103" s="278">
        <v>628.65</v>
      </c>
      <c r="J103" s="278">
        <v>647.5</v>
      </c>
      <c r="K103" s="276">
        <v>609.79999999999995</v>
      </c>
      <c r="L103" s="276">
        <v>577.65</v>
      </c>
      <c r="M103" s="276">
        <v>6.4078799999999996</v>
      </c>
    </row>
    <row r="104" spans="1:13">
      <c r="A104" s="267">
        <v>94</v>
      </c>
      <c r="B104" s="276" t="s">
        <v>334</v>
      </c>
      <c r="C104" s="277">
        <v>246.15</v>
      </c>
      <c r="D104" s="278">
        <v>248.15</v>
      </c>
      <c r="E104" s="278">
        <v>238.3</v>
      </c>
      <c r="F104" s="278">
        <v>230.45000000000002</v>
      </c>
      <c r="G104" s="278">
        <v>220.60000000000002</v>
      </c>
      <c r="H104" s="278">
        <v>256</v>
      </c>
      <c r="I104" s="278">
        <v>265.84999999999997</v>
      </c>
      <c r="J104" s="278">
        <v>273.7</v>
      </c>
      <c r="K104" s="276">
        <v>258</v>
      </c>
      <c r="L104" s="276">
        <v>240.3</v>
      </c>
      <c r="M104" s="276">
        <v>2.6229300000000002</v>
      </c>
    </row>
    <row r="105" spans="1:13">
      <c r="A105" s="267">
        <v>95</v>
      </c>
      <c r="B105" s="276" t="s">
        <v>342</v>
      </c>
      <c r="C105" s="277">
        <v>164.7</v>
      </c>
      <c r="D105" s="278">
        <v>166.16666666666666</v>
      </c>
      <c r="E105" s="278">
        <v>160.5333333333333</v>
      </c>
      <c r="F105" s="278">
        <v>156.36666666666665</v>
      </c>
      <c r="G105" s="278">
        <v>150.73333333333329</v>
      </c>
      <c r="H105" s="278">
        <v>170.33333333333331</v>
      </c>
      <c r="I105" s="278">
        <v>175.9666666666667</v>
      </c>
      <c r="J105" s="278">
        <v>180.13333333333333</v>
      </c>
      <c r="K105" s="276">
        <v>171.8</v>
      </c>
      <c r="L105" s="276">
        <v>162</v>
      </c>
      <c r="M105" s="276">
        <v>18.671890000000001</v>
      </c>
    </row>
    <row r="106" spans="1:13">
      <c r="A106" s="267">
        <v>96</v>
      </c>
      <c r="B106" s="276" t="s">
        <v>343</v>
      </c>
      <c r="C106" s="277">
        <v>75.150000000000006</v>
      </c>
      <c r="D106" s="278">
        <v>75.55</v>
      </c>
      <c r="E106" s="278">
        <v>73.599999999999994</v>
      </c>
      <c r="F106" s="278">
        <v>72.05</v>
      </c>
      <c r="G106" s="278">
        <v>70.099999999999994</v>
      </c>
      <c r="H106" s="278">
        <v>77.099999999999994</v>
      </c>
      <c r="I106" s="278">
        <v>79.050000000000011</v>
      </c>
      <c r="J106" s="278">
        <v>80.599999999999994</v>
      </c>
      <c r="K106" s="276">
        <v>77.5</v>
      </c>
      <c r="L106" s="276">
        <v>74</v>
      </c>
      <c r="M106" s="276">
        <v>6.1413399999999996</v>
      </c>
    </row>
    <row r="107" spans="1:13">
      <c r="A107" s="267">
        <v>97</v>
      </c>
      <c r="B107" s="276" t="s">
        <v>82</v>
      </c>
      <c r="C107" s="277">
        <v>303.60000000000002</v>
      </c>
      <c r="D107" s="278">
        <v>303.09999999999997</v>
      </c>
      <c r="E107" s="278">
        <v>298.69999999999993</v>
      </c>
      <c r="F107" s="278">
        <v>293.79999999999995</v>
      </c>
      <c r="G107" s="278">
        <v>289.39999999999992</v>
      </c>
      <c r="H107" s="278">
        <v>307.99999999999994</v>
      </c>
      <c r="I107" s="278">
        <v>312.39999999999992</v>
      </c>
      <c r="J107" s="278">
        <v>317.29999999999995</v>
      </c>
      <c r="K107" s="276">
        <v>307.5</v>
      </c>
      <c r="L107" s="276">
        <v>298.2</v>
      </c>
      <c r="M107" s="276">
        <v>52.273339999999997</v>
      </c>
    </row>
    <row r="108" spans="1:13">
      <c r="A108" s="267">
        <v>98</v>
      </c>
      <c r="B108" s="284" t="s">
        <v>344</v>
      </c>
      <c r="C108" s="277">
        <v>405.6</v>
      </c>
      <c r="D108" s="278">
        <v>402.05</v>
      </c>
      <c r="E108" s="278">
        <v>389.1</v>
      </c>
      <c r="F108" s="278">
        <v>372.6</v>
      </c>
      <c r="G108" s="278">
        <v>359.65000000000003</v>
      </c>
      <c r="H108" s="278">
        <v>418.55</v>
      </c>
      <c r="I108" s="278">
        <v>431.49999999999994</v>
      </c>
      <c r="J108" s="278">
        <v>448</v>
      </c>
      <c r="K108" s="276">
        <v>415</v>
      </c>
      <c r="L108" s="276">
        <v>385.55</v>
      </c>
      <c r="M108" s="276">
        <v>1.6717599999999999</v>
      </c>
    </row>
    <row r="109" spans="1:13">
      <c r="A109" s="267">
        <v>99</v>
      </c>
      <c r="B109" s="276" t="s">
        <v>83</v>
      </c>
      <c r="C109" s="277">
        <v>789.95</v>
      </c>
      <c r="D109" s="278">
        <v>792.83333333333337</v>
      </c>
      <c r="E109" s="278">
        <v>783.66666666666674</v>
      </c>
      <c r="F109" s="278">
        <v>777.38333333333333</v>
      </c>
      <c r="G109" s="278">
        <v>768.2166666666667</v>
      </c>
      <c r="H109" s="278">
        <v>799.11666666666679</v>
      </c>
      <c r="I109" s="278">
        <v>808.28333333333353</v>
      </c>
      <c r="J109" s="278">
        <v>814.56666666666683</v>
      </c>
      <c r="K109" s="276">
        <v>802</v>
      </c>
      <c r="L109" s="276">
        <v>786.55</v>
      </c>
      <c r="M109" s="276">
        <v>77.65316</v>
      </c>
    </row>
    <row r="110" spans="1:13">
      <c r="A110" s="267">
        <v>100</v>
      </c>
      <c r="B110" s="276" t="s">
        <v>84</v>
      </c>
      <c r="C110" s="277">
        <v>121.8</v>
      </c>
      <c r="D110" s="278">
        <v>120.83333333333333</v>
      </c>
      <c r="E110" s="278">
        <v>119.26666666666665</v>
      </c>
      <c r="F110" s="278">
        <v>116.73333333333332</v>
      </c>
      <c r="G110" s="278">
        <v>115.16666666666664</v>
      </c>
      <c r="H110" s="278">
        <v>123.36666666666666</v>
      </c>
      <c r="I110" s="278">
        <v>124.93333333333335</v>
      </c>
      <c r="J110" s="278">
        <v>127.46666666666667</v>
      </c>
      <c r="K110" s="276">
        <v>122.4</v>
      </c>
      <c r="L110" s="276">
        <v>118.3</v>
      </c>
      <c r="M110" s="276">
        <v>189.08915999999999</v>
      </c>
    </row>
    <row r="111" spans="1:13">
      <c r="A111" s="267">
        <v>101</v>
      </c>
      <c r="B111" s="276" t="s">
        <v>345</v>
      </c>
      <c r="C111" s="277">
        <v>334.75</v>
      </c>
      <c r="D111" s="278">
        <v>336.76666666666665</v>
      </c>
      <c r="E111" s="278">
        <v>332.18333333333328</v>
      </c>
      <c r="F111" s="278">
        <v>329.61666666666662</v>
      </c>
      <c r="G111" s="278">
        <v>325.03333333333325</v>
      </c>
      <c r="H111" s="278">
        <v>339.33333333333331</v>
      </c>
      <c r="I111" s="278">
        <v>343.91666666666669</v>
      </c>
      <c r="J111" s="278">
        <v>346.48333333333335</v>
      </c>
      <c r="K111" s="276">
        <v>341.35</v>
      </c>
      <c r="L111" s="276">
        <v>334.2</v>
      </c>
      <c r="M111" s="276">
        <v>1.7114</v>
      </c>
    </row>
    <row r="112" spans="1:13">
      <c r="A112" s="267">
        <v>102</v>
      </c>
      <c r="B112" s="276" t="s">
        <v>3634</v>
      </c>
      <c r="C112" s="277">
        <v>2218.0500000000002</v>
      </c>
      <c r="D112" s="278">
        <v>2207.1833333333334</v>
      </c>
      <c r="E112" s="278">
        <v>2191.5666666666666</v>
      </c>
      <c r="F112" s="278">
        <v>2165.083333333333</v>
      </c>
      <c r="G112" s="278">
        <v>2149.4666666666662</v>
      </c>
      <c r="H112" s="278">
        <v>2233.666666666667</v>
      </c>
      <c r="I112" s="278">
        <v>2249.2833333333338</v>
      </c>
      <c r="J112" s="278">
        <v>2275.7666666666673</v>
      </c>
      <c r="K112" s="276">
        <v>2222.8000000000002</v>
      </c>
      <c r="L112" s="276">
        <v>2180.6999999999998</v>
      </c>
      <c r="M112" s="276">
        <v>3.9195199999999999</v>
      </c>
    </row>
    <row r="113" spans="1:13">
      <c r="A113" s="267">
        <v>103</v>
      </c>
      <c r="B113" s="276" t="s">
        <v>85</v>
      </c>
      <c r="C113" s="277">
        <v>1507.2</v>
      </c>
      <c r="D113" s="278">
        <v>1499.6666666666667</v>
      </c>
      <c r="E113" s="278">
        <v>1487.3333333333335</v>
      </c>
      <c r="F113" s="278">
        <v>1467.4666666666667</v>
      </c>
      <c r="G113" s="278">
        <v>1455.1333333333334</v>
      </c>
      <c r="H113" s="278">
        <v>1519.5333333333335</v>
      </c>
      <c r="I113" s="278">
        <v>1531.866666666667</v>
      </c>
      <c r="J113" s="278">
        <v>1551.7333333333336</v>
      </c>
      <c r="K113" s="276">
        <v>1512</v>
      </c>
      <c r="L113" s="276">
        <v>1479.8</v>
      </c>
      <c r="M113" s="276">
        <v>7.7486100000000002</v>
      </c>
    </row>
    <row r="114" spans="1:13">
      <c r="A114" s="267">
        <v>104</v>
      </c>
      <c r="B114" s="276" t="s">
        <v>86</v>
      </c>
      <c r="C114" s="277">
        <v>378.05</v>
      </c>
      <c r="D114" s="278">
        <v>382.98333333333329</v>
      </c>
      <c r="E114" s="278">
        <v>366.96666666666658</v>
      </c>
      <c r="F114" s="278">
        <v>355.88333333333327</v>
      </c>
      <c r="G114" s="278">
        <v>339.86666666666656</v>
      </c>
      <c r="H114" s="278">
        <v>394.06666666666661</v>
      </c>
      <c r="I114" s="278">
        <v>410.08333333333337</v>
      </c>
      <c r="J114" s="278">
        <v>421.16666666666663</v>
      </c>
      <c r="K114" s="276">
        <v>399</v>
      </c>
      <c r="L114" s="276">
        <v>371.9</v>
      </c>
      <c r="M114" s="276">
        <v>135.73169999999999</v>
      </c>
    </row>
    <row r="115" spans="1:13">
      <c r="A115" s="267">
        <v>105</v>
      </c>
      <c r="B115" s="276" t="s">
        <v>236</v>
      </c>
      <c r="C115" s="277">
        <v>760.8</v>
      </c>
      <c r="D115" s="278">
        <v>757.56666666666661</v>
      </c>
      <c r="E115" s="278">
        <v>750.23333333333323</v>
      </c>
      <c r="F115" s="278">
        <v>739.66666666666663</v>
      </c>
      <c r="G115" s="278">
        <v>732.33333333333326</v>
      </c>
      <c r="H115" s="278">
        <v>768.13333333333321</v>
      </c>
      <c r="I115" s="278">
        <v>775.4666666666667</v>
      </c>
      <c r="J115" s="278">
        <v>786.03333333333319</v>
      </c>
      <c r="K115" s="276">
        <v>764.9</v>
      </c>
      <c r="L115" s="276">
        <v>747</v>
      </c>
      <c r="M115" s="276">
        <v>6.5842900000000002</v>
      </c>
    </row>
    <row r="116" spans="1:13">
      <c r="A116" s="267">
        <v>106</v>
      </c>
      <c r="B116" s="276" t="s">
        <v>346</v>
      </c>
      <c r="C116" s="277">
        <v>678.6</v>
      </c>
      <c r="D116" s="278">
        <v>675.1</v>
      </c>
      <c r="E116" s="278">
        <v>655.5</v>
      </c>
      <c r="F116" s="278">
        <v>632.4</v>
      </c>
      <c r="G116" s="278">
        <v>612.79999999999995</v>
      </c>
      <c r="H116" s="278">
        <v>698.2</v>
      </c>
      <c r="I116" s="278">
        <v>717.80000000000018</v>
      </c>
      <c r="J116" s="278">
        <v>740.90000000000009</v>
      </c>
      <c r="K116" s="276">
        <v>694.7</v>
      </c>
      <c r="L116" s="276">
        <v>652</v>
      </c>
      <c r="M116" s="276">
        <v>1.90964</v>
      </c>
    </row>
    <row r="117" spans="1:13">
      <c r="A117" s="267">
        <v>107</v>
      </c>
      <c r="B117" s="276" t="s">
        <v>331</v>
      </c>
      <c r="C117" s="277">
        <v>1996.8</v>
      </c>
      <c r="D117" s="278">
        <v>1983.3</v>
      </c>
      <c r="E117" s="278">
        <v>1933.6</v>
      </c>
      <c r="F117" s="278">
        <v>1870.3999999999999</v>
      </c>
      <c r="G117" s="278">
        <v>1820.6999999999998</v>
      </c>
      <c r="H117" s="278">
        <v>2046.5</v>
      </c>
      <c r="I117" s="278">
        <v>2096.2000000000003</v>
      </c>
      <c r="J117" s="278">
        <v>2159.4</v>
      </c>
      <c r="K117" s="276">
        <v>2033</v>
      </c>
      <c r="L117" s="276">
        <v>1920.1</v>
      </c>
      <c r="M117" s="276">
        <v>0.36185</v>
      </c>
    </row>
    <row r="118" spans="1:13">
      <c r="A118" s="267">
        <v>108</v>
      </c>
      <c r="B118" s="276" t="s">
        <v>237</v>
      </c>
      <c r="C118" s="277">
        <v>308.95</v>
      </c>
      <c r="D118" s="278">
        <v>310.41666666666669</v>
      </c>
      <c r="E118" s="278">
        <v>306.58333333333337</v>
      </c>
      <c r="F118" s="278">
        <v>304.2166666666667</v>
      </c>
      <c r="G118" s="278">
        <v>300.38333333333338</v>
      </c>
      <c r="H118" s="278">
        <v>312.78333333333336</v>
      </c>
      <c r="I118" s="278">
        <v>316.61666666666673</v>
      </c>
      <c r="J118" s="278">
        <v>318.98333333333335</v>
      </c>
      <c r="K118" s="276">
        <v>314.25</v>
      </c>
      <c r="L118" s="276">
        <v>308.05</v>
      </c>
      <c r="M118" s="276">
        <v>5.6117900000000001</v>
      </c>
    </row>
    <row r="119" spans="1:13">
      <c r="A119" s="267">
        <v>109</v>
      </c>
      <c r="B119" s="276" t="s">
        <v>2995</v>
      </c>
      <c r="C119" s="277">
        <v>255.7</v>
      </c>
      <c r="D119" s="278">
        <v>249.9</v>
      </c>
      <c r="E119" s="278">
        <v>241.3</v>
      </c>
      <c r="F119" s="278">
        <v>226.9</v>
      </c>
      <c r="G119" s="278">
        <v>218.3</v>
      </c>
      <c r="H119" s="278">
        <v>264.3</v>
      </c>
      <c r="I119" s="278">
        <v>272.89999999999998</v>
      </c>
      <c r="J119" s="278">
        <v>287.3</v>
      </c>
      <c r="K119" s="276">
        <v>258.5</v>
      </c>
      <c r="L119" s="276">
        <v>235.5</v>
      </c>
      <c r="M119" s="276">
        <v>8.6585699999999992</v>
      </c>
    </row>
    <row r="120" spans="1:13">
      <c r="A120" s="267">
        <v>110</v>
      </c>
      <c r="B120" s="276" t="s">
        <v>235</v>
      </c>
      <c r="C120" s="277">
        <v>166.7</v>
      </c>
      <c r="D120" s="278">
        <v>163.96666666666667</v>
      </c>
      <c r="E120" s="278">
        <v>160.73333333333335</v>
      </c>
      <c r="F120" s="278">
        <v>154.76666666666668</v>
      </c>
      <c r="G120" s="278">
        <v>151.53333333333336</v>
      </c>
      <c r="H120" s="278">
        <v>169.93333333333334</v>
      </c>
      <c r="I120" s="278">
        <v>173.16666666666663</v>
      </c>
      <c r="J120" s="278">
        <v>179.13333333333333</v>
      </c>
      <c r="K120" s="276">
        <v>167.2</v>
      </c>
      <c r="L120" s="276">
        <v>158</v>
      </c>
      <c r="M120" s="276">
        <v>14.72475</v>
      </c>
    </row>
    <row r="121" spans="1:13">
      <c r="A121" s="267">
        <v>111</v>
      </c>
      <c r="B121" s="276" t="s">
        <v>87</v>
      </c>
      <c r="C121" s="277">
        <v>456.05</v>
      </c>
      <c r="D121" s="278">
        <v>455.61666666666662</v>
      </c>
      <c r="E121" s="278">
        <v>449.43333333333322</v>
      </c>
      <c r="F121" s="278">
        <v>442.81666666666661</v>
      </c>
      <c r="G121" s="278">
        <v>436.63333333333321</v>
      </c>
      <c r="H121" s="278">
        <v>462.23333333333323</v>
      </c>
      <c r="I121" s="278">
        <v>468.41666666666663</v>
      </c>
      <c r="J121" s="278">
        <v>475.03333333333325</v>
      </c>
      <c r="K121" s="276">
        <v>461.8</v>
      </c>
      <c r="L121" s="276">
        <v>449</v>
      </c>
      <c r="M121" s="276">
        <v>10.391859999999999</v>
      </c>
    </row>
    <row r="122" spans="1:13">
      <c r="A122" s="267">
        <v>112</v>
      </c>
      <c r="B122" s="276" t="s">
        <v>347</v>
      </c>
      <c r="C122" s="277">
        <v>403.1</v>
      </c>
      <c r="D122" s="278">
        <v>406.3</v>
      </c>
      <c r="E122" s="278">
        <v>397.90000000000003</v>
      </c>
      <c r="F122" s="278">
        <v>392.70000000000005</v>
      </c>
      <c r="G122" s="278">
        <v>384.30000000000007</v>
      </c>
      <c r="H122" s="278">
        <v>411.5</v>
      </c>
      <c r="I122" s="278">
        <v>419.9</v>
      </c>
      <c r="J122" s="278">
        <v>425.09999999999997</v>
      </c>
      <c r="K122" s="276">
        <v>414.7</v>
      </c>
      <c r="L122" s="276">
        <v>401.1</v>
      </c>
      <c r="M122" s="276">
        <v>1.8862099999999999</v>
      </c>
    </row>
    <row r="123" spans="1:13">
      <c r="A123" s="267">
        <v>113</v>
      </c>
      <c r="B123" s="276" t="s">
        <v>88</v>
      </c>
      <c r="C123" s="277">
        <v>527.20000000000005</v>
      </c>
      <c r="D123" s="278">
        <v>524.93333333333328</v>
      </c>
      <c r="E123" s="278">
        <v>520.96666666666658</v>
      </c>
      <c r="F123" s="278">
        <v>514.73333333333335</v>
      </c>
      <c r="G123" s="278">
        <v>510.76666666666665</v>
      </c>
      <c r="H123" s="278">
        <v>531.16666666666652</v>
      </c>
      <c r="I123" s="278">
        <v>535.13333333333321</v>
      </c>
      <c r="J123" s="278">
        <v>541.36666666666645</v>
      </c>
      <c r="K123" s="276">
        <v>528.9</v>
      </c>
      <c r="L123" s="276">
        <v>518.70000000000005</v>
      </c>
      <c r="M123" s="276">
        <v>49.291809999999998</v>
      </c>
    </row>
    <row r="124" spans="1:13">
      <c r="A124" s="267">
        <v>114</v>
      </c>
      <c r="B124" s="276" t="s">
        <v>238</v>
      </c>
      <c r="C124" s="277">
        <v>892.95</v>
      </c>
      <c r="D124" s="278">
        <v>900.51666666666677</v>
      </c>
      <c r="E124" s="278">
        <v>873.03333333333353</v>
      </c>
      <c r="F124" s="278">
        <v>853.11666666666679</v>
      </c>
      <c r="G124" s="278">
        <v>825.63333333333355</v>
      </c>
      <c r="H124" s="278">
        <v>920.43333333333351</v>
      </c>
      <c r="I124" s="278">
        <v>947.91666666666686</v>
      </c>
      <c r="J124" s="278">
        <v>967.83333333333348</v>
      </c>
      <c r="K124" s="276">
        <v>928</v>
      </c>
      <c r="L124" s="276">
        <v>880.6</v>
      </c>
      <c r="M124" s="276">
        <v>13.914009999999999</v>
      </c>
    </row>
    <row r="125" spans="1:13">
      <c r="A125" s="267">
        <v>115</v>
      </c>
      <c r="B125" s="276" t="s">
        <v>348</v>
      </c>
      <c r="C125" s="277">
        <v>74.849999999999994</v>
      </c>
      <c r="D125" s="278">
        <v>74.766666666666666</v>
      </c>
      <c r="E125" s="278">
        <v>73.983333333333334</v>
      </c>
      <c r="F125" s="278">
        <v>73.116666666666674</v>
      </c>
      <c r="G125" s="278">
        <v>72.333333333333343</v>
      </c>
      <c r="H125" s="278">
        <v>75.633333333333326</v>
      </c>
      <c r="I125" s="278">
        <v>76.416666666666657</v>
      </c>
      <c r="J125" s="278">
        <v>77.283333333333317</v>
      </c>
      <c r="K125" s="276">
        <v>75.55</v>
      </c>
      <c r="L125" s="276">
        <v>73.900000000000006</v>
      </c>
      <c r="M125" s="276">
        <v>0.72135000000000005</v>
      </c>
    </row>
    <row r="126" spans="1:13">
      <c r="A126" s="267">
        <v>116</v>
      </c>
      <c r="B126" s="276" t="s">
        <v>355</v>
      </c>
      <c r="C126" s="277">
        <v>347.3</v>
      </c>
      <c r="D126" s="278">
        <v>344.76666666666665</v>
      </c>
      <c r="E126" s="278">
        <v>337.5333333333333</v>
      </c>
      <c r="F126" s="278">
        <v>327.76666666666665</v>
      </c>
      <c r="G126" s="278">
        <v>320.5333333333333</v>
      </c>
      <c r="H126" s="278">
        <v>354.5333333333333</v>
      </c>
      <c r="I126" s="278">
        <v>361.76666666666665</v>
      </c>
      <c r="J126" s="278">
        <v>371.5333333333333</v>
      </c>
      <c r="K126" s="276">
        <v>352</v>
      </c>
      <c r="L126" s="276">
        <v>335</v>
      </c>
      <c r="M126" s="276">
        <v>3.9860199999999999</v>
      </c>
    </row>
    <row r="127" spans="1:13">
      <c r="A127" s="267">
        <v>117</v>
      </c>
      <c r="B127" s="276" t="s">
        <v>356</v>
      </c>
      <c r="C127" s="277">
        <v>144.05000000000001</v>
      </c>
      <c r="D127" s="278">
        <v>144.25</v>
      </c>
      <c r="E127" s="278">
        <v>143</v>
      </c>
      <c r="F127" s="278">
        <v>141.94999999999999</v>
      </c>
      <c r="G127" s="278">
        <v>140.69999999999999</v>
      </c>
      <c r="H127" s="278">
        <v>145.30000000000001</v>
      </c>
      <c r="I127" s="278">
        <v>146.55000000000001</v>
      </c>
      <c r="J127" s="278">
        <v>147.60000000000002</v>
      </c>
      <c r="K127" s="276">
        <v>145.5</v>
      </c>
      <c r="L127" s="276">
        <v>143.19999999999999</v>
      </c>
      <c r="M127" s="276">
        <v>1.13971</v>
      </c>
    </row>
    <row r="128" spans="1:13">
      <c r="A128" s="267">
        <v>118</v>
      </c>
      <c r="B128" s="276" t="s">
        <v>349</v>
      </c>
      <c r="C128" s="277">
        <v>84.3</v>
      </c>
      <c r="D128" s="278">
        <v>83.816666666666663</v>
      </c>
      <c r="E128" s="278">
        <v>82.23333333333332</v>
      </c>
      <c r="F128" s="278">
        <v>80.166666666666657</v>
      </c>
      <c r="G128" s="278">
        <v>78.583333333333314</v>
      </c>
      <c r="H128" s="278">
        <v>85.883333333333326</v>
      </c>
      <c r="I128" s="278">
        <v>87.466666666666669</v>
      </c>
      <c r="J128" s="278">
        <v>89.533333333333331</v>
      </c>
      <c r="K128" s="276">
        <v>85.4</v>
      </c>
      <c r="L128" s="276">
        <v>81.75</v>
      </c>
      <c r="M128" s="276">
        <v>25.718450000000001</v>
      </c>
    </row>
    <row r="129" spans="1:13">
      <c r="A129" s="267">
        <v>119</v>
      </c>
      <c r="B129" s="276" t="s">
        <v>350</v>
      </c>
      <c r="C129" s="277">
        <v>322.89999999999998</v>
      </c>
      <c r="D129" s="278">
        <v>322.26666666666665</v>
      </c>
      <c r="E129" s="278">
        <v>318.63333333333333</v>
      </c>
      <c r="F129" s="278">
        <v>314.36666666666667</v>
      </c>
      <c r="G129" s="278">
        <v>310.73333333333335</v>
      </c>
      <c r="H129" s="278">
        <v>326.5333333333333</v>
      </c>
      <c r="I129" s="278">
        <v>330.16666666666663</v>
      </c>
      <c r="J129" s="278">
        <v>334.43333333333328</v>
      </c>
      <c r="K129" s="276">
        <v>325.89999999999998</v>
      </c>
      <c r="L129" s="276">
        <v>318</v>
      </c>
      <c r="M129" s="276">
        <v>2.2822499999999999</v>
      </c>
    </row>
    <row r="130" spans="1:13">
      <c r="A130" s="267">
        <v>120</v>
      </c>
      <c r="B130" s="276" t="s">
        <v>351</v>
      </c>
      <c r="C130" s="277">
        <v>762</v>
      </c>
      <c r="D130" s="278">
        <v>761.9</v>
      </c>
      <c r="E130" s="278">
        <v>751.9</v>
      </c>
      <c r="F130" s="278">
        <v>741.8</v>
      </c>
      <c r="G130" s="278">
        <v>731.8</v>
      </c>
      <c r="H130" s="278">
        <v>772</v>
      </c>
      <c r="I130" s="278">
        <v>782</v>
      </c>
      <c r="J130" s="278">
        <v>792.1</v>
      </c>
      <c r="K130" s="276">
        <v>771.9</v>
      </c>
      <c r="L130" s="276">
        <v>751.8</v>
      </c>
      <c r="M130" s="276">
        <v>9.5858899999999991</v>
      </c>
    </row>
    <row r="131" spans="1:13">
      <c r="A131" s="267">
        <v>121</v>
      </c>
      <c r="B131" s="276" t="s">
        <v>352</v>
      </c>
      <c r="C131" s="277">
        <v>116</v>
      </c>
      <c r="D131" s="278">
        <v>115.98333333333335</v>
      </c>
      <c r="E131" s="278">
        <v>112.6666666666667</v>
      </c>
      <c r="F131" s="278">
        <v>109.33333333333336</v>
      </c>
      <c r="G131" s="278">
        <v>106.01666666666671</v>
      </c>
      <c r="H131" s="278">
        <v>119.31666666666669</v>
      </c>
      <c r="I131" s="278">
        <v>122.63333333333335</v>
      </c>
      <c r="J131" s="278">
        <v>125.96666666666668</v>
      </c>
      <c r="K131" s="276">
        <v>119.3</v>
      </c>
      <c r="L131" s="276">
        <v>112.65</v>
      </c>
      <c r="M131" s="276">
        <v>26.08126</v>
      </c>
    </row>
    <row r="132" spans="1:13">
      <c r="A132" s="267">
        <v>122</v>
      </c>
      <c r="B132" s="276" t="s">
        <v>1220</v>
      </c>
      <c r="C132" s="277">
        <v>733.35</v>
      </c>
      <c r="D132" s="278">
        <v>732.44999999999993</v>
      </c>
      <c r="E132" s="278">
        <v>725.89999999999986</v>
      </c>
      <c r="F132" s="278">
        <v>718.44999999999993</v>
      </c>
      <c r="G132" s="278">
        <v>711.89999999999986</v>
      </c>
      <c r="H132" s="278">
        <v>739.89999999999986</v>
      </c>
      <c r="I132" s="278">
        <v>746.44999999999982</v>
      </c>
      <c r="J132" s="278">
        <v>753.89999999999986</v>
      </c>
      <c r="K132" s="276">
        <v>739</v>
      </c>
      <c r="L132" s="276">
        <v>725</v>
      </c>
      <c r="M132" s="276">
        <v>0.28403</v>
      </c>
    </row>
    <row r="133" spans="1:13">
      <c r="A133" s="267">
        <v>123</v>
      </c>
      <c r="B133" s="276" t="s">
        <v>90</v>
      </c>
      <c r="C133" s="277">
        <v>11.6</v>
      </c>
      <c r="D133" s="278">
        <v>11.816666666666668</v>
      </c>
      <c r="E133" s="278">
        <v>11.333333333333336</v>
      </c>
      <c r="F133" s="278">
        <v>11.066666666666668</v>
      </c>
      <c r="G133" s="278">
        <v>10.583333333333336</v>
      </c>
      <c r="H133" s="278">
        <v>12.083333333333336</v>
      </c>
      <c r="I133" s="278">
        <v>12.566666666666666</v>
      </c>
      <c r="J133" s="278">
        <v>12.833333333333336</v>
      </c>
      <c r="K133" s="276">
        <v>12.3</v>
      </c>
      <c r="L133" s="276">
        <v>11.55</v>
      </c>
      <c r="M133" s="276">
        <v>82.085300000000004</v>
      </c>
    </row>
    <row r="134" spans="1:13">
      <c r="A134" s="267">
        <v>124</v>
      </c>
      <c r="B134" s="276" t="s">
        <v>91</v>
      </c>
      <c r="C134" s="277">
        <v>3237.25</v>
      </c>
      <c r="D134" s="278">
        <v>3229.5166666666664</v>
      </c>
      <c r="E134" s="278">
        <v>3194.2333333333327</v>
      </c>
      <c r="F134" s="278">
        <v>3151.2166666666662</v>
      </c>
      <c r="G134" s="278">
        <v>3115.9333333333325</v>
      </c>
      <c r="H134" s="278">
        <v>3272.5333333333328</v>
      </c>
      <c r="I134" s="278">
        <v>3307.8166666666666</v>
      </c>
      <c r="J134" s="278">
        <v>3350.833333333333</v>
      </c>
      <c r="K134" s="276">
        <v>3264.8</v>
      </c>
      <c r="L134" s="276">
        <v>3186.5</v>
      </c>
      <c r="M134" s="276">
        <v>12.341379999999999</v>
      </c>
    </row>
    <row r="135" spans="1:13">
      <c r="A135" s="267">
        <v>125</v>
      </c>
      <c r="B135" s="276" t="s">
        <v>357</v>
      </c>
      <c r="C135" s="277">
        <v>10015.049999999999</v>
      </c>
      <c r="D135" s="278">
        <v>10171.016666666666</v>
      </c>
      <c r="E135" s="278">
        <v>9743.0333333333328</v>
      </c>
      <c r="F135" s="278">
        <v>9471.0166666666664</v>
      </c>
      <c r="G135" s="278">
        <v>9043.0333333333328</v>
      </c>
      <c r="H135" s="278">
        <v>10443.033333333333</v>
      </c>
      <c r="I135" s="278">
        <v>10871.016666666666</v>
      </c>
      <c r="J135" s="278">
        <v>11143.033333333333</v>
      </c>
      <c r="K135" s="276">
        <v>10599</v>
      </c>
      <c r="L135" s="276">
        <v>9899</v>
      </c>
      <c r="M135" s="276">
        <v>1.5905100000000001</v>
      </c>
    </row>
    <row r="136" spans="1:13">
      <c r="A136" s="267">
        <v>126</v>
      </c>
      <c r="B136" s="276" t="s">
        <v>93</v>
      </c>
      <c r="C136" s="277">
        <v>167.9</v>
      </c>
      <c r="D136" s="278">
        <v>167.28333333333333</v>
      </c>
      <c r="E136" s="278">
        <v>165.31666666666666</v>
      </c>
      <c r="F136" s="278">
        <v>162.73333333333332</v>
      </c>
      <c r="G136" s="278">
        <v>160.76666666666665</v>
      </c>
      <c r="H136" s="278">
        <v>169.86666666666667</v>
      </c>
      <c r="I136" s="278">
        <v>171.83333333333331</v>
      </c>
      <c r="J136" s="278">
        <v>174.41666666666669</v>
      </c>
      <c r="K136" s="276">
        <v>169.25</v>
      </c>
      <c r="L136" s="276">
        <v>164.7</v>
      </c>
      <c r="M136" s="276">
        <v>101.44658</v>
      </c>
    </row>
    <row r="137" spans="1:13">
      <c r="A137" s="267">
        <v>127</v>
      </c>
      <c r="B137" s="276" t="s">
        <v>231</v>
      </c>
      <c r="C137" s="277">
        <v>2294.6</v>
      </c>
      <c r="D137" s="278">
        <v>2280.4333333333334</v>
      </c>
      <c r="E137" s="278">
        <v>2257.6166666666668</v>
      </c>
      <c r="F137" s="278">
        <v>2220.6333333333332</v>
      </c>
      <c r="G137" s="278">
        <v>2197.8166666666666</v>
      </c>
      <c r="H137" s="278">
        <v>2317.416666666667</v>
      </c>
      <c r="I137" s="278">
        <v>2340.2333333333336</v>
      </c>
      <c r="J137" s="278">
        <v>2377.2166666666672</v>
      </c>
      <c r="K137" s="276">
        <v>2303.25</v>
      </c>
      <c r="L137" s="276">
        <v>2243.4499999999998</v>
      </c>
      <c r="M137" s="276">
        <v>4.4598899999999997</v>
      </c>
    </row>
    <row r="138" spans="1:13">
      <c r="A138" s="267">
        <v>128</v>
      </c>
      <c r="B138" s="276" t="s">
        <v>94</v>
      </c>
      <c r="C138" s="277">
        <v>4902.95</v>
      </c>
      <c r="D138" s="278">
        <v>4918.8999999999996</v>
      </c>
      <c r="E138" s="278">
        <v>4874.8999999999996</v>
      </c>
      <c r="F138" s="278">
        <v>4846.8500000000004</v>
      </c>
      <c r="G138" s="278">
        <v>4802.8500000000004</v>
      </c>
      <c r="H138" s="278">
        <v>4946.9499999999989</v>
      </c>
      <c r="I138" s="278">
        <v>4990.9499999999989</v>
      </c>
      <c r="J138" s="278">
        <v>5018.9999999999982</v>
      </c>
      <c r="K138" s="276">
        <v>4962.8999999999996</v>
      </c>
      <c r="L138" s="276">
        <v>4890.8500000000004</v>
      </c>
      <c r="M138" s="276">
        <v>10.90442</v>
      </c>
    </row>
    <row r="139" spans="1:13">
      <c r="A139" s="267">
        <v>129</v>
      </c>
      <c r="B139" s="276" t="s">
        <v>1263</v>
      </c>
      <c r="C139" s="277">
        <v>712.25</v>
      </c>
      <c r="D139" s="278">
        <v>727.41666666666663</v>
      </c>
      <c r="E139" s="278">
        <v>687.83333333333326</v>
      </c>
      <c r="F139" s="278">
        <v>663.41666666666663</v>
      </c>
      <c r="G139" s="278">
        <v>623.83333333333326</v>
      </c>
      <c r="H139" s="278">
        <v>751.83333333333326</v>
      </c>
      <c r="I139" s="278">
        <v>791.41666666666652</v>
      </c>
      <c r="J139" s="278">
        <v>815.83333333333326</v>
      </c>
      <c r="K139" s="276">
        <v>767</v>
      </c>
      <c r="L139" s="276">
        <v>703</v>
      </c>
      <c r="M139" s="276">
        <v>2.9611700000000001</v>
      </c>
    </row>
    <row r="140" spans="1:13">
      <c r="A140" s="267">
        <v>130</v>
      </c>
      <c r="B140" s="276" t="s">
        <v>239</v>
      </c>
      <c r="C140" s="277">
        <v>54.4</v>
      </c>
      <c r="D140" s="278">
        <v>55.416666666666664</v>
      </c>
      <c r="E140" s="278">
        <v>53.133333333333326</v>
      </c>
      <c r="F140" s="278">
        <v>51.86666666666666</v>
      </c>
      <c r="G140" s="278">
        <v>49.583333333333321</v>
      </c>
      <c r="H140" s="278">
        <v>56.68333333333333</v>
      </c>
      <c r="I140" s="278">
        <v>58.966666666666676</v>
      </c>
      <c r="J140" s="278">
        <v>60.233333333333334</v>
      </c>
      <c r="K140" s="276">
        <v>57.7</v>
      </c>
      <c r="L140" s="276">
        <v>54.15</v>
      </c>
      <c r="M140" s="276">
        <v>16.370660000000001</v>
      </c>
    </row>
    <row r="141" spans="1:13">
      <c r="A141" s="267">
        <v>131</v>
      </c>
      <c r="B141" s="276" t="s">
        <v>95</v>
      </c>
      <c r="C141" s="277">
        <v>2139.0500000000002</v>
      </c>
      <c r="D141" s="278">
        <v>2135</v>
      </c>
      <c r="E141" s="278">
        <v>2116.0500000000002</v>
      </c>
      <c r="F141" s="278">
        <v>2093.0500000000002</v>
      </c>
      <c r="G141" s="278">
        <v>2074.1000000000004</v>
      </c>
      <c r="H141" s="278">
        <v>2158</v>
      </c>
      <c r="I141" s="278">
        <v>2176.9499999999998</v>
      </c>
      <c r="J141" s="278">
        <v>2199.9499999999998</v>
      </c>
      <c r="K141" s="276">
        <v>2153.9499999999998</v>
      </c>
      <c r="L141" s="276">
        <v>2112</v>
      </c>
      <c r="M141" s="276">
        <v>9.9637899999999995</v>
      </c>
    </row>
    <row r="142" spans="1:13">
      <c r="A142" s="267">
        <v>132</v>
      </c>
      <c r="B142" s="276" t="s">
        <v>359</v>
      </c>
      <c r="C142" s="277">
        <v>283.95</v>
      </c>
      <c r="D142" s="278">
        <v>285.08333333333331</v>
      </c>
      <c r="E142" s="278">
        <v>281.21666666666664</v>
      </c>
      <c r="F142" s="278">
        <v>278.48333333333335</v>
      </c>
      <c r="G142" s="278">
        <v>274.61666666666667</v>
      </c>
      <c r="H142" s="278">
        <v>287.81666666666661</v>
      </c>
      <c r="I142" s="278">
        <v>291.68333333333328</v>
      </c>
      <c r="J142" s="278">
        <v>294.41666666666657</v>
      </c>
      <c r="K142" s="276">
        <v>288.95</v>
      </c>
      <c r="L142" s="276">
        <v>282.35000000000002</v>
      </c>
      <c r="M142" s="276">
        <v>11.294779999999999</v>
      </c>
    </row>
    <row r="143" spans="1:13">
      <c r="A143" s="267">
        <v>133</v>
      </c>
      <c r="B143" s="276" t="s">
        <v>360</v>
      </c>
      <c r="C143" s="277">
        <v>76.150000000000006</v>
      </c>
      <c r="D143" s="278">
        <v>76.766666666666666</v>
      </c>
      <c r="E143" s="278">
        <v>73.933333333333337</v>
      </c>
      <c r="F143" s="278">
        <v>71.716666666666669</v>
      </c>
      <c r="G143" s="278">
        <v>68.88333333333334</v>
      </c>
      <c r="H143" s="278">
        <v>78.983333333333334</v>
      </c>
      <c r="I143" s="278">
        <v>81.816666666666677</v>
      </c>
      <c r="J143" s="278">
        <v>84.033333333333331</v>
      </c>
      <c r="K143" s="276">
        <v>79.599999999999994</v>
      </c>
      <c r="L143" s="276">
        <v>74.55</v>
      </c>
      <c r="M143" s="276">
        <v>14.873670000000001</v>
      </c>
    </row>
    <row r="144" spans="1:13">
      <c r="A144" s="267">
        <v>134</v>
      </c>
      <c r="B144" s="276" t="s">
        <v>361</v>
      </c>
      <c r="C144" s="277">
        <v>107.55</v>
      </c>
      <c r="D144" s="278">
        <v>107.36666666666667</v>
      </c>
      <c r="E144" s="278">
        <v>105.78333333333335</v>
      </c>
      <c r="F144" s="278">
        <v>104.01666666666667</v>
      </c>
      <c r="G144" s="278">
        <v>102.43333333333334</v>
      </c>
      <c r="H144" s="278">
        <v>109.13333333333335</v>
      </c>
      <c r="I144" s="278">
        <v>110.71666666666667</v>
      </c>
      <c r="J144" s="278">
        <v>112.48333333333336</v>
      </c>
      <c r="K144" s="276">
        <v>108.95</v>
      </c>
      <c r="L144" s="276">
        <v>105.6</v>
      </c>
      <c r="M144" s="276">
        <v>0.16830000000000001</v>
      </c>
    </row>
    <row r="145" spans="1:13">
      <c r="A145" s="267">
        <v>135</v>
      </c>
      <c r="B145" s="276" t="s">
        <v>240</v>
      </c>
      <c r="C145" s="277">
        <v>370.95</v>
      </c>
      <c r="D145" s="278">
        <v>370.68333333333339</v>
      </c>
      <c r="E145" s="278">
        <v>362.36666666666679</v>
      </c>
      <c r="F145" s="278">
        <v>353.78333333333342</v>
      </c>
      <c r="G145" s="278">
        <v>345.46666666666681</v>
      </c>
      <c r="H145" s="278">
        <v>379.26666666666677</v>
      </c>
      <c r="I145" s="278">
        <v>387.58333333333337</v>
      </c>
      <c r="J145" s="278">
        <v>396.16666666666674</v>
      </c>
      <c r="K145" s="276">
        <v>379</v>
      </c>
      <c r="L145" s="276">
        <v>362.1</v>
      </c>
      <c r="M145" s="276">
        <v>10.77093</v>
      </c>
    </row>
    <row r="146" spans="1:13">
      <c r="A146" s="267">
        <v>136</v>
      </c>
      <c r="B146" s="276" t="s">
        <v>241</v>
      </c>
      <c r="C146" s="277">
        <v>1055.55</v>
      </c>
      <c r="D146" s="278">
        <v>1057.1000000000001</v>
      </c>
      <c r="E146" s="278">
        <v>1045.2000000000003</v>
      </c>
      <c r="F146" s="278">
        <v>1034.8500000000001</v>
      </c>
      <c r="G146" s="278">
        <v>1022.9500000000003</v>
      </c>
      <c r="H146" s="278">
        <v>1067.4500000000003</v>
      </c>
      <c r="I146" s="278">
        <v>1079.3500000000004</v>
      </c>
      <c r="J146" s="278">
        <v>1089.7000000000003</v>
      </c>
      <c r="K146" s="276">
        <v>1069</v>
      </c>
      <c r="L146" s="276">
        <v>1046.75</v>
      </c>
      <c r="M146" s="276">
        <v>0.99041000000000001</v>
      </c>
    </row>
    <row r="147" spans="1:13">
      <c r="A147" s="267">
        <v>137</v>
      </c>
      <c r="B147" s="276" t="s">
        <v>242</v>
      </c>
      <c r="C147" s="277">
        <v>67.349999999999994</v>
      </c>
      <c r="D147" s="278">
        <v>66.733333333333334</v>
      </c>
      <c r="E147" s="278">
        <v>65.566666666666663</v>
      </c>
      <c r="F147" s="278">
        <v>63.783333333333331</v>
      </c>
      <c r="G147" s="278">
        <v>62.61666666666666</v>
      </c>
      <c r="H147" s="278">
        <v>68.516666666666666</v>
      </c>
      <c r="I147" s="278">
        <v>69.683333333333323</v>
      </c>
      <c r="J147" s="278">
        <v>71.466666666666669</v>
      </c>
      <c r="K147" s="276">
        <v>67.900000000000006</v>
      </c>
      <c r="L147" s="276">
        <v>64.95</v>
      </c>
      <c r="M147" s="276">
        <v>29.192170000000001</v>
      </c>
    </row>
    <row r="148" spans="1:13">
      <c r="A148" s="267">
        <v>138</v>
      </c>
      <c r="B148" s="276" t="s">
        <v>96</v>
      </c>
      <c r="C148" s="277">
        <v>44.75</v>
      </c>
      <c r="D148" s="278">
        <v>44.283333333333331</v>
      </c>
      <c r="E148" s="278">
        <v>43.566666666666663</v>
      </c>
      <c r="F148" s="278">
        <v>42.383333333333333</v>
      </c>
      <c r="G148" s="278">
        <v>41.666666666666664</v>
      </c>
      <c r="H148" s="278">
        <v>45.466666666666661</v>
      </c>
      <c r="I148" s="278">
        <v>46.18333333333333</v>
      </c>
      <c r="J148" s="278">
        <v>47.36666666666666</v>
      </c>
      <c r="K148" s="276">
        <v>45</v>
      </c>
      <c r="L148" s="276">
        <v>43.1</v>
      </c>
      <c r="M148" s="276">
        <v>28.417919999999999</v>
      </c>
    </row>
    <row r="149" spans="1:13">
      <c r="A149" s="267">
        <v>139</v>
      </c>
      <c r="B149" s="276" t="s">
        <v>362</v>
      </c>
      <c r="C149" s="277">
        <v>515.9</v>
      </c>
      <c r="D149" s="278">
        <v>514.48333333333323</v>
      </c>
      <c r="E149" s="278">
        <v>508.41666666666652</v>
      </c>
      <c r="F149" s="278">
        <v>500.93333333333328</v>
      </c>
      <c r="G149" s="278">
        <v>494.86666666666656</v>
      </c>
      <c r="H149" s="278">
        <v>521.96666666666647</v>
      </c>
      <c r="I149" s="278">
        <v>528.0333333333333</v>
      </c>
      <c r="J149" s="278">
        <v>535.51666666666642</v>
      </c>
      <c r="K149" s="276">
        <v>520.54999999999995</v>
      </c>
      <c r="L149" s="276">
        <v>507</v>
      </c>
      <c r="M149" s="276">
        <v>2.9921500000000001</v>
      </c>
    </row>
    <row r="150" spans="1:13">
      <c r="A150" s="267">
        <v>140</v>
      </c>
      <c r="B150" s="276" t="s">
        <v>1297</v>
      </c>
      <c r="C150" s="277">
        <v>1391.5</v>
      </c>
      <c r="D150" s="278">
        <v>1398.8166666666666</v>
      </c>
      <c r="E150" s="278">
        <v>1367.6833333333332</v>
      </c>
      <c r="F150" s="278">
        <v>1343.8666666666666</v>
      </c>
      <c r="G150" s="278">
        <v>1312.7333333333331</v>
      </c>
      <c r="H150" s="278">
        <v>1422.6333333333332</v>
      </c>
      <c r="I150" s="278">
        <v>1453.7666666666664</v>
      </c>
      <c r="J150" s="278">
        <v>1477.5833333333333</v>
      </c>
      <c r="K150" s="276">
        <v>1429.95</v>
      </c>
      <c r="L150" s="276">
        <v>1375</v>
      </c>
      <c r="M150" s="276">
        <v>5.1999999999999998E-2</v>
      </c>
    </row>
    <row r="151" spans="1:13">
      <c r="A151" s="267">
        <v>141</v>
      </c>
      <c r="B151" s="276" t="s">
        <v>97</v>
      </c>
      <c r="C151" s="277">
        <v>1285.45</v>
      </c>
      <c r="D151" s="278">
        <v>1277.3999999999999</v>
      </c>
      <c r="E151" s="278">
        <v>1263.7999999999997</v>
      </c>
      <c r="F151" s="278">
        <v>1242.1499999999999</v>
      </c>
      <c r="G151" s="278">
        <v>1228.5499999999997</v>
      </c>
      <c r="H151" s="278">
        <v>1299.0499999999997</v>
      </c>
      <c r="I151" s="278">
        <v>1312.6499999999996</v>
      </c>
      <c r="J151" s="278">
        <v>1334.2999999999997</v>
      </c>
      <c r="K151" s="276">
        <v>1291</v>
      </c>
      <c r="L151" s="276">
        <v>1255.75</v>
      </c>
      <c r="M151" s="276">
        <v>20.120439999999999</v>
      </c>
    </row>
    <row r="152" spans="1:13">
      <c r="A152" s="267">
        <v>142</v>
      </c>
      <c r="B152" s="276" t="s">
        <v>363</v>
      </c>
      <c r="C152" s="277" t="e">
        <v>#N/A</v>
      </c>
      <c r="D152" s="278" t="e">
        <v>#N/A</v>
      </c>
      <c r="E152" s="278" t="e">
        <v>#N/A</v>
      </c>
      <c r="F152" s="278" t="e">
        <v>#N/A</v>
      </c>
      <c r="G152" s="278" t="e">
        <v>#N/A</v>
      </c>
      <c r="H152" s="278" t="e">
        <v>#N/A</v>
      </c>
      <c r="I152" s="278" t="e">
        <v>#N/A</v>
      </c>
      <c r="J152" s="278" t="e">
        <v>#N/A</v>
      </c>
      <c r="K152" s="276" t="e">
        <v>#N/A</v>
      </c>
      <c r="L152" s="276" t="e">
        <v>#N/A</v>
      </c>
      <c r="M152" s="276" t="e">
        <v>#N/A</v>
      </c>
    </row>
    <row r="153" spans="1:13">
      <c r="A153" s="267">
        <v>143</v>
      </c>
      <c r="B153" s="276" t="s">
        <v>98</v>
      </c>
      <c r="C153" s="277">
        <v>164.2</v>
      </c>
      <c r="D153" s="278">
        <v>163.65</v>
      </c>
      <c r="E153" s="278">
        <v>162.30000000000001</v>
      </c>
      <c r="F153" s="278">
        <v>160.4</v>
      </c>
      <c r="G153" s="278">
        <v>159.05000000000001</v>
      </c>
      <c r="H153" s="278">
        <v>165.55</v>
      </c>
      <c r="I153" s="278">
        <v>166.89999999999998</v>
      </c>
      <c r="J153" s="278">
        <v>168.8</v>
      </c>
      <c r="K153" s="276">
        <v>165</v>
      </c>
      <c r="L153" s="276">
        <v>161.75</v>
      </c>
      <c r="M153" s="276">
        <v>40.673360000000002</v>
      </c>
    </row>
    <row r="154" spans="1:13">
      <c r="A154" s="267">
        <v>144</v>
      </c>
      <c r="B154" s="276" t="s">
        <v>243</v>
      </c>
      <c r="C154" s="277">
        <v>7.1</v>
      </c>
      <c r="D154" s="278">
        <v>7.0666666666666664</v>
      </c>
      <c r="E154" s="278">
        <v>7.0333333333333332</v>
      </c>
      <c r="F154" s="278">
        <v>6.9666666666666668</v>
      </c>
      <c r="G154" s="278">
        <v>6.9333333333333336</v>
      </c>
      <c r="H154" s="278">
        <v>7.1333333333333329</v>
      </c>
      <c r="I154" s="278">
        <v>7.1666666666666661</v>
      </c>
      <c r="J154" s="278">
        <v>7.2333333333333325</v>
      </c>
      <c r="K154" s="276">
        <v>7.1</v>
      </c>
      <c r="L154" s="276">
        <v>7</v>
      </c>
      <c r="M154" s="276">
        <v>21.610330000000001</v>
      </c>
    </row>
    <row r="155" spans="1:13">
      <c r="A155" s="267">
        <v>145</v>
      </c>
      <c r="B155" s="276" t="s">
        <v>364</v>
      </c>
      <c r="C155" s="277">
        <v>332.4</v>
      </c>
      <c r="D155" s="278">
        <v>331.2</v>
      </c>
      <c r="E155" s="278">
        <v>327.39999999999998</v>
      </c>
      <c r="F155" s="278">
        <v>322.39999999999998</v>
      </c>
      <c r="G155" s="278">
        <v>318.59999999999997</v>
      </c>
      <c r="H155" s="278">
        <v>336.2</v>
      </c>
      <c r="I155" s="278">
        <v>340.00000000000006</v>
      </c>
      <c r="J155" s="278">
        <v>345</v>
      </c>
      <c r="K155" s="276">
        <v>335</v>
      </c>
      <c r="L155" s="276">
        <v>326.2</v>
      </c>
      <c r="M155" s="276">
        <v>1.9013</v>
      </c>
    </row>
    <row r="156" spans="1:13">
      <c r="A156" s="267">
        <v>146</v>
      </c>
      <c r="B156" s="276" t="s">
        <v>99</v>
      </c>
      <c r="C156" s="277">
        <v>54.75</v>
      </c>
      <c r="D156" s="278">
        <v>54.466666666666669</v>
      </c>
      <c r="E156" s="278">
        <v>53.63333333333334</v>
      </c>
      <c r="F156" s="278">
        <v>52.516666666666673</v>
      </c>
      <c r="G156" s="278">
        <v>51.683333333333344</v>
      </c>
      <c r="H156" s="278">
        <v>55.583333333333336</v>
      </c>
      <c r="I156" s="278">
        <v>56.416666666666664</v>
      </c>
      <c r="J156" s="278">
        <v>57.533333333333331</v>
      </c>
      <c r="K156" s="276">
        <v>55.3</v>
      </c>
      <c r="L156" s="276">
        <v>53.35</v>
      </c>
      <c r="M156" s="276">
        <v>425.49793</v>
      </c>
    </row>
    <row r="157" spans="1:13">
      <c r="A157" s="267">
        <v>147</v>
      </c>
      <c r="B157" s="276" t="s">
        <v>367</v>
      </c>
      <c r="C157" s="277">
        <v>279.10000000000002</v>
      </c>
      <c r="D157" s="278">
        <v>280.08333333333337</v>
      </c>
      <c r="E157" s="278">
        <v>276.61666666666673</v>
      </c>
      <c r="F157" s="278">
        <v>274.13333333333338</v>
      </c>
      <c r="G157" s="278">
        <v>270.66666666666674</v>
      </c>
      <c r="H157" s="278">
        <v>282.56666666666672</v>
      </c>
      <c r="I157" s="278">
        <v>286.03333333333342</v>
      </c>
      <c r="J157" s="278">
        <v>288.51666666666671</v>
      </c>
      <c r="K157" s="276">
        <v>283.55</v>
      </c>
      <c r="L157" s="276">
        <v>277.60000000000002</v>
      </c>
      <c r="M157" s="276">
        <v>0.76771999999999996</v>
      </c>
    </row>
    <row r="158" spans="1:13">
      <c r="A158" s="267">
        <v>148</v>
      </c>
      <c r="B158" s="276" t="s">
        <v>366</v>
      </c>
      <c r="C158" s="277">
        <v>2426.4</v>
      </c>
      <c r="D158" s="278">
        <v>2447.3166666666666</v>
      </c>
      <c r="E158" s="278">
        <v>2394.6333333333332</v>
      </c>
      <c r="F158" s="278">
        <v>2362.8666666666668</v>
      </c>
      <c r="G158" s="278">
        <v>2310.1833333333334</v>
      </c>
      <c r="H158" s="278">
        <v>2479.083333333333</v>
      </c>
      <c r="I158" s="278">
        <v>2531.7666666666664</v>
      </c>
      <c r="J158" s="278">
        <v>2563.5333333333328</v>
      </c>
      <c r="K158" s="276">
        <v>2500</v>
      </c>
      <c r="L158" s="276">
        <v>2415.5500000000002</v>
      </c>
      <c r="M158" s="276">
        <v>0.53124000000000005</v>
      </c>
    </row>
    <row r="159" spans="1:13">
      <c r="A159" s="267">
        <v>149</v>
      </c>
      <c r="B159" s="276" t="s">
        <v>368</v>
      </c>
      <c r="C159" s="277">
        <v>568.4</v>
      </c>
      <c r="D159" s="278">
        <v>569.30000000000007</v>
      </c>
      <c r="E159" s="278">
        <v>560.60000000000014</v>
      </c>
      <c r="F159" s="278">
        <v>552.80000000000007</v>
      </c>
      <c r="G159" s="278">
        <v>544.10000000000014</v>
      </c>
      <c r="H159" s="278">
        <v>577.10000000000014</v>
      </c>
      <c r="I159" s="278">
        <v>585.80000000000018</v>
      </c>
      <c r="J159" s="278">
        <v>593.60000000000014</v>
      </c>
      <c r="K159" s="276">
        <v>578</v>
      </c>
      <c r="L159" s="276">
        <v>561.5</v>
      </c>
      <c r="M159" s="276">
        <v>0.70499999999999996</v>
      </c>
    </row>
    <row r="160" spans="1:13">
      <c r="A160" s="267">
        <v>150</v>
      </c>
      <c r="B160" s="276" t="s">
        <v>2940</v>
      </c>
      <c r="C160" s="277">
        <v>497.3</v>
      </c>
      <c r="D160" s="278">
        <v>497.34999999999997</v>
      </c>
      <c r="E160" s="278">
        <v>488.69999999999993</v>
      </c>
      <c r="F160" s="278">
        <v>480.09999999999997</v>
      </c>
      <c r="G160" s="278">
        <v>471.44999999999993</v>
      </c>
      <c r="H160" s="278">
        <v>505.94999999999993</v>
      </c>
      <c r="I160" s="278">
        <v>514.59999999999991</v>
      </c>
      <c r="J160" s="278">
        <v>523.19999999999993</v>
      </c>
      <c r="K160" s="276">
        <v>506</v>
      </c>
      <c r="L160" s="276">
        <v>488.75</v>
      </c>
      <c r="M160" s="276">
        <v>0.46672000000000002</v>
      </c>
    </row>
    <row r="161" spans="1:13">
      <c r="A161" s="267">
        <v>151</v>
      </c>
      <c r="B161" s="276" t="s">
        <v>370</v>
      </c>
      <c r="C161" s="277">
        <v>128.94999999999999</v>
      </c>
      <c r="D161" s="278">
        <v>130</v>
      </c>
      <c r="E161" s="278">
        <v>127.25</v>
      </c>
      <c r="F161" s="278">
        <v>125.55000000000001</v>
      </c>
      <c r="G161" s="278">
        <v>122.80000000000001</v>
      </c>
      <c r="H161" s="278">
        <v>131.69999999999999</v>
      </c>
      <c r="I161" s="278">
        <v>134.44999999999999</v>
      </c>
      <c r="J161" s="278">
        <v>136.14999999999998</v>
      </c>
      <c r="K161" s="276">
        <v>132.75</v>
      </c>
      <c r="L161" s="276">
        <v>128.30000000000001</v>
      </c>
      <c r="M161" s="276">
        <v>8.0752600000000001</v>
      </c>
    </row>
    <row r="162" spans="1:13">
      <c r="A162" s="267">
        <v>152</v>
      </c>
      <c r="B162" s="276" t="s">
        <v>244</v>
      </c>
      <c r="C162" s="277">
        <v>68.7</v>
      </c>
      <c r="D162" s="278">
        <v>68.899999999999991</v>
      </c>
      <c r="E162" s="278">
        <v>68.09999999999998</v>
      </c>
      <c r="F162" s="278">
        <v>67.499999999999986</v>
      </c>
      <c r="G162" s="278">
        <v>66.699999999999974</v>
      </c>
      <c r="H162" s="278">
        <v>69.499999999999986</v>
      </c>
      <c r="I162" s="278">
        <v>70.3</v>
      </c>
      <c r="J162" s="278">
        <v>70.899999999999991</v>
      </c>
      <c r="K162" s="276">
        <v>69.7</v>
      </c>
      <c r="L162" s="276">
        <v>68.3</v>
      </c>
      <c r="M162" s="276">
        <v>17.969860000000001</v>
      </c>
    </row>
    <row r="163" spans="1:13">
      <c r="A163" s="267">
        <v>153</v>
      </c>
      <c r="B163" s="276" t="s">
        <v>369</v>
      </c>
      <c r="C163" s="277">
        <v>73.75</v>
      </c>
      <c r="D163" s="278">
        <v>73.63333333333334</v>
      </c>
      <c r="E163" s="278">
        <v>73.01666666666668</v>
      </c>
      <c r="F163" s="278">
        <v>72.283333333333346</v>
      </c>
      <c r="G163" s="278">
        <v>71.666666666666686</v>
      </c>
      <c r="H163" s="278">
        <v>74.366666666666674</v>
      </c>
      <c r="I163" s="278">
        <v>74.98333333333332</v>
      </c>
      <c r="J163" s="278">
        <v>75.716666666666669</v>
      </c>
      <c r="K163" s="276">
        <v>74.25</v>
      </c>
      <c r="L163" s="276">
        <v>72.900000000000006</v>
      </c>
      <c r="M163" s="276">
        <v>17.511340000000001</v>
      </c>
    </row>
    <row r="164" spans="1:13">
      <c r="A164" s="267">
        <v>154</v>
      </c>
      <c r="B164" s="276" t="s">
        <v>100</v>
      </c>
      <c r="C164" s="277">
        <v>85.8</v>
      </c>
      <c r="D164" s="278">
        <v>86.333333333333329</v>
      </c>
      <c r="E164" s="278">
        <v>84.966666666666654</v>
      </c>
      <c r="F164" s="278">
        <v>84.133333333333326</v>
      </c>
      <c r="G164" s="278">
        <v>82.766666666666652</v>
      </c>
      <c r="H164" s="278">
        <v>87.166666666666657</v>
      </c>
      <c r="I164" s="278">
        <v>88.533333333333331</v>
      </c>
      <c r="J164" s="278">
        <v>89.36666666666666</v>
      </c>
      <c r="K164" s="276">
        <v>87.7</v>
      </c>
      <c r="L164" s="276">
        <v>85.5</v>
      </c>
      <c r="M164" s="276">
        <v>135.95704000000001</v>
      </c>
    </row>
    <row r="165" spans="1:13">
      <c r="A165" s="267">
        <v>155</v>
      </c>
      <c r="B165" s="276" t="s">
        <v>375</v>
      </c>
      <c r="C165" s="277">
        <v>1758.05</v>
      </c>
      <c r="D165" s="278">
        <v>1774.95</v>
      </c>
      <c r="E165" s="278">
        <v>1729.9</v>
      </c>
      <c r="F165" s="278">
        <v>1701.75</v>
      </c>
      <c r="G165" s="278">
        <v>1656.7</v>
      </c>
      <c r="H165" s="278">
        <v>1803.1000000000001</v>
      </c>
      <c r="I165" s="278">
        <v>1848.1499999999999</v>
      </c>
      <c r="J165" s="278">
        <v>1876.3000000000002</v>
      </c>
      <c r="K165" s="276">
        <v>1820</v>
      </c>
      <c r="L165" s="276">
        <v>1746.8</v>
      </c>
      <c r="M165" s="276">
        <v>0.24681</v>
      </c>
    </row>
    <row r="166" spans="1:13">
      <c r="A166" s="267">
        <v>156</v>
      </c>
      <c r="B166" s="276" t="s">
        <v>376</v>
      </c>
      <c r="C166" s="277">
        <v>2045.65</v>
      </c>
      <c r="D166" s="278">
        <v>2032.2666666666664</v>
      </c>
      <c r="E166" s="278">
        <v>2004.5333333333328</v>
      </c>
      <c r="F166" s="278">
        <v>1963.4166666666665</v>
      </c>
      <c r="G166" s="278">
        <v>1935.6833333333329</v>
      </c>
      <c r="H166" s="278">
        <v>2073.3833333333328</v>
      </c>
      <c r="I166" s="278">
        <v>2101.1166666666663</v>
      </c>
      <c r="J166" s="278">
        <v>2142.2333333333327</v>
      </c>
      <c r="K166" s="276">
        <v>2060</v>
      </c>
      <c r="L166" s="276">
        <v>1991.15</v>
      </c>
      <c r="M166" s="276">
        <v>0.16616</v>
      </c>
    </row>
    <row r="167" spans="1:13">
      <c r="A167" s="267">
        <v>157</v>
      </c>
      <c r="B167" s="276" t="s">
        <v>372</v>
      </c>
      <c r="C167" s="277">
        <v>214.1</v>
      </c>
      <c r="D167" s="278">
        <v>211.06666666666669</v>
      </c>
      <c r="E167" s="278">
        <v>208.03333333333339</v>
      </c>
      <c r="F167" s="278">
        <v>201.9666666666667</v>
      </c>
      <c r="G167" s="278">
        <v>198.93333333333339</v>
      </c>
      <c r="H167" s="278">
        <v>217.13333333333338</v>
      </c>
      <c r="I167" s="278">
        <v>220.16666666666669</v>
      </c>
      <c r="J167" s="278">
        <v>226.23333333333338</v>
      </c>
      <c r="K167" s="276">
        <v>214.1</v>
      </c>
      <c r="L167" s="276">
        <v>205</v>
      </c>
      <c r="M167" s="276">
        <v>4.2404799999999998</v>
      </c>
    </row>
    <row r="168" spans="1:13">
      <c r="A168" s="267">
        <v>158</v>
      </c>
      <c r="B168" s="276" t="s">
        <v>382</v>
      </c>
      <c r="C168" s="277">
        <v>223.6</v>
      </c>
      <c r="D168" s="278">
        <v>225.23333333333332</v>
      </c>
      <c r="E168" s="278">
        <v>220.51666666666665</v>
      </c>
      <c r="F168" s="278">
        <v>217.43333333333334</v>
      </c>
      <c r="G168" s="278">
        <v>212.71666666666667</v>
      </c>
      <c r="H168" s="278">
        <v>228.31666666666663</v>
      </c>
      <c r="I168" s="278">
        <v>233.03333333333327</v>
      </c>
      <c r="J168" s="278">
        <v>236.11666666666662</v>
      </c>
      <c r="K168" s="276">
        <v>229.95</v>
      </c>
      <c r="L168" s="276">
        <v>222.15</v>
      </c>
      <c r="M168" s="276">
        <v>1.46705</v>
      </c>
    </row>
    <row r="169" spans="1:13">
      <c r="A169" s="267">
        <v>159</v>
      </c>
      <c r="B169" s="276" t="s">
        <v>373</v>
      </c>
      <c r="C169" s="277">
        <v>83.9</v>
      </c>
      <c r="D169" s="278">
        <v>83.616666666666674</v>
      </c>
      <c r="E169" s="278">
        <v>82.783333333333346</v>
      </c>
      <c r="F169" s="278">
        <v>81.666666666666671</v>
      </c>
      <c r="G169" s="278">
        <v>80.833333333333343</v>
      </c>
      <c r="H169" s="278">
        <v>84.733333333333348</v>
      </c>
      <c r="I169" s="278">
        <v>85.566666666666663</v>
      </c>
      <c r="J169" s="278">
        <v>86.683333333333351</v>
      </c>
      <c r="K169" s="276">
        <v>84.45</v>
      </c>
      <c r="L169" s="276">
        <v>82.5</v>
      </c>
      <c r="M169" s="276">
        <v>0.26771</v>
      </c>
    </row>
    <row r="170" spans="1:13">
      <c r="A170" s="267">
        <v>160</v>
      </c>
      <c r="B170" s="276" t="s">
        <v>374</v>
      </c>
      <c r="C170" s="277">
        <v>151.55000000000001</v>
      </c>
      <c r="D170" s="278">
        <v>151.66666666666666</v>
      </c>
      <c r="E170" s="278">
        <v>150.0333333333333</v>
      </c>
      <c r="F170" s="278">
        <v>148.51666666666665</v>
      </c>
      <c r="G170" s="278">
        <v>146.8833333333333</v>
      </c>
      <c r="H170" s="278">
        <v>153.18333333333331</v>
      </c>
      <c r="I170" s="278">
        <v>154.81666666666669</v>
      </c>
      <c r="J170" s="278">
        <v>156.33333333333331</v>
      </c>
      <c r="K170" s="276">
        <v>153.30000000000001</v>
      </c>
      <c r="L170" s="276">
        <v>150.15</v>
      </c>
      <c r="M170" s="276">
        <v>3.6899700000000002</v>
      </c>
    </row>
    <row r="171" spans="1:13">
      <c r="A171" s="267">
        <v>161</v>
      </c>
      <c r="B171" s="276" t="s">
        <v>245</v>
      </c>
      <c r="C171" s="277">
        <v>121.35</v>
      </c>
      <c r="D171" s="278">
        <v>121.75</v>
      </c>
      <c r="E171" s="278">
        <v>120.6</v>
      </c>
      <c r="F171" s="278">
        <v>119.85</v>
      </c>
      <c r="G171" s="278">
        <v>118.69999999999999</v>
      </c>
      <c r="H171" s="278">
        <v>122.5</v>
      </c>
      <c r="I171" s="278">
        <v>123.65</v>
      </c>
      <c r="J171" s="278">
        <v>124.4</v>
      </c>
      <c r="K171" s="276">
        <v>122.9</v>
      </c>
      <c r="L171" s="276">
        <v>121</v>
      </c>
      <c r="M171" s="276">
        <v>1.3117000000000001</v>
      </c>
    </row>
    <row r="172" spans="1:13">
      <c r="A172" s="267">
        <v>162</v>
      </c>
      <c r="B172" s="276" t="s">
        <v>378</v>
      </c>
      <c r="C172" s="277">
        <v>5386.95</v>
      </c>
      <c r="D172" s="278">
        <v>5371.0999999999995</v>
      </c>
      <c r="E172" s="278">
        <v>5347.8499999999985</v>
      </c>
      <c r="F172" s="278">
        <v>5308.7499999999991</v>
      </c>
      <c r="G172" s="278">
        <v>5285.4999999999982</v>
      </c>
      <c r="H172" s="278">
        <v>5410.1999999999989</v>
      </c>
      <c r="I172" s="278">
        <v>5433.4500000000007</v>
      </c>
      <c r="J172" s="278">
        <v>5472.5499999999993</v>
      </c>
      <c r="K172" s="276">
        <v>5394.35</v>
      </c>
      <c r="L172" s="276">
        <v>5332</v>
      </c>
      <c r="M172" s="276">
        <v>5.8299999999999998E-2</v>
      </c>
    </row>
    <row r="173" spans="1:13">
      <c r="A173" s="267">
        <v>163</v>
      </c>
      <c r="B173" s="276" t="s">
        <v>379</v>
      </c>
      <c r="C173" s="277">
        <v>1400.55</v>
      </c>
      <c r="D173" s="278">
        <v>1406.4666666666665</v>
      </c>
      <c r="E173" s="278">
        <v>1389.5333333333328</v>
      </c>
      <c r="F173" s="278">
        <v>1378.5166666666664</v>
      </c>
      <c r="G173" s="278">
        <v>1361.5833333333328</v>
      </c>
      <c r="H173" s="278">
        <v>1417.4833333333329</v>
      </c>
      <c r="I173" s="278">
        <v>1434.4166666666667</v>
      </c>
      <c r="J173" s="278">
        <v>1445.4333333333329</v>
      </c>
      <c r="K173" s="276">
        <v>1423.4</v>
      </c>
      <c r="L173" s="276">
        <v>1395.45</v>
      </c>
      <c r="M173" s="276">
        <v>0.56386999999999998</v>
      </c>
    </row>
    <row r="174" spans="1:13">
      <c r="A174" s="267">
        <v>164</v>
      </c>
      <c r="B174" s="276" t="s">
        <v>101</v>
      </c>
      <c r="C174" s="277">
        <v>511.8</v>
      </c>
      <c r="D174" s="278">
        <v>511.16666666666669</v>
      </c>
      <c r="E174" s="278">
        <v>506.68333333333339</v>
      </c>
      <c r="F174" s="278">
        <v>501.56666666666672</v>
      </c>
      <c r="G174" s="278">
        <v>497.08333333333343</v>
      </c>
      <c r="H174" s="278">
        <v>516.2833333333333</v>
      </c>
      <c r="I174" s="278">
        <v>520.76666666666665</v>
      </c>
      <c r="J174" s="278">
        <v>525.88333333333333</v>
      </c>
      <c r="K174" s="276">
        <v>515.65</v>
      </c>
      <c r="L174" s="276">
        <v>506.05</v>
      </c>
      <c r="M174" s="276">
        <v>34.967509999999997</v>
      </c>
    </row>
    <row r="175" spans="1:13">
      <c r="A175" s="267">
        <v>165</v>
      </c>
      <c r="B175" s="276" t="s">
        <v>387</v>
      </c>
      <c r="C175" s="277">
        <v>42.25</v>
      </c>
      <c r="D175" s="278">
        <v>42.366666666666667</v>
      </c>
      <c r="E175" s="278">
        <v>42.083333333333336</v>
      </c>
      <c r="F175" s="278">
        <v>41.916666666666671</v>
      </c>
      <c r="G175" s="278">
        <v>41.63333333333334</v>
      </c>
      <c r="H175" s="278">
        <v>42.533333333333331</v>
      </c>
      <c r="I175" s="278">
        <v>42.816666666666663</v>
      </c>
      <c r="J175" s="278">
        <v>42.983333333333327</v>
      </c>
      <c r="K175" s="276">
        <v>42.65</v>
      </c>
      <c r="L175" s="276">
        <v>42.2</v>
      </c>
      <c r="M175" s="276">
        <v>5.7643599999999999</v>
      </c>
    </row>
    <row r="176" spans="1:13">
      <c r="A176" s="267">
        <v>166</v>
      </c>
      <c r="B176" s="276" t="s">
        <v>1396</v>
      </c>
      <c r="C176" s="277">
        <v>3463.45</v>
      </c>
      <c r="D176" s="278">
        <v>3469.85</v>
      </c>
      <c r="E176" s="278">
        <v>3443.6499999999996</v>
      </c>
      <c r="F176" s="278">
        <v>3423.85</v>
      </c>
      <c r="G176" s="278">
        <v>3397.6499999999996</v>
      </c>
      <c r="H176" s="278">
        <v>3489.6499999999996</v>
      </c>
      <c r="I176" s="278">
        <v>3515.8499999999995</v>
      </c>
      <c r="J176" s="278">
        <v>3535.6499999999996</v>
      </c>
      <c r="K176" s="276">
        <v>3496.05</v>
      </c>
      <c r="L176" s="276">
        <v>3450.05</v>
      </c>
      <c r="M176" s="276">
        <v>0.38455</v>
      </c>
    </row>
    <row r="177" spans="1:13">
      <c r="A177" s="267">
        <v>167</v>
      </c>
      <c r="B177" s="276" t="s">
        <v>103</v>
      </c>
      <c r="C177" s="277">
        <v>24.05</v>
      </c>
      <c r="D177" s="278">
        <v>24.05</v>
      </c>
      <c r="E177" s="278">
        <v>23.8</v>
      </c>
      <c r="F177" s="278">
        <v>23.55</v>
      </c>
      <c r="G177" s="278">
        <v>23.3</v>
      </c>
      <c r="H177" s="278">
        <v>24.3</v>
      </c>
      <c r="I177" s="278">
        <v>24.55</v>
      </c>
      <c r="J177" s="278">
        <v>24.8</v>
      </c>
      <c r="K177" s="276">
        <v>24.3</v>
      </c>
      <c r="L177" s="276">
        <v>23.8</v>
      </c>
      <c r="M177" s="276">
        <v>50.244039999999998</v>
      </c>
    </row>
    <row r="178" spans="1:13">
      <c r="A178" s="267">
        <v>168</v>
      </c>
      <c r="B178" s="276" t="s">
        <v>388</v>
      </c>
      <c r="C178" s="277">
        <v>208.45</v>
      </c>
      <c r="D178" s="278">
        <v>208.83333333333334</v>
      </c>
      <c r="E178" s="278">
        <v>206.2166666666667</v>
      </c>
      <c r="F178" s="278">
        <v>203.98333333333335</v>
      </c>
      <c r="G178" s="278">
        <v>201.3666666666667</v>
      </c>
      <c r="H178" s="278">
        <v>211.06666666666669</v>
      </c>
      <c r="I178" s="278">
        <v>213.68333333333331</v>
      </c>
      <c r="J178" s="278">
        <v>215.91666666666669</v>
      </c>
      <c r="K178" s="276">
        <v>211.45</v>
      </c>
      <c r="L178" s="276">
        <v>206.6</v>
      </c>
      <c r="M178" s="276">
        <v>4.9246600000000003</v>
      </c>
    </row>
    <row r="179" spans="1:13">
      <c r="A179" s="267">
        <v>169</v>
      </c>
      <c r="B179" s="276" t="s">
        <v>380</v>
      </c>
      <c r="C179" s="277">
        <v>881.95</v>
      </c>
      <c r="D179" s="278">
        <v>881.94999999999993</v>
      </c>
      <c r="E179" s="278">
        <v>876.89999999999986</v>
      </c>
      <c r="F179" s="278">
        <v>871.84999999999991</v>
      </c>
      <c r="G179" s="278">
        <v>866.79999999999984</v>
      </c>
      <c r="H179" s="278">
        <v>886.99999999999989</v>
      </c>
      <c r="I179" s="278">
        <v>892.04999999999984</v>
      </c>
      <c r="J179" s="278">
        <v>897.09999999999991</v>
      </c>
      <c r="K179" s="276">
        <v>887</v>
      </c>
      <c r="L179" s="276">
        <v>876.9</v>
      </c>
      <c r="M179" s="276">
        <v>0.15339</v>
      </c>
    </row>
    <row r="180" spans="1:13">
      <c r="A180" s="267">
        <v>170</v>
      </c>
      <c r="B180" s="276" t="s">
        <v>246</v>
      </c>
      <c r="C180" s="277">
        <v>502.7</v>
      </c>
      <c r="D180" s="278">
        <v>506.26666666666671</v>
      </c>
      <c r="E180" s="278">
        <v>497.53333333333342</v>
      </c>
      <c r="F180" s="278">
        <v>492.36666666666673</v>
      </c>
      <c r="G180" s="278">
        <v>483.63333333333344</v>
      </c>
      <c r="H180" s="278">
        <v>511.43333333333339</v>
      </c>
      <c r="I180" s="278">
        <v>520.16666666666663</v>
      </c>
      <c r="J180" s="278">
        <v>525.33333333333337</v>
      </c>
      <c r="K180" s="276">
        <v>515</v>
      </c>
      <c r="L180" s="276">
        <v>501.1</v>
      </c>
      <c r="M180" s="276">
        <v>1.9300600000000001</v>
      </c>
    </row>
    <row r="181" spans="1:13">
      <c r="A181" s="267">
        <v>171</v>
      </c>
      <c r="B181" s="276" t="s">
        <v>104</v>
      </c>
      <c r="C181" s="277">
        <v>669.55</v>
      </c>
      <c r="D181" s="278">
        <v>671.7833333333333</v>
      </c>
      <c r="E181" s="278">
        <v>661.16666666666663</v>
      </c>
      <c r="F181" s="278">
        <v>652.7833333333333</v>
      </c>
      <c r="G181" s="278">
        <v>642.16666666666663</v>
      </c>
      <c r="H181" s="278">
        <v>680.16666666666663</v>
      </c>
      <c r="I181" s="278">
        <v>690.78333333333342</v>
      </c>
      <c r="J181" s="278">
        <v>699.16666666666663</v>
      </c>
      <c r="K181" s="276">
        <v>682.4</v>
      </c>
      <c r="L181" s="276">
        <v>663.4</v>
      </c>
      <c r="M181" s="276">
        <v>27.055959999999999</v>
      </c>
    </row>
    <row r="182" spans="1:13">
      <c r="A182" s="267">
        <v>172</v>
      </c>
      <c r="B182" s="276" t="s">
        <v>247</v>
      </c>
      <c r="C182" s="277">
        <v>380.65</v>
      </c>
      <c r="D182" s="278">
        <v>377.86666666666662</v>
      </c>
      <c r="E182" s="278">
        <v>372.33333333333326</v>
      </c>
      <c r="F182" s="278">
        <v>364.01666666666665</v>
      </c>
      <c r="G182" s="278">
        <v>358.48333333333329</v>
      </c>
      <c r="H182" s="278">
        <v>386.18333333333322</v>
      </c>
      <c r="I182" s="278">
        <v>391.71666666666664</v>
      </c>
      <c r="J182" s="278">
        <v>400.03333333333319</v>
      </c>
      <c r="K182" s="276">
        <v>383.4</v>
      </c>
      <c r="L182" s="276">
        <v>369.55</v>
      </c>
      <c r="M182" s="276">
        <v>1.7185299999999999</v>
      </c>
    </row>
    <row r="183" spans="1:13">
      <c r="A183" s="267">
        <v>173</v>
      </c>
      <c r="B183" s="276" t="s">
        <v>248</v>
      </c>
      <c r="C183" s="277">
        <v>951.35</v>
      </c>
      <c r="D183" s="278">
        <v>943.2166666666667</v>
      </c>
      <c r="E183" s="278">
        <v>923.13333333333344</v>
      </c>
      <c r="F183" s="278">
        <v>894.91666666666674</v>
      </c>
      <c r="G183" s="278">
        <v>874.83333333333348</v>
      </c>
      <c r="H183" s="278">
        <v>971.43333333333339</v>
      </c>
      <c r="I183" s="278">
        <v>991.51666666666665</v>
      </c>
      <c r="J183" s="278">
        <v>1019.7333333333333</v>
      </c>
      <c r="K183" s="276">
        <v>963.3</v>
      </c>
      <c r="L183" s="276">
        <v>915</v>
      </c>
      <c r="M183" s="276">
        <v>48.531370000000003</v>
      </c>
    </row>
    <row r="184" spans="1:13">
      <c r="A184" s="267">
        <v>174</v>
      </c>
      <c r="B184" s="276" t="s">
        <v>389</v>
      </c>
      <c r="C184" s="277">
        <v>90</v>
      </c>
      <c r="D184" s="278">
        <v>90.133333333333326</v>
      </c>
      <c r="E184" s="278">
        <v>88.266666666666652</v>
      </c>
      <c r="F184" s="278">
        <v>86.533333333333331</v>
      </c>
      <c r="G184" s="278">
        <v>84.666666666666657</v>
      </c>
      <c r="H184" s="278">
        <v>91.866666666666646</v>
      </c>
      <c r="I184" s="278">
        <v>93.73333333333332</v>
      </c>
      <c r="J184" s="278">
        <v>95.46666666666664</v>
      </c>
      <c r="K184" s="276">
        <v>92</v>
      </c>
      <c r="L184" s="276">
        <v>88.4</v>
      </c>
      <c r="M184" s="276">
        <v>3.35311</v>
      </c>
    </row>
    <row r="185" spans="1:13">
      <c r="A185" s="267">
        <v>175</v>
      </c>
      <c r="B185" s="276" t="s">
        <v>381</v>
      </c>
      <c r="C185" s="277">
        <v>371.25</v>
      </c>
      <c r="D185" s="278">
        <v>372.75</v>
      </c>
      <c r="E185" s="278">
        <v>368.5</v>
      </c>
      <c r="F185" s="278">
        <v>365.75</v>
      </c>
      <c r="G185" s="278">
        <v>361.5</v>
      </c>
      <c r="H185" s="278">
        <v>375.5</v>
      </c>
      <c r="I185" s="278">
        <v>379.75</v>
      </c>
      <c r="J185" s="278">
        <v>382.5</v>
      </c>
      <c r="K185" s="276">
        <v>377</v>
      </c>
      <c r="L185" s="276">
        <v>370</v>
      </c>
      <c r="M185" s="276">
        <v>4.7986800000000001</v>
      </c>
    </row>
    <row r="186" spans="1:13">
      <c r="A186" s="267">
        <v>176</v>
      </c>
      <c r="B186" s="276" t="s">
        <v>249</v>
      </c>
      <c r="C186" s="277">
        <v>182</v>
      </c>
      <c r="D186" s="278">
        <v>181.93333333333331</v>
      </c>
      <c r="E186" s="278">
        <v>179.41666666666663</v>
      </c>
      <c r="F186" s="278">
        <v>176.83333333333331</v>
      </c>
      <c r="G186" s="278">
        <v>174.31666666666663</v>
      </c>
      <c r="H186" s="278">
        <v>184.51666666666662</v>
      </c>
      <c r="I186" s="278">
        <v>187.03333333333333</v>
      </c>
      <c r="J186" s="278">
        <v>189.61666666666662</v>
      </c>
      <c r="K186" s="276">
        <v>184.45</v>
      </c>
      <c r="L186" s="276">
        <v>179.35</v>
      </c>
      <c r="M186" s="276">
        <v>4.7616699999999996</v>
      </c>
    </row>
    <row r="187" spans="1:13">
      <c r="A187" s="267">
        <v>177</v>
      </c>
      <c r="B187" s="276" t="s">
        <v>105</v>
      </c>
      <c r="C187" s="277">
        <v>794.35</v>
      </c>
      <c r="D187" s="278">
        <v>798.2833333333333</v>
      </c>
      <c r="E187" s="278">
        <v>787.56666666666661</v>
      </c>
      <c r="F187" s="278">
        <v>780.7833333333333</v>
      </c>
      <c r="G187" s="278">
        <v>770.06666666666661</v>
      </c>
      <c r="H187" s="278">
        <v>805.06666666666661</v>
      </c>
      <c r="I187" s="278">
        <v>815.7833333333333</v>
      </c>
      <c r="J187" s="278">
        <v>822.56666666666661</v>
      </c>
      <c r="K187" s="276">
        <v>809</v>
      </c>
      <c r="L187" s="276">
        <v>791.5</v>
      </c>
      <c r="M187" s="276">
        <v>15.00755</v>
      </c>
    </row>
    <row r="188" spans="1:13">
      <c r="A188" s="267">
        <v>178</v>
      </c>
      <c r="B188" s="276" t="s">
        <v>383</v>
      </c>
      <c r="C188" s="277">
        <v>68.099999999999994</v>
      </c>
      <c r="D188" s="278">
        <v>68.183333333333337</v>
      </c>
      <c r="E188" s="278">
        <v>66.366666666666674</v>
      </c>
      <c r="F188" s="278">
        <v>64.63333333333334</v>
      </c>
      <c r="G188" s="278">
        <v>62.816666666666677</v>
      </c>
      <c r="H188" s="278">
        <v>69.916666666666671</v>
      </c>
      <c r="I188" s="278">
        <v>71.733333333333334</v>
      </c>
      <c r="J188" s="278">
        <v>73.466666666666669</v>
      </c>
      <c r="K188" s="276">
        <v>70</v>
      </c>
      <c r="L188" s="276">
        <v>66.45</v>
      </c>
      <c r="M188" s="276">
        <v>11.205109999999999</v>
      </c>
    </row>
    <row r="189" spans="1:13">
      <c r="A189" s="267">
        <v>179</v>
      </c>
      <c r="B189" s="276" t="s">
        <v>384</v>
      </c>
      <c r="C189" s="277">
        <v>544.54999999999995</v>
      </c>
      <c r="D189" s="278">
        <v>549.15</v>
      </c>
      <c r="E189" s="278">
        <v>536.59999999999991</v>
      </c>
      <c r="F189" s="278">
        <v>528.65</v>
      </c>
      <c r="G189" s="278">
        <v>516.09999999999991</v>
      </c>
      <c r="H189" s="278">
        <v>557.09999999999991</v>
      </c>
      <c r="I189" s="278">
        <v>569.64999999999986</v>
      </c>
      <c r="J189" s="278">
        <v>577.59999999999991</v>
      </c>
      <c r="K189" s="276">
        <v>561.70000000000005</v>
      </c>
      <c r="L189" s="276">
        <v>541.20000000000005</v>
      </c>
      <c r="M189" s="276">
        <v>7.7670000000000003E-2</v>
      </c>
    </row>
    <row r="190" spans="1:13">
      <c r="A190" s="267">
        <v>180</v>
      </c>
      <c r="B190" s="276" t="s">
        <v>1439</v>
      </c>
      <c r="C190" s="277">
        <v>190.6</v>
      </c>
      <c r="D190" s="278">
        <v>191.13333333333333</v>
      </c>
      <c r="E190" s="278">
        <v>189.46666666666664</v>
      </c>
      <c r="F190" s="278">
        <v>188.33333333333331</v>
      </c>
      <c r="G190" s="278">
        <v>186.66666666666663</v>
      </c>
      <c r="H190" s="278">
        <v>192.26666666666665</v>
      </c>
      <c r="I190" s="278">
        <v>193.93333333333334</v>
      </c>
      <c r="J190" s="278">
        <v>195.06666666666666</v>
      </c>
      <c r="K190" s="276">
        <v>192.8</v>
      </c>
      <c r="L190" s="276">
        <v>190</v>
      </c>
      <c r="M190" s="276">
        <v>1.3695900000000001</v>
      </c>
    </row>
    <row r="191" spans="1:13">
      <c r="A191" s="267">
        <v>181</v>
      </c>
      <c r="B191" s="276" t="s">
        <v>390</v>
      </c>
      <c r="C191" s="277">
        <v>66.05</v>
      </c>
      <c r="D191" s="278">
        <v>66.183333333333323</v>
      </c>
      <c r="E191" s="278">
        <v>65.46666666666664</v>
      </c>
      <c r="F191" s="278">
        <v>64.883333333333312</v>
      </c>
      <c r="G191" s="278">
        <v>64.166666666666629</v>
      </c>
      <c r="H191" s="278">
        <v>66.766666666666652</v>
      </c>
      <c r="I191" s="278">
        <v>67.48333333333332</v>
      </c>
      <c r="J191" s="278">
        <v>68.066666666666663</v>
      </c>
      <c r="K191" s="276">
        <v>66.900000000000006</v>
      </c>
      <c r="L191" s="276">
        <v>65.599999999999994</v>
      </c>
      <c r="M191" s="276">
        <v>6.7706499999999998</v>
      </c>
    </row>
    <row r="192" spans="1:13">
      <c r="A192" s="267">
        <v>182</v>
      </c>
      <c r="B192" s="276" t="s">
        <v>250</v>
      </c>
      <c r="C192" s="277">
        <v>189.05</v>
      </c>
      <c r="D192" s="278">
        <v>190.83333333333334</v>
      </c>
      <c r="E192" s="278">
        <v>185.81666666666669</v>
      </c>
      <c r="F192" s="278">
        <v>182.58333333333334</v>
      </c>
      <c r="G192" s="278">
        <v>177.56666666666669</v>
      </c>
      <c r="H192" s="278">
        <v>194.06666666666669</v>
      </c>
      <c r="I192" s="278">
        <v>199.08333333333334</v>
      </c>
      <c r="J192" s="278">
        <v>202.31666666666669</v>
      </c>
      <c r="K192" s="276">
        <v>195.85</v>
      </c>
      <c r="L192" s="276">
        <v>187.6</v>
      </c>
      <c r="M192" s="276">
        <v>5.3424500000000004</v>
      </c>
    </row>
    <row r="193" spans="1:13">
      <c r="A193" s="267">
        <v>183</v>
      </c>
      <c r="B193" s="276" t="s">
        <v>385</v>
      </c>
      <c r="C193" s="277">
        <v>317.39999999999998</v>
      </c>
      <c r="D193" s="278">
        <v>317.83333333333331</v>
      </c>
      <c r="E193" s="278">
        <v>314.66666666666663</v>
      </c>
      <c r="F193" s="278">
        <v>311.93333333333334</v>
      </c>
      <c r="G193" s="278">
        <v>308.76666666666665</v>
      </c>
      <c r="H193" s="278">
        <v>320.56666666666661</v>
      </c>
      <c r="I193" s="278">
        <v>323.73333333333323</v>
      </c>
      <c r="J193" s="278">
        <v>326.46666666666658</v>
      </c>
      <c r="K193" s="276">
        <v>321</v>
      </c>
      <c r="L193" s="276">
        <v>315.10000000000002</v>
      </c>
      <c r="M193" s="276">
        <v>0.45369999999999999</v>
      </c>
    </row>
    <row r="194" spans="1:13">
      <c r="A194" s="267">
        <v>184</v>
      </c>
      <c r="B194" s="276" t="s">
        <v>386</v>
      </c>
      <c r="C194" s="277">
        <v>312.85000000000002</v>
      </c>
      <c r="D194" s="278">
        <v>313.78333333333336</v>
      </c>
      <c r="E194" s="278">
        <v>304.06666666666672</v>
      </c>
      <c r="F194" s="278">
        <v>295.28333333333336</v>
      </c>
      <c r="G194" s="278">
        <v>285.56666666666672</v>
      </c>
      <c r="H194" s="278">
        <v>322.56666666666672</v>
      </c>
      <c r="I194" s="278">
        <v>332.2833333333333</v>
      </c>
      <c r="J194" s="278">
        <v>341.06666666666672</v>
      </c>
      <c r="K194" s="276">
        <v>323.5</v>
      </c>
      <c r="L194" s="276">
        <v>305</v>
      </c>
      <c r="M194" s="276">
        <v>19.07077</v>
      </c>
    </row>
    <row r="195" spans="1:13">
      <c r="A195" s="267">
        <v>185</v>
      </c>
      <c r="B195" s="276" t="s">
        <v>391</v>
      </c>
      <c r="C195" s="277">
        <v>680.4</v>
      </c>
      <c r="D195" s="278">
        <v>678.83333333333337</v>
      </c>
      <c r="E195" s="278">
        <v>664.66666666666674</v>
      </c>
      <c r="F195" s="278">
        <v>648.93333333333339</v>
      </c>
      <c r="G195" s="278">
        <v>634.76666666666677</v>
      </c>
      <c r="H195" s="278">
        <v>694.56666666666672</v>
      </c>
      <c r="I195" s="278">
        <v>708.73333333333346</v>
      </c>
      <c r="J195" s="278">
        <v>724.4666666666667</v>
      </c>
      <c r="K195" s="276">
        <v>693</v>
      </c>
      <c r="L195" s="276">
        <v>663.1</v>
      </c>
      <c r="M195" s="276">
        <v>0.29841000000000001</v>
      </c>
    </row>
    <row r="196" spans="1:13">
      <c r="A196" s="267">
        <v>186</v>
      </c>
      <c r="B196" s="276" t="s">
        <v>399</v>
      </c>
      <c r="C196" s="277">
        <v>702.35</v>
      </c>
      <c r="D196" s="278">
        <v>706.11666666666667</v>
      </c>
      <c r="E196" s="278">
        <v>693.23333333333335</v>
      </c>
      <c r="F196" s="278">
        <v>684.11666666666667</v>
      </c>
      <c r="G196" s="278">
        <v>671.23333333333335</v>
      </c>
      <c r="H196" s="278">
        <v>715.23333333333335</v>
      </c>
      <c r="I196" s="278">
        <v>728.11666666666679</v>
      </c>
      <c r="J196" s="278">
        <v>737.23333333333335</v>
      </c>
      <c r="K196" s="276">
        <v>719</v>
      </c>
      <c r="L196" s="276">
        <v>697</v>
      </c>
      <c r="M196" s="276">
        <v>3.6064500000000002</v>
      </c>
    </row>
    <row r="197" spans="1:13">
      <c r="A197" s="267">
        <v>187</v>
      </c>
      <c r="B197" s="276" t="s">
        <v>392</v>
      </c>
      <c r="C197" s="277">
        <v>27.3</v>
      </c>
      <c r="D197" s="278">
        <v>27.333333333333332</v>
      </c>
      <c r="E197" s="278">
        <v>27.016666666666666</v>
      </c>
      <c r="F197" s="278">
        <v>26.733333333333334</v>
      </c>
      <c r="G197" s="278">
        <v>26.416666666666668</v>
      </c>
      <c r="H197" s="278">
        <v>27.616666666666664</v>
      </c>
      <c r="I197" s="278">
        <v>27.933333333333334</v>
      </c>
      <c r="J197" s="278">
        <v>28.216666666666661</v>
      </c>
      <c r="K197" s="276">
        <v>27.65</v>
      </c>
      <c r="L197" s="276">
        <v>27.05</v>
      </c>
      <c r="M197" s="276">
        <v>1.24546</v>
      </c>
    </row>
    <row r="198" spans="1:13">
      <c r="A198" s="267">
        <v>188</v>
      </c>
      <c r="B198" s="276" t="s">
        <v>393</v>
      </c>
      <c r="C198" s="277">
        <v>823</v>
      </c>
      <c r="D198" s="278">
        <v>823</v>
      </c>
      <c r="E198" s="278">
        <v>817</v>
      </c>
      <c r="F198" s="278">
        <v>811</v>
      </c>
      <c r="G198" s="278">
        <v>805</v>
      </c>
      <c r="H198" s="278">
        <v>829</v>
      </c>
      <c r="I198" s="278">
        <v>835</v>
      </c>
      <c r="J198" s="278">
        <v>841</v>
      </c>
      <c r="K198" s="276">
        <v>829</v>
      </c>
      <c r="L198" s="276">
        <v>817</v>
      </c>
      <c r="M198" s="276">
        <v>0.11811000000000001</v>
      </c>
    </row>
    <row r="199" spans="1:13">
      <c r="A199" s="267">
        <v>189</v>
      </c>
      <c r="B199" s="276" t="s">
        <v>106</v>
      </c>
      <c r="C199" s="277">
        <v>818.65</v>
      </c>
      <c r="D199" s="278">
        <v>818.98333333333323</v>
      </c>
      <c r="E199" s="278">
        <v>812.46666666666647</v>
      </c>
      <c r="F199" s="278">
        <v>806.28333333333319</v>
      </c>
      <c r="G199" s="278">
        <v>799.76666666666642</v>
      </c>
      <c r="H199" s="278">
        <v>825.16666666666652</v>
      </c>
      <c r="I199" s="278">
        <v>831.68333333333317</v>
      </c>
      <c r="J199" s="278">
        <v>837.86666666666656</v>
      </c>
      <c r="K199" s="276">
        <v>825.5</v>
      </c>
      <c r="L199" s="276">
        <v>812.8</v>
      </c>
      <c r="M199" s="276">
        <v>29.640039999999999</v>
      </c>
    </row>
    <row r="200" spans="1:13">
      <c r="A200" s="267">
        <v>190</v>
      </c>
      <c r="B200" s="276" t="s">
        <v>108</v>
      </c>
      <c r="C200" s="277">
        <v>850.1</v>
      </c>
      <c r="D200" s="278">
        <v>847.43333333333339</v>
      </c>
      <c r="E200" s="278">
        <v>839.06666666666683</v>
      </c>
      <c r="F200" s="278">
        <v>828.03333333333342</v>
      </c>
      <c r="G200" s="278">
        <v>819.66666666666686</v>
      </c>
      <c r="H200" s="278">
        <v>858.46666666666681</v>
      </c>
      <c r="I200" s="278">
        <v>866.83333333333337</v>
      </c>
      <c r="J200" s="278">
        <v>877.86666666666679</v>
      </c>
      <c r="K200" s="276">
        <v>855.8</v>
      </c>
      <c r="L200" s="276">
        <v>836.4</v>
      </c>
      <c r="M200" s="276">
        <v>58.71913</v>
      </c>
    </row>
    <row r="201" spans="1:13">
      <c r="A201" s="267">
        <v>191</v>
      </c>
      <c r="B201" s="276" t="s">
        <v>109</v>
      </c>
      <c r="C201" s="277">
        <v>2138.4499999999998</v>
      </c>
      <c r="D201" s="278">
        <v>2128.6333333333332</v>
      </c>
      <c r="E201" s="278">
        <v>2112.2666666666664</v>
      </c>
      <c r="F201" s="278">
        <v>2086.083333333333</v>
      </c>
      <c r="G201" s="278">
        <v>2069.7166666666662</v>
      </c>
      <c r="H201" s="278">
        <v>2154.8166666666666</v>
      </c>
      <c r="I201" s="278">
        <v>2171.1833333333334</v>
      </c>
      <c r="J201" s="278">
        <v>2197.3666666666668</v>
      </c>
      <c r="K201" s="276">
        <v>2145</v>
      </c>
      <c r="L201" s="276">
        <v>2102.4499999999998</v>
      </c>
      <c r="M201" s="276">
        <v>46.077100000000002</v>
      </c>
    </row>
    <row r="202" spans="1:13">
      <c r="A202" s="267">
        <v>192</v>
      </c>
      <c r="B202" s="276" t="s">
        <v>252</v>
      </c>
      <c r="C202" s="277">
        <v>2377.25</v>
      </c>
      <c r="D202" s="278">
        <v>2358.4333333333334</v>
      </c>
      <c r="E202" s="278">
        <v>2331.8666666666668</v>
      </c>
      <c r="F202" s="278">
        <v>2286.4833333333336</v>
      </c>
      <c r="G202" s="278">
        <v>2259.916666666667</v>
      </c>
      <c r="H202" s="278">
        <v>2403.8166666666666</v>
      </c>
      <c r="I202" s="278">
        <v>2430.3833333333332</v>
      </c>
      <c r="J202" s="278">
        <v>2475.7666666666664</v>
      </c>
      <c r="K202" s="276">
        <v>2385</v>
      </c>
      <c r="L202" s="276">
        <v>2313.0500000000002</v>
      </c>
      <c r="M202" s="276">
        <v>2.9346999999999999</v>
      </c>
    </row>
    <row r="203" spans="1:13">
      <c r="A203" s="267">
        <v>193</v>
      </c>
      <c r="B203" s="276" t="s">
        <v>110</v>
      </c>
      <c r="C203" s="277">
        <v>1307.6500000000001</v>
      </c>
      <c r="D203" s="278">
        <v>1294.3833333333334</v>
      </c>
      <c r="E203" s="278">
        <v>1278.7666666666669</v>
      </c>
      <c r="F203" s="278">
        <v>1249.8833333333334</v>
      </c>
      <c r="G203" s="278">
        <v>1234.2666666666669</v>
      </c>
      <c r="H203" s="278">
        <v>1323.2666666666669</v>
      </c>
      <c r="I203" s="278">
        <v>1338.8833333333332</v>
      </c>
      <c r="J203" s="278">
        <v>1367.7666666666669</v>
      </c>
      <c r="K203" s="276">
        <v>1310</v>
      </c>
      <c r="L203" s="276">
        <v>1265.5</v>
      </c>
      <c r="M203" s="276">
        <v>178.52861999999999</v>
      </c>
    </row>
    <row r="204" spans="1:13">
      <c r="A204" s="267">
        <v>194</v>
      </c>
      <c r="B204" s="276" t="s">
        <v>253</v>
      </c>
      <c r="C204" s="277">
        <v>590.6</v>
      </c>
      <c r="D204" s="278">
        <v>592.68333333333339</v>
      </c>
      <c r="E204" s="278">
        <v>586.76666666666677</v>
      </c>
      <c r="F204" s="278">
        <v>582.93333333333339</v>
      </c>
      <c r="G204" s="278">
        <v>577.01666666666677</v>
      </c>
      <c r="H204" s="278">
        <v>596.51666666666677</v>
      </c>
      <c r="I204" s="278">
        <v>602.43333333333328</v>
      </c>
      <c r="J204" s="278">
        <v>606.26666666666677</v>
      </c>
      <c r="K204" s="276">
        <v>598.6</v>
      </c>
      <c r="L204" s="276">
        <v>588.85</v>
      </c>
      <c r="M204" s="276">
        <v>19.904630000000001</v>
      </c>
    </row>
    <row r="205" spans="1:13">
      <c r="A205" s="267">
        <v>195</v>
      </c>
      <c r="B205" s="276" t="s">
        <v>251</v>
      </c>
      <c r="C205" s="277">
        <v>709.7</v>
      </c>
      <c r="D205" s="278">
        <v>712.23333333333323</v>
      </c>
      <c r="E205" s="278">
        <v>699.46666666666647</v>
      </c>
      <c r="F205" s="278">
        <v>689.23333333333323</v>
      </c>
      <c r="G205" s="278">
        <v>676.46666666666647</v>
      </c>
      <c r="H205" s="278">
        <v>722.46666666666647</v>
      </c>
      <c r="I205" s="278">
        <v>735.23333333333312</v>
      </c>
      <c r="J205" s="278">
        <v>745.46666666666647</v>
      </c>
      <c r="K205" s="276">
        <v>725</v>
      </c>
      <c r="L205" s="276">
        <v>702</v>
      </c>
      <c r="M205" s="276">
        <v>3.1538200000000001</v>
      </c>
    </row>
    <row r="206" spans="1:13">
      <c r="A206" s="267">
        <v>196</v>
      </c>
      <c r="B206" s="276" t="s">
        <v>394</v>
      </c>
      <c r="C206" s="277">
        <v>192.25</v>
      </c>
      <c r="D206" s="278">
        <v>191.6</v>
      </c>
      <c r="E206" s="278">
        <v>189.5</v>
      </c>
      <c r="F206" s="278">
        <v>186.75</v>
      </c>
      <c r="G206" s="278">
        <v>184.65</v>
      </c>
      <c r="H206" s="278">
        <v>194.35</v>
      </c>
      <c r="I206" s="278">
        <v>196.44999999999996</v>
      </c>
      <c r="J206" s="278">
        <v>199.2</v>
      </c>
      <c r="K206" s="276">
        <v>193.7</v>
      </c>
      <c r="L206" s="276">
        <v>188.85</v>
      </c>
      <c r="M206" s="276">
        <v>3.1627000000000001</v>
      </c>
    </row>
    <row r="207" spans="1:13">
      <c r="A207" s="267">
        <v>197</v>
      </c>
      <c r="B207" s="276" t="s">
        <v>395</v>
      </c>
      <c r="C207" s="277">
        <v>282.3</v>
      </c>
      <c r="D207" s="278">
        <v>287.11666666666667</v>
      </c>
      <c r="E207" s="278">
        <v>275.28333333333336</v>
      </c>
      <c r="F207" s="278">
        <v>268.26666666666671</v>
      </c>
      <c r="G207" s="278">
        <v>256.43333333333339</v>
      </c>
      <c r="H207" s="278">
        <v>294.13333333333333</v>
      </c>
      <c r="I207" s="278">
        <v>305.96666666666658</v>
      </c>
      <c r="J207" s="278">
        <v>312.98333333333329</v>
      </c>
      <c r="K207" s="276">
        <v>298.95</v>
      </c>
      <c r="L207" s="276">
        <v>280.10000000000002</v>
      </c>
      <c r="M207" s="276">
        <v>0.90947</v>
      </c>
    </row>
    <row r="208" spans="1:13">
      <c r="A208" s="267">
        <v>198</v>
      </c>
      <c r="B208" s="276" t="s">
        <v>111</v>
      </c>
      <c r="C208" s="277">
        <v>2945.45</v>
      </c>
      <c r="D208" s="278">
        <v>2951.2166666666667</v>
      </c>
      <c r="E208" s="278">
        <v>2919.4333333333334</v>
      </c>
      <c r="F208" s="278">
        <v>2893.4166666666665</v>
      </c>
      <c r="G208" s="278">
        <v>2861.6333333333332</v>
      </c>
      <c r="H208" s="278">
        <v>2977.2333333333336</v>
      </c>
      <c r="I208" s="278">
        <v>3009.0166666666673</v>
      </c>
      <c r="J208" s="278">
        <v>3035.0333333333338</v>
      </c>
      <c r="K208" s="276">
        <v>2983</v>
      </c>
      <c r="L208" s="276">
        <v>2925.2</v>
      </c>
      <c r="M208" s="276">
        <v>11.821260000000001</v>
      </c>
    </row>
    <row r="209" spans="1:13">
      <c r="A209" s="267">
        <v>199</v>
      </c>
      <c r="B209" s="276" t="s">
        <v>112</v>
      </c>
      <c r="C209" s="277" t="e">
        <v>#N/A</v>
      </c>
      <c r="D209" s="278" t="e">
        <v>#N/A</v>
      </c>
      <c r="E209" s="278" t="e">
        <v>#N/A</v>
      </c>
      <c r="F209" s="278" t="e">
        <v>#N/A</v>
      </c>
      <c r="G209" s="278" t="e">
        <v>#N/A</v>
      </c>
      <c r="H209" s="278" t="e">
        <v>#N/A</v>
      </c>
      <c r="I209" s="278" t="e">
        <v>#N/A</v>
      </c>
      <c r="J209" s="278" t="e">
        <v>#N/A</v>
      </c>
      <c r="K209" s="276" t="e">
        <v>#N/A</v>
      </c>
      <c r="L209" s="276" t="e">
        <v>#N/A</v>
      </c>
      <c r="M209" s="276" t="e">
        <v>#N/A</v>
      </c>
    </row>
    <row r="210" spans="1:13">
      <c r="A210" s="267">
        <v>200</v>
      </c>
      <c r="B210" s="276" t="s">
        <v>396</v>
      </c>
      <c r="C210" s="277">
        <v>17</v>
      </c>
      <c r="D210" s="278">
        <v>17.016666666666669</v>
      </c>
      <c r="E210" s="278">
        <v>16.833333333333339</v>
      </c>
      <c r="F210" s="278">
        <v>16.666666666666671</v>
      </c>
      <c r="G210" s="278">
        <v>16.483333333333341</v>
      </c>
      <c r="H210" s="278">
        <v>17.183333333333337</v>
      </c>
      <c r="I210" s="278">
        <v>17.366666666666667</v>
      </c>
      <c r="J210" s="278">
        <v>17.533333333333335</v>
      </c>
      <c r="K210" s="276">
        <v>17.2</v>
      </c>
      <c r="L210" s="276">
        <v>16.850000000000001</v>
      </c>
      <c r="M210" s="276">
        <v>39.469549999999998</v>
      </c>
    </row>
    <row r="211" spans="1:13">
      <c r="A211" s="267">
        <v>201</v>
      </c>
      <c r="B211" s="276" t="s">
        <v>398</v>
      </c>
      <c r="C211" s="277">
        <v>126.4</v>
      </c>
      <c r="D211" s="278">
        <v>126.76666666666667</v>
      </c>
      <c r="E211" s="278">
        <v>123.18333333333334</v>
      </c>
      <c r="F211" s="278">
        <v>119.96666666666667</v>
      </c>
      <c r="G211" s="278">
        <v>116.38333333333334</v>
      </c>
      <c r="H211" s="278">
        <v>129.98333333333335</v>
      </c>
      <c r="I211" s="278">
        <v>133.56666666666666</v>
      </c>
      <c r="J211" s="278">
        <v>136.78333333333333</v>
      </c>
      <c r="K211" s="276">
        <v>130.35</v>
      </c>
      <c r="L211" s="276">
        <v>123.55</v>
      </c>
      <c r="M211" s="276">
        <v>1.7972900000000001</v>
      </c>
    </row>
    <row r="212" spans="1:13">
      <c r="A212" s="267">
        <v>202</v>
      </c>
      <c r="B212" s="276" t="s">
        <v>114</v>
      </c>
      <c r="C212" s="277">
        <v>188.15</v>
      </c>
      <c r="D212" s="278">
        <v>187.96666666666667</v>
      </c>
      <c r="E212" s="278">
        <v>185.58333333333334</v>
      </c>
      <c r="F212" s="278">
        <v>183.01666666666668</v>
      </c>
      <c r="G212" s="278">
        <v>180.63333333333335</v>
      </c>
      <c r="H212" s="278">
        <v>190.53333333333333</v>
      </c>
      <c r="I212" s="278">
        <v>192.91666666666666</v>
      </c>
      <c r="J212" s="278">
        <v>195.48333333333332</v>
      </c>
      <c r="K212" s="276">
        <v>190.35</v>
      </c>
      <c r="L212" s="276">
        <v>185.4</v>
      </c>
      <c r="M212" s="276">
        <v>140.37270000000001</v>
      </c>
    </row>
    <row r="213" spans="1:13">
      <c r="A213" s="267">
        <v>203</v>
      </c>
      <c r="B213" s="276" t="s">
        <v>400</v>
      </c>
      <c r="C213" s="277">
        <v>34.25</v>
      </c>
      <c r="D213" s="278">
        <v>34.449999999999996</v>
      </c>
      <c r="E213" s="278">
        <v>33.949999999999989</v>
      </c>
      <c r="F213" s="278">
        <v>33.649999999999991</v>
      </c>
      <c r="G213" s="278">
        <v>33.149999999999984</v>
      </c>
      <c r="H213" s="278">
        <v>34.749999999999993</v>
      </c>
      <c r="I213" s="278">
        <v>35.250000000000007</v>
      </c>
      <c r="J213" s="278">
        <v>35.549999999999997</v>
      </c>
      <c r="K213" s="276">
        <v>34.950000000000003</v>
      </c>
      <c r="L213" s="276">
        <v>34.15</v>
      </c>
      <c r="M213" s="276">
        <v>4.0682299999999998</v>
      </c>
    </row>
    <row r="214" spans="1:13">
      <c r="A214" s="267">
        <v>204</v>
      </c>
      <c r="B214" s="276" t="s">
        <v>115</v>
      </c>
      <c r="C214" s="277">
        <v>205.35</v>
      </c>
      <c r="D214" s="278">
        <v>204.9666666666667</v>
      </c>
      <c r="E214" s="278">
        <v>202.68333333333339</v>
      </c>
      <c r="F214" s="278">
        <v>200.01666666666671</v>
      </c>
      <c r="G214" s="278">
        <v>197.73333333333341</v>
      </c>
      <c r="H214" s="278">
        <v>207.63333333333338</v>
      </c>
      <c r="I214" s="278">
        <v>209.91666666666669</v>
      </c>
      <c r="J214" s="278">
        <v>212.58333333333337</v>
      </c>
      <c r="K214" s="276">
        <v>207.25</v>
      </c>
      <c r="L214" s="276">
        <v>202.3</v>
      </c>
      <c r="M214" s="276">
        <v>102.09216000000001</v>
      </c>
    </row>
    <row r="215" spans="1:13">
      <c r="A215" s="267">
        <v>205</v>
      </c>
      <c r="B215" s="276" t="s">
        <v>116</v>
      </c>
      <c r="C215" s="277">
        <v>2094.15</v>
      </c>
      <c r="D215" s="278">
        <v>2101.3666666666668</v>
      </c>
      <c r="E215" s="278">
        <v>2078.7833333333338</v>
      </c>
      <c r="F215" s="278">
        <v>2063.416666666667</v>
      </c>
      <c r="G215" s="278">
        <v>2040.8333333333339</v>
      </c>
      <c r="H215" s="278">
        <v>2116.7333333333336</v>
      </c>
      <c r="I215" s="278">
        <v>2139.3166666666666</v>
      </c>
      <c r="J215" s="278">
        <v>2154.6833333333334</v>
      </c>
      <c r="K215" s="276">
        <v>2123.9499999999998</v>
      </c>
      <c r="L215" s="276">
        <v>2086</v>
      </c>
      <c r="M215" s="276">
        <v>21.278210000000001</v>
      </c>
    </row>
    <row r="216" spans="1:13">
      <c r="A216" s="267">
        <v>206</v>
      </c>
      <c r="B216" s="276" t="s">
        <v>254</v>
      </c>
      <c r="C216" s="277">
        <v>224.65</v>
      </c>
      <c r="D216" s="278">
        <v>222.25</v>
      </c>
      <c r="E216" s="278">
        <v>218.9</v>
      </c>
      <c r="F216" s="278">
        <v>213.15</v>
      </c>
      <c r="G216" s="278">
        <v>209.8</v>
      </c>
      <c r="H216" s="278">
        <v>228</v>
      </c>
      <c r="I216" s="278">
        <v>231.35000000000002</v>
      </c>
      <c r="J216" s="278">
        <v>237.1</v>
      </c>
      <c r="K216" s="276">
        <v>225.6</v>
      </c>
      <c r="L216" s="276">
        <v>216.5</v>
      </c>
      <c r="M216" s="276">
        <v>18.1921</v>
      </c>
    </row>
    <row r="217" spans="1:13">
      <c r="A217" s="267">
        <v>207</v>
      </c>
      <c r="B217" s="276" t="s">
        <v>401</v>
      </c>
      <c r="C217" s="277">
        <v>29891.85</v>
      </c>
      <c r="D217" s="278">
        <v>29839.033333333336</v>
      </c>
      <c r="E217" s="278">
        <v>29284.816666666673</v>
      </c>
      <c r="F217" s="278">
        <v>28677.783333333336</v>
      </c>
      <c r="G217" s="278">
        <v>28123.566666666673</v>
      </c>
      <c r="H217" s="278">
        <v>30446.066666666673</v>
      </c>
      <c r="I217" s="278">
        <v>31000.28333333334</v>
      </c>
      <c r="J217" s="278">
        <v>31607.316666666673</v>
      </c>
      <c r="K217" s="276">
        <v>30393.25</v>
      </c>
      <c r="L217" s="276">
        <v>29232</v>
      </c>
      <c r="M217" s="276">
        <v>2.7560000000000001E-2</v>
      </c>
    </row>
    <row r="218" spans="1:13">
      <c r="A218" s="267">
        <v>208</v>
      </c>
      <c r="B218" s="276" t="s">
        <v>397</v>
      </c>
      <c r="C218" s="277">
        <v>45</v>
      </c>
      <c r="D218" s="278">
        <v>45.15</v>
      </c>
      <c r="E218" s="278">
        <v>44.5</v>
      </c>
      <c r="F218" s="278">
        <v>44</v>
      </c>
      <c r="G218" s="278">
        <v>43.35</v>
      </c>
      <c r="H218" s="278">
        <v>45.65</v>
      </c>
      <c r="I218" s="278">
        <v>46.29999999999999</v>
      </c>
      <c r="J218" s="278">
        <v>46.8</v>
      </c>
      <c r="K218" s="276">
        <v>45.8</v>
      </c>
      <c r="L218" s="276">
        <v>44.65</v>
      </c>
      <c r="M218" s="276">
        <v>10.7445</v>
      </c>
    </row>
    <row r="219" spans="1:13">
      <c r="A219" s="267">
        <v>209</v>
      </c>
      <c r="B219" s="276" t="s">
        <v>255</v>
      </c>
      <c r="C219" s="277">
        <v>31.35</v>
      </c>
      <c r="D219" s="278">
        <v>31.433333333333337</v>
      </c>
      <c r="E219" s="278">
        <v>31.066666666666674</v>
      </c>
      <c r="F219" s="278">
        <v>30.783333333333335</v>
      </c>
      <c r="G219" s="278">
        <v>30.416666666666671</v>
      </c>
      <c r="H219" s="278">
        <v>31.716666666666676</v>
      </c>
      <c r="I219" s="278">
        <v>32.083333333333336</v>
      </c>
      <c r="J219" s="278">
        <v>32.366666666666674</v>
      </c>
      <c r="K219" s="276">
        <v>31.8</v>
      </c>
      <c r="L219" s="276">
        <v>31.15</v>
      </c>
      <c r="M219" s="276">
        <v>6.4588700000000001</v>
      </c>
    </row>
    <row r="220" spans="1:13">
      <c r="A220" s="267">
        <v>210</v>
      </c>
      <c r="B220" s="276" t="s">
        <v>415</v>
      </c>
      <c r="C220" s="277">
        <v>48.25</v>
      </c>
      <c r="D220" s="278">
        <v>48.5</v>
      </c>
      <c r="E220" s="278">
        <v>47.3</v>
      </c>
      <c r="F220" s="278">
        <v>46.349999999999994</v>
      </c>
      <c r="G220" s="278">
        <v>45.149999999999991</v>
      </c>
      <c r="H220" s="278">
        <v>49.45</v>
      </c>
      <c r="I220" s="278">
        <v>50.650000000000006</v>
      </c>
      <c r="J220" s="278">
        <v>51.600000000000009</v>
      </c>
      <c r="K220" s="276">
        <v>49.7</v>
      </c>
      <c r="L220" s="276">
        <v>47.55</v>
      </c>
      <c r="M220" s="276">
        <v>19.58372</v>
      </c>
    </row>
    <row r="221" spans="1:13">
      <c r="A221" s="267">
        <v>211</v>
      </c>
      <c r="B221" s="276" t="s">
        <v>117</v>
      </c>
      <c r="C221" s="277">
        <v>152.35</v>
      </c>
      <c r="D221" s="278">
        <v>150.61666666666667</v>
      </c>
      <c r="E221" s="278">
        <v>145.73333333333335</v>
      </c>
      <c r="F221" s="278">
        <v>139.11666666666667</v>
      </c>
      <c r="G221" s="278">
        <v>134.23333333333335</v>
      </c>
      <c r="H221" s="278">
        <v>157.23333333333335</v>
      </c>
      <c r="I221" s="278">
        <v>162.11666666666667</v>
      </c>
      <c r="J221" s="278">
        <v>168.73333333333335</v>
      </c>
      <c r="K221" s="276">
        <v>155.5</v>
      </c>
      <c r="L221" s="276">
        <v>144</v>
      </c>
      <c r="M221" s="276">
        <v>283.87774999999999</v>
      </c>
    </row>
    <row r="222" spans="1:13">
      <c r="A222" s="267">
        <v>212</v>
      </c>
      <c r="B222" s="276" t="s">
        <v>258</v>
      </c>
      <c r="C222" s="277" t="e">
        <v>#N/A</v>
      </c>
      <c r="D222" s="278" t="e">
        <v>#N/A</v>
      </c>
      <c r="E222" s="278" t="e">
        <v>#N/A</v>
      </c>
      <c r="F222" s="278" t="e">
        <v>#N/A</v>
      </c>
      <c r="G222" s="278" t="e">
        <v>#N/A</v>
      </c>
      <c r="H222" s="278" t="e">
        <v>#N/A</v>
      </c>
      <c r="I222" s="278" t="e">
        <v>#N/A</v>
      </c>
      <c r="J222" s="278" t="e">
        <v>#N/A</v>
      </c>
      <c r="K222" s="276" t="e">
        <v>#N/A</v>
      </c>
      <c r="L222" s="276" t="e">
        <v>#N/A</v>
      </c>
      <c r="M222" s="276" t="e">
        <v>#N/A</v>
      </c>
    </row>
    <row r="223" spans="1:13">
      <c r="A223" s="267">
        <v>213</v>
      </c>
      <c r="B223" s="276" t="s">
        <v>118</v>
      </c>
      <c r="C223" s="277">
        <v>442.8</v>
      </c>
      <c r="D223" s="278">
        <v>441.3</v>
      </c>
      <c r="E223" s="278">
        <v>437.70000000000005</v>
      </c>
      <c r="F223" s="278">
        <v>432.6</v>
      </c>
      <c r="G223" s="278">
        <v>429.00000000000006</v>
      </c>
      <c r="H223" s="278">
        <v>446.40000000000003</v>
      </c>
      <c r="I223" s="278">
        <v>450.00000000000006</v>
      </c>
      <c r="J223" s="278">
        <v>455.1</v>
      </c>
      <c r="K223" s="276">
        <v>444.9</v>
      </c>
      <c r="L223" s="276">
        <v>436.2</v>
      </c>
      <c r="M223" s="276">
        <v>278.31423999999998</v>
      </c>
    </row>
    <row r="224" spans="1:13">
      <c r="A224" s="267">
        <v>214</v>
      </c>
      <c r="B224" s="276" t="s">
        <v>256</v>
      </c>
      <c r="C224" s="277">
        <v>1260.45</v>
      </c>
      <c r="D224" s="278">
        <v>1257.1333333333332</v>
      </c>
      <c r="E224" s="278">
        <v>1241.2666666666664</v>
      </c>
      <c r="F224" s="278">
        <v>1222.0833333333333</v>
      </c>
      <c r="G224" s="278">
        <v>1206.2166666666665</v>
      </c>
      <c r="H224" s="278">
        <v>1276.3166666666664</v>
      </c>
      <c r="I224" s="278">
        <v>1292.1833333333332</v>
      </c>
      <c r="J224" s="278">
        <v>1311.3666666666663</v>
      </c>
      <c r="K224" s="276">
        <v>1273</v>
      </c>
      <c r="L224" s="276">
        <v>1237.95</v>
      </c>
      <c r="M224" s="276">
        <v>4.3251099999999996</v>
      </c>
    </row>
    <row r="225" spans="1:13">
      <c r="A225" s="267">
        <v>215</v>
      </c>
      <c r="B225" s="276" t="s">
        <v>119</v>
      </c>
      <c r="C225" s="277">
        <v>417.7</v>
      </c>
      <c r="D225" s="278">
        <v>417.65000000000003</v>
      </c>
      <c r="E225" s="278">
        <v>413.55000000000007</v>
      </c>
      <c r="F225" s="278">
        <v>409.40000000000003</v>
      </c>
      <c r="G225" s="278">
        <v>405.30000000000007</v>
      </c>
      <c r="H225" s="278">
        <v>421.80000000000007</v>
      </c>
      <c r="I225" s="278">
        <v>425.90000000000009</v>
      </c>
      <c r="J225" s="278">
        <v>430.05000000000007</v>
      </c>
      <c r="K225" s="276">
        <v>421.75</v>
      </c>
      <c r="L225" s="276">
        <v>413.5</v>
      </c>
      <c r="M225" s="276">
        <v>24.494029999999999</v>
      </c>
    </row>
    <row r="226" spans="1:13">
      <c r="A226" s="267">
        <v>216</v>
      </c>
      <c r="B226" s="276" t="s">
        <v>403</v>
      </c>
      <c r="C226" s="277">
        <v>2681.85</v>
      </c>
      <c r="D226" s="278">
        <v>2692.1666666666665</v>
      </c>
      <c r="E226" s="278">
        <v>2636.6833333333329</v>
      </c>
      <c r="F226" s="278">
        <v>2591.5166666666664</v>
      </c>
      <c r="G226" s="278">
        <v>2536.0333333333328</v>
      </c>
      <c r="H226" s="278">
        <v>2737.333333333333</v>
      </c>
      <c r="I226" s="278">
        <v>2792.8166666666666</v>
      </c>
      <c r="J226" s="278">
        <v>2837.9833333333331</v>
      </c>
      <c r="K226" s="276">
        <v>2747.65</v>
      </c>
      <c r="L226" s="276">
        <v>2647</v>
      </c>
      <c r="M226" s="276">
        <v>7.5999999999999998E-2</v>
      </c>
    </row>
    <row r="227" spans="1:13">
      <c r="A227" s="267">
        <v>217</v>
      </c>
      <c r="B227" s="276" t="s">
        <v>257</v>
      </c>
      <c r="C227" s="277">
        <v>36.299999999999997</v>
      </c>
      <c r="D227" s="278">
        <v>36.4</v>
      </c>
      <c r="E227" s="278">
        <v>36.099999999999994</v>
      </c>
      <c r="F227" s="278">
        <v>35.9</v>
      </c>
      <c r="G227" s="278">
        <v>35.599999999999994</v>
      </c>
      <c r="H227" s="278">
        <v>36.599999999999994</v>
      </c>
      <c r="I227" s="278">
        <v>36.899999999999991</v>
      </c>
      <c r="J227" s="278">
        <v>37.099999999999994</v>
      </c>
      <c r="K227" s="276">
        <v>36.700000000000003</v>
      </c>
      <c r="L227" s="276">
        <v>36.200000000000003</v>
      </c>
      <c r="M227" s="276">
        <v>6.8080299999999996</v>
      </c>
    </row>
    <row r="228" spans="1:13">
      <c r="A228" s="267">
        <v>218</v>
      </c>
      <c r="B228" s="276" t="s">
        <v>120</v>
      </c>
      <c r="C228" s="277">
        <v>8.6</v>
      </c>
      <c r="D228" s="278">
        <v>8.6499999999999986</v>
      </c>
      <c r="E228" s="278">
        <v>8.3499999999999979</v>
      </c>
      <c r="F228" s="278">
        <v>8.1</v>
      </c>
      <c r="G228" s="278">
        <v>7.7999999999999989</v>
      </c>
      <c r="H228" s="278">
        <v>8.8999999999999968</v>
      </c>
      <c r="I228" s="278">
        <v>9.1999999999999975</v>
      </c>
      <c r="J228" s="278">
        <v>9.4499999999999957</v>
      </c>
      <c r="K228" s="276">
        <v>8.9499999999999993</v>
      </c>
      <c r="L228" s="276">
        <v>8.4</v>
      </c>
      <c r="M228" s="276">
        <v>1589.87012</v>
      </c>
    </row>
    <row r="229" spans="1:13">
      <c r="A229" s="267">
        <v>219</v>
      </c>
      <c r="B229" s="276" t="s">
        <v>404</v>
      </c>
      <c r="C229" s="277">
        <v>30.05</v>
      </c>
      <c r="D229" s="278">
        <v>30.349999999999998</v>
      </c>
      <c r="E229" s="278">
        <v>29.649999999999995</v>
      </c>
      <c r="F229" s="278">
        <v>29.249999999999996</v>
      </c>
      <c r="G229" s="278">
        <v>28.549999999999994</v>
      </c>
      <c r="H229" s="278">
        <v>30.749999999999996</v>
      </c>
      <c r="I229" s="278">
        <v>31.45</v>
      </c>
      <c r="J229" s="278">
        <v>31.849999999999998</v>
      </c>
      <c r="K229" s="276">
        <v>31.05</v>
      </c>
      <c r="L229" s="276">
        <v>29.95</v>
      </c>
      <c r="M229" s="276">
        <v>28.562280000000001</v>
      </c>
    </row>
    <row r="230" spans="1:13">
      <c r="A230" s="267">
        <v>220</v>
      </c>
      <c r="B230" s="276" t="s">
        <v>121</v>
      </c>
      <c r="C230" s="277">
        <v>31.65</v>
      </c>
      <c r="D230" s="278">
        <v>31.566666666666663</v>
      </c>
      <c r="E230" s="278">
        <v>31.183333333333326</v>
      </c>
      <c r="F230" s="278">
        <v>30.716666666666665</v>
      </c>
      <c r="G230" s="278">
        <v>30.333333333333329</v>
      </c>
      <c r="H230" s="278">
        <v>32.033333333333324</v>
      </c>
      <c r="I230" s="278">
        <v>32.416666666666664</v>
      </c>
      <c r="J230" s="278">
        <v>32.883333333333326</v>
      </c>
      <c r="K230" s="276">
        <v>31.95</v>
      </c>
      <c r="L230" s="276">
        <v>31.1</v>
      </c>
      <c r="M230" s="276">
        <v>266.54410999999999</v>
      </c>
    </row>
    <row r="231" spans="1:13">
      <c r="A231" s="267">
        <v>221</v>
      </c>
      <c r="B231" s="276" t="s">
        <v>416</v>
      </c>
      <c r="C231" s="277">
        <v>194.4</v>
      </c>
      <c r="D231" s="278">
        <v>192.29999999999998</v>
      </c>
      <c r="E231" s="278">
        <v>189.09999999999997</v>
      </c>
      <c r="F231" s="278">
        <v>183.79999999999998</v>
      </c>
      <c r="G231" s="278">
        <v>180.59999999999997</v>
      </c>
      <c r="H231" s="278">
        <v>197.59999999999997</v>
      </c>
      <c r="I231" s="278">
        <v>200.79999999999995</v>
      </c>
      <c r="J231" s="278">
        <v>206.09999999999997</v>
      </c>
      <c r="K231" s="276">
        <v>195.5</v>
      </c>
      <c r="L231" s="276">
        <v>187</v>
      </c>
      <c r="M231" s="276">
        <v>7.5913399999999998</v>
      </c>
    </row>
    <row r="232" spans="1:13">
      <c r="A232" s="267">
        <v>222</v>
      </c>
      <c r="B232" s="276" t="s">
        <v>405</v>
      </c>
      <c r="C232" s="277">
        <v>714.95</v>
      </c>
      <c r="D232" s="278">
        <v>716.63333333333333</v>
      </c>
      <c r="E232" s="278">
        <v>709.31666666666661</v>
      </c>
      <c r="F232" s="278">
        <v>703.68333333333328</v>
      </c>
      <c r="G232" s="278">
        <v>696.36666666666656</v>
      </c>
      <c r="H232" s="278">
        <v>722.26666666666665</v>
      </c>
      <c r="I232" s="278">
        <v>729.58333333333348</v>
      </c>
      <c r="J232" s="278">
        <v>735.2166666666667</v>
      </c>
      <c r="K232" s="276">
        <v>723.95</v>
      </c>
      <c r="L232" s="276">
        <v>711</v>
      </c>
      <c r="M232" s="276">
        <v>0.18060000000000001</v>
      </c>
    </row>
    <row r="233" spans="1:13">
      <c r="A233" s="267">
        <v>223</v>
      </c>
      <c r="B233" s="276" t="s">
        <v>406</v>
      </c>
      <c r="C233" s="277">
        <v>5.8</v>
      </c>
      <c r="D233" s="278">
        <v>5.8166666666666664</v>
      </c>
      <c r="E233" s="278">
        <v>5.7333333333333325</v>
      </c>
      <c r="F233" s="278">
        <v>5.6666666666666661</v>
      </c>
      <c r="G233" s="278">
        <v>5.5833333333333321</v>
      </c>
      <c r="H233" s="278">
        <v>5.8833333333333329</v>
      </c>
      <c r="I233" s="278">
        <v>5.9666666666666668</v>
      </c>
      <c r="J233" s="278">
        <v>6.0333333333333332</v>
      </c>
      <c r="K233" s="276">
        <v>5.9</v>
      </c>
      <c r="L233" s="276">
        <v>5.75</v>
      </c>
      <c r="M233" s="276">
        <v>11.66384</v>
      </c>
    </row>
    <row r="234" spans="1:13">
      <c r="A234" s="267">
        <v>224</v>
      </c>
      <c r="B234" s="276" t="s">
        <v>122</v>
      </c>
      <c r="C234" s="277">
        <v>421.65</v>
      </c>
      <c r="D234" s="278">
        <v>422.36666666666662</v>
      </c>
      <c r="E234" s="278">
        <v>418.28333333333325</v>
      </c>
      <c r="F234" s="278">
        <v>414.91666666666663</v>
      </c>
      <c r="G234" s="278">
        <v>410.83333333333326</v>
      </c>
      <c r="H234" s="278">
        <v>425.73333333333323</v>
      </c>
      <c r="I234" s="278">
        <v>429.81666666666661</v>
      </c>
      <c r="J234" s="278">
        <v>433.18333333333322</v>
      </c>
      <c r="K234" s="276">
        <v>426.45</v>
      </c>
      <c r="L234" s="276">
        <v>419</v>
      </c>
      <c r="M234" s="276">
        <v>18.121860000000002</v>
      </c>
    </row>
    <row r="235" spans="1:13">
      <c r="A235" s="267">
        <v>225</v>
      </c>
      <c r="B235" s="276" t="s">
        <v>407</v>
      </c>
      <c r="C235" s="277">
        <v>84.75</v>
      </c>
      <c r="D235" s="278">
        <v>84.649999999999991</v>
      </c>
      <c r="E235" s="278">
        <v>83.399999999999977</v>
      </c>
      <c r="F235" s="278">
        <v>82.049999999999983</v>
      </c>
      <c r="G235" s="278">
        <v>80.799999999999969</v>
      </c>
      <c r="H235" s="278">
        <v>85.999999999999986</v>
      </c>
      <c r="I235" s="278">
        <v>87.250000000000014</v>
      </c>
      <c r="J235" s="278">
        <v>88.6</v>
      </c>
      <c r="K235" s="276">
        <v>85.9</v>
      </c>
      <c r="L235" s="276">
        <v>83.3</v>
      </c>
      <c r="M235" s="276">
        <v>5.5525599999999997</v>
      </c>
    </row>
    <row r="236" spans="1:13">
      <c r="A236" s="267">
        <v>226</v>
      </c>
      <c r="B236" s="276" t="s">
        <v>1603</v>
      </c>
      <c r="C236" s="277">
        <v>908.75</v>
      </c>
      <c r="D236" s="278">
        <v>912.68333333333339</v>
      </c>
      <c r="E236" s="278">
        <v>901.11666666666679</v>
      </c>
      <c r="F236" s="278">
        <v>893.48333333333335</v>
      </c>
      <c r="G236" s="278">
        <v>881.91666666666674</v>
      </c>
      <c r="H236" s="278">
        <v>920.31666666666683</v>
      </c>
      <c r="I236" s="278">
        <v>931.88333333333344</v>
      </c>
      <c r="J236" s="278">
        <v>939.51666666666688</v>
      </c>
      <c r="K236" s="276">
        <v>924.25</v>
      </c>
      <c r="L236" s="276">
        <v>905.05</v>
      </c>
      <c r="M236" s="276">
        <v>7.1239999999999998E-2</v>
      </c>
    </row>
    <row r="237" spans="1:13">
      <c r="A237" s="267">
        <v>227</v>
      </c>
      <c r="B237" s="276" t="s">
        <v>260</v>
      </c>
      <c r="C237" s="277">
        <v>98.55</v>
      </c>
      <c r="D237" s="278">
        <v>98.983333333333334</v>
      </c>
      <c r="E237" s="278">
        <v>97.566666666666663</v>
      </c>
      <c r="F237" s="278">
        <v>96.583333333333329</v>
      </c>
      <c r="G237" s="278">
        <v>95.166666666666657</v>
      </c>
      <c r="H237" s="278">
        <v>99.966666666666669</v>
      </c>
      <c r="I237" s="278">
        <v>101.38333333333333</v>
      </c>
      <c r="J237" s="278">
        <v>102.36666666666667</v>
      </c>
      <c r="K237" s="276">
        <v>100.4</v>
      </c>
      <c r="L237" s="276">
        <v>98</v>
      </c>
      <c r="M237" s="276">
        <v>12.125310000000001</v>
      </c>
    </row>
    <row r="238" spans="1:13">
      <c r="A238" s="267">
        <v>228</v>
      </c>
      <c r="B238" s="276" t="s">
        <v>412</v>
      </c>
      <c r="C238" s="277">
        <v>121.45</v>
      </c>
      <c r="D238" s="278">
        <v>123.78333333333335</v>
      </c>
      <c r="E238" s="278">
        <v>118.56666666666669</v>
      </c>
      <c r="F238" s="278">
        <v>115.68333333333335</v>
      </c>
      <c r="G238" s="278">
        <v>110.4666666666667</v>
      </c>
      <c r="H238" s="278">
        <v>126.66666666666669</v>
      </c>
      <c r="I238" s="278">
        <v>131.88333333333335</v>
      </c>
      <c r="J238" s="278">
        <v>134.76666666666668</v>
      </c>
      <c r="K238" s="276">
        <v>129</v>
      </c>
      <c r="L238" s="276">
        <v>120.9</v>
      </c>
      <c r="M238" s="276">
        <v>47.14423</v>
      </c>
    </row>
    <row r="239" spans="1:13">
      <c r="A239" s="267">
        <v>229</v>
      </c>
      <c r="B239" s="276" t="s">
        <v>1615</v>
      </c>
      <c r="C239" s="277">
        <v>4951.75</v>
      </c>
      <c r="D239" s="278">
        <v>4936.3833333333341</v>
      </c>
      <c r="E239" s="278">
        <v>4848.3166666666684</v>
      </c>
      <c r="F239" s="278">
        <v>4744.8833333333341</v>
      </c>
      <c r="G239" s="278">
        <v>4656.8166666666684</v>
      </c>
      <c r="H239" s="278">
        <v>5039.8166666666684</v>
      </c>
      <c r="I239" s="278">
        <v>5127.8833333333341</v>
      </c>
      <c r="J239" s="278">
        <v>5231.3166666666684</v>
      </c>
      <c r="K239" s="276">
        <v>5024.45</v>
      </c>
      <c r="L239" s="276">
        <v>4832.95</v>
      </c>
      <c r="M239" s="276">
        <v>0.96272999999999997</v>
      </c>
    </row>
    <row r="240" spans="1:13">
      <c r="A240" s="267">
        <v>230</v>
      </c>
      <c r="B240" s="276" t="s">
        <v>259</v>
      </c>
      <c r="C240" s="277">
        <v>60.15</v>
      </c>
      <c r="D240" s="278">
        <v>60.483333333333327</v>
      </c>
      <c r="E240" s="278">
        <v>59.616666666666653</v>
      </c>
      <c r="F240" s="278">
        <v>59.083333333333329</v>
      </c>
      <c r="G240" s="278">
        <v>58.216666666666654</v>
      </c>
      <c r="H240" s="278">
        <v>61.016666666666652</v>
      </c>
      <c r="I240" s="278">
        <v>61.883333333333326</v>
      </c>
      <c r="J240" s="278">
        <v>62.41666666666665</v>
      </c>
      <c r="K240" s="276">
        <v>61.35</v>
      </c>
      <c r="L240" s="276">
        <v>59.95</v>
      </c>
      <c r="M240" s="276">
        <v>10.588279999999999</v>
      </c>
    </row>
    <row r="241" spans="1:13">
      <c r="A241" s="267">
        <v>231</v>
      </c>
      <c r="B241" s="276" t="s">
        <v>123</v>
      </c>
      <c r="C241" s="277">
        <v>1423.15</v>
      </c>
      <c r="D241" s="278">
        <v>1422.0666666666666</v>
      </c>
      <c r="E241" s="278">
        <v>1403.1333333333332</v>
      </c>
      <c r="F241" s="278">
        <v>1383.1166666666666</v>
      </c>
      <c r="G241" s="278">
        <v>1364.1833333333332</v>
      </c>
      <c r="H241" s="278">
        <v>1442.0833333333333</v>
      </c>
      <c r="I241" s="278">
        <v>1461.0166666666667</v>
      </c>
      <c r="J241" s="278">
        <v>1481.0333333333333</v>
      </c>
      <c r="K241" s="276">
        <v>1441</v>
      </c>
      <c r="L241" s="276">
        <v>1402.05</v>
      </c>
      <c r="M241" s="276">
        <v>16.989049999999999</v>
      </c>
    </row>
    <row r="242" spans="1:13">
      <c r="A242" s="267">
        <v>232</v>
      </c>
      <c r="B242" s="276" t="s">
        <v>1622</v>
      </c>
      <c r="C242" s="277">
        <v>255.2</v>
      </c>
      <c r="D242" s="278">
        <v>259.38333333333327</v>
      </c>
      <c r="E242" s="278">
        <v>248.86666666666656</v>
      </c>
      <c r="F242" s="278">
        <v>242.5333333333333</v>
      </c>
      <c r="G242" s="278">
        <v>232.01666666666659</v>
      </c>
      <c r="H242" s="278">
        <v>265.71666666666653</v>
      </c>
      <c r="I242" s="278">
        <v>276.23333333333329</v>
      </c>
      <c r="J242" s="278">
        <v>282.56666666666649</v>
      </c>
      <c r="K242" s="276">
        <v>269.89999999999998</v>
      </c>
      <c r="L242" s="276">
        <v>253.05</v>
      </c>
      <c r="M242" s="276">
        <v>5.7363499999999998</v>
      </c>
    </row>
    <row r="243" spans="1:13">
      <c r="A243" s="267">
        <v>233</v>
      </c>
      <c r="B243" s="276" t="s">
        <v>418</v>
      </c>
      <c r="C243" s="277">
        <v>295.39999999999998</v>
      </c>
      <c r="D243" s="278">
        <v>293.23333333333329</v>
      </c>
      <c r="E243" s="278">
        <v>277.56666666666661</v>
      </c>
      <c r="F243" s="278">
        <v>259.73333333333329</v>
      </c>
      <c r="G243" s="278">
        <v>244.06666666666661</v>
      </c>
      <c r="H243" s="278">
        <v>311.06666666666661</v>
      </c>
      <c r="I243" s="278">
        <v>326.73333333333323</v>
      </c>
      <c r="J243" s="278">
        <v>344.56666666666661</v>
      </c>
      <c r="K243" s="276">
        <v>308.89999999999998</v>
      </c>
      <c r="L243" s="276">
        <v>275.39999999999998</v>
      </c>
      <c r="M243" s="276">
        <v>0.40875</v>
      </c>
    </row>
    <row r="244" spans="1:13">
      <c r="A244" s="267">
        <v>234</v>
      </c>
      <c r="B244" s="276" t="s">
        <v>124</v>
      </c>
      <c r="C244" s="277">
        <v>738.65</v>
      </c>
      <c r="D244" s="278">
        <v>730.88333333333333</v>
      </c>
      <c r="E244" s="278">
        <v>714.76666666666665</v>
      </c>
      <c r="F244" s="278">
        <v>690.88333333333333</v>
      </c>
      <c r="G244" s="278">
        <v>674.76666666666665</v>
      </c>
      <c r="H244" s="278">
        <v>754.76666666666665</v>
      </c>
      <c r="I244" s="278">
        <v>770.88333333333321</v>
      </c>
      <c r="J244" s="278">
        <v>794.76666666666665</v>
      </c>
      <c r="K244" s="276">
        <v>747</v>
      </c>
      <c r="L244" s="276">
        <v>707</v>
      </c>
      <c r="M244" s="276">
        <v>298.96663999999998</v>
      </c>
    </row>
    <row r="245" spans="1:13">
      <c r="A245" s="267">
        <v>235</v>
      </c>
      <c r="B245" s="276" t="s">
        <v>419</v>
      </c>
      <c r="C245" s="277">
        <v>84.2</v>
      </c>
      <c r="D245" s="278">
        <v>84.083333333333343</v>
      </c>
      <c r="E245" s="278">
        <v>83.51666666666668</v>
      </c>
      <c r="F245" s="278">
        <v>82.833333333333343</v>
      </c>
      <c r="G245" s="278">
        <v>82.26666666666668</v>
      </c>
      <c r="H245" s="278">
        <v>84.76666666666668</v>
      </c>
      <c r="I245" s="278">
        <v>85.333333333333343</v>
      </c>
      <c r="J245" s="278">
        <v>86.01666666666668</v>
      </c>
      <c r="K245" s="276">
        <v>84.65</v>
      </c>
      <c r="L245" s="276">
        <v>83.4</v>
      </c>
      <c r="M245" s="276">
        <v>5.6574</v>
      </c>
    </row>
    <row r="246" spans="1:13">
      <c r="A246" s="267">
        <v>236</v>
      </c>
      <c r="B246" s="276" t="s">
        <v>125</v>
      </c>
      <c r="C246" s="277">
        <v>179.5</v>
      </c>
      <c r="D246" s="278">
        <v>180.33333333333334</v>
      </c>
      <c r="E246" s="278">
        <v>177.9666666666667</v>
      </c>
      <c r="F246" s="278">
        <v>176.43333333333337</v>
      </c>
      <c r="G246" s="278">
        <v>174.06666666666672</v>
      </c>
      <c r="H246" s="278">
        <v>181.86666666666667</v>
      </c>
      <c r="I246" s="278">
        <v>184.23333333333329</v>
      </c>
      <c r="J246" s="278">
        <v>185.76666666666665</v>
      </c>
      <c r="K246" s="276">
        <v>182.7</v>
      </c>
      <c r="L246" s="276">
        <v>178.8</v>
      </c>
      <c r="M246" s="276">
        <v>79.453440000000001</v>
      </c>
    </row>
    <row r="247" spans="1:13">
      <c r="A247" s="267">
        <v>237</v>
      </c>
      <c r="B247" s="276" t="s">
        <v>126</v>
      </c>
      <c r="C247" s="277">
        <v>1112.75</v>
      </c>
      <c r="D247" s="278">
        <v>1108.5166666666667</v>
      </c>
      <c r="E247" s="278">
        <v>1095.9333333333334</v>
      </c>
      <c r="F247" s="278">
        <v>1079.1166666666668</v>
      </c>
      <c r="G247" s="278">
        <v>1066.5333333333335</v>
      </c>
      <c r="H247" s="278">
        <v>1125.3333333333333</v>
      </c>
      <c r="I247" s="278">
        <v>1137.9166666666667</v>
      </c>
      <c r="J247" s="278">
        <v>1154.7333333333331</v>
      </c>
      <c r="K247" s="276">
        <v>1121.0999999999999</v>
      </c>
      <c r="L247" s="276">
        <v>1091.7</v>
      </c>
      <c r="M247" s="276">
        <v>88.071269999999998</v>
      </c>
    </row>
    <row r="248" spans="1:13">
      <c r="A248" s="267">
        <v>238</v>
      </c>
      <c r="B248" s="276" t="s">
        <v>1645</v>
      </c>
      <c r="C248" s="277">
        <v>581.1</v>
      </c>
      <c r="D248" s="278">
        <v>579.66666666666663</v>
      </c>
      <c r="E248" s="278">
        <v>574.48333333333323</v>
      </c>
      <c r="F248" s="278">
        <v>567.86666666666656</v>
      </c>
      <c r="G248" s="278">
        <v>562.68333333333317</v>
      </c>
      <c r="H248" s="278">
        <v>586.2833333333333</v>
      </c>
      <c r="I248" s="278">
        <v>591.4666666666667</v>
      </c>
      <c r="J248" s="278">
        <v>598.08333333333337</v>
      </c>
      <c r="K248" s="276">
        <v>584.85</v>
      </c>
      <c r="L248" s="276">
        <v>573.04999999999995</v>
      </c>
      <c r="M248" s="276">
        <v>8.4320000000000006E-2</v>
      </c>
    </row>
    <row r="249" spans="1:13">
      <c r="A249" s="267">
        <v>239</v>
      </c>
      <c r="B249" s="276" t="s">
        <v>420</v>
      </c>
      <c r="C249" s="277">
        <v>266.39999999999998</v>
      </c>
      <c r="D249" s="278">
        <v>270.33333333333331</v>
      </c>
      <c r="E249" s="278">
        <v>260.06666666666661</v>
      </c>
      <c r="F249" s="278">
        <v>253.73333333333329</v>
      </c>
      <c r="G249" s="278">
        <v>243.46666666666658</v>
      </c>
      <c r="H249" s="278">
        <v>276.66666666666663</v>
      </c>
      <c r="I249" s="278">
        <v>286.93333333333339</v>
      </c>
      <c r="J249" s="278">
        <v>293.26666666666665</v>
      </c>
      <c r="K249" s="276">
        <v>280.60000000000002</v>
      </c>
      <c r="L249" s="276">
        <v>264</v>
      </c>
      <c r="M249" s="276">
        <v>7.3021700000000003</v>
      </c>
    </row>
    <row r="250" spans="1:13">
      <c r="A250" s="267">
        <v>240</v>
      </c>
      <c r="B250" s="276" t="s">
        <v>421</v>
      </c>
      <c r="C250" s="277">
        <v>238.9</v>
      </c>
      <c r="D250" s="278">
        <v>239.18333333333331</v>
      </c>
      <c r="E250" s="278">
        <v>236.71666666666661</v>
      </c>
      <c r="F250" s="278">
        <v>234.5333333333333</v>
      </c>
      <c r="G250" s="278">
        <v>232.06666666666661</v>
      </c>
      <c r="H250" s="278">
        <v>241.36666666666662</v>
      </c>
      <c r="I250" s="278">
        <v>243.83333333333331</v>
      </c>
      <c r="J250" s="278">
        <v>246.01666666666662</v>
      </c>
      <c r="K250" s="276">
        <v>241.65</v>
      </c>
      <c r="L250" s="276">
        <v>237</v>
      </c>
      <c r="M250" s="276">
        <v>1.52241</v>
      </c>
    </row>
    <row r="251" spans="1:13">
      <c r="A251" s="267">
        <v>241</v>
      </c>
      <c r="B251" s="276" t="s">
        <v>417</v>
      </c>
      <c r="C251" s="277">
        <v>9.65</v>
      </c>
      <c r="D251" s="278">
        <v>9.8333333333333339</v>
      </c>
      <c r="E251" s="278">
        <v>9.2666666666666675</v>
      </c>
      <c r="F251" s="278">
        <v>8.8833333333333329</v>
      </c>
      <c r="G251" s="278">
        <v>8.3166666666666664</v>
      </c>
      <c r="H251" s="278">
        <v>10.216666666666669</v>
      </c>
      <c r="I251" s="278">
        <v>10.783333333333335</v>
      </c>
      <c r="J251" s="278">
        <v>11.16666666666667</v>
      </c>
      <c r="K251" s="276">
        <v>10.4</v>
      </c>
      <c r="L251" s="276">
        <v>9.4499999999999993</v>
      </c>
      <c r="M251" s="276">
        <v>121.47033999999999</v>
      </c>
    </row>
    <row r="252" spans="1:13">
      <c r="A252" s="267">
        <v>242</v>
      </c>
      <c r="B252" s="276" t="s">
        <v>127</v>
      </c>
      <c r="C252" s="277">
        <v>80.25</v>
      </c>
      <c r="D252" s="278">
        <v>80.283333333333346</v>
      </c>
      <c r="E252" s="278">
        <v>79.666666666666686</v>
      </c>
      <c r="F252" s="278">
        <v>79.083333333333343</v>
      </c>
      <c r="G252" s="278">
        <v>78.466666666666683</v>
      </c>
      <c r="H252" s="278">
        <v>80.866666666666688</v>
      </c>
      <c r="I252" s="278">
        <v>81.483333333333334</v>
      </c>
      <c r="J252" s="278">
        <v>82.066666666666691</v>
      </c>
      <c r="K252" s="276">
        <v>80.900000000000006</v>
      </c>
      <c r="L252" s="276">
        <v>79.7</v>
      </c>
      <c r="M252" s="276">
        <v>150.44570999999999</v>
      </c>
    </row>
    <row r="253" spans="1:13">
      <c r="A253" s="267">
        <v>243</v>
      </c>
      <c r="B253" s="276" t="s">
        <v>262</v>
      </c>
      <c r="C253" s="277">
        <v>2336.8000000000002</v>
      </c>
      <c r="D253" s="278">
        <v>2355.4</v>
      </c>
      <c r="E253" s="278">
        <v>2293.4</v>
      </c>
      <c r="F253" s="278">
        <v>2250</v>
      </c>
      <c r="G253" s="278">
        <v>2188</v>
      </c>
      <c r="H253" s="278">
        <v>2398.8000000000002</v>
      </c>
      <c r="I253" s="278">
        <v>2460.8000000000002</v>
      </c>
      <c r="J253" s="278">
        <v>2504.2000000000003</v>
      </c>
      <c r="K253" s="276">
        <v>2417.4</v>
      </c>
      <c r="L253" s="276">
        <v>2312</v>
      </c>
      <c r="M253" s="276">
        <v>3.3597199999999998</v>
      </c>
    </row>
    <row r="254" spans="1:13">
      <c r="A254" s="267">
        <v>244</v>
      </c>
      <c r="B254" s="276" t="s">
        <v>408</v>
      </c>
      <c r="C254" s="277">
        <v>109.5</v>
      </c>
      <c r="D254" s="278">
        <v>109.78333333333335</v>
      </c>
      <c r="E254" s="278">
        <v>108.66666666666669</v>
      </c>
      <c r="F254" s="278">
        <v>107.83333333333334</v>
      </c>
      <c r="G254" s="278">
        <v>106.71666666666668</v>
      </c>
      <c r="H254" s="278">
        <v>110.61666666666669</v>
      </c>
      <c r="I254" s="278">
        <v>111.73333333333333</v>
      </c>
      <c r="J254" s="278">
        <v>112.56666666666669</v>
      </c>
      <c r="K254" s="276">
        <v>110.9</v>
      </c>
      <c r="L254" s="276">
        <v>108.95</v>
      </c>
      <c r="M254" s="276">
        <v>3.4092799999999999</v>
      </c>
    </row>
    <row r="255" spans="1:13">
      <c r="A255" s="267">
        <v>245</v>
      </c>
      <c r="B255" s="276" t="s">
        <v>409</v>
      </c>
      <c r="C255" s="277">
        <v>77.95</v>
      </c>
      <c r="D255" s="278">
        <v>77.683333333333323</v>
      </c>
      <c r="E255" s="278">
        <v>76.616666666666646</v>
      </c>
      <c r="F255" s="278">
        <v>75.283333333333317</v>
      </c>
      <c r="G255" s="278">
        <v>74.21666666666664</v>
      </c>
      <c r="H255" s="278">
        <v>79.016666666666652</v>
      </c>
      <c r="I255" s="278">
        <v>80.083333333333343</v>
      </c>
      <c r="J255" s="278">
        <v>81.416666666666657</v>
      </c>
      <c r="K255" s="276">
        <v>78.75</v>
      </c>
      <c r="L255" s="276">
        <v>76.349999999999994</v>
      </c>
      <c r="M255" s="276">
        <v>3.1438000000000001</v>
      </c>
    </row>
    <row r="256" spans="1:13">
      <c r="A256" s="267">
        <v>246</v>
      </c>
      <c r="B256" s="276" t="s">
        <v>2931</v>
      </c>
      <c r="C256" s="277">
        <v>1311.2</v>
      </c>
      <c r="D256" s="278">
        <v>1312.6333333333334</v>
      </c>
      <c r="E256" s="278">
        <v>1306.8666666666668</v>
      </c>
      <c r="F256" s="278">
        <v>1302.5333333333333</v>
      </c>
      <c r="G256" s="278">
        <v>1296.7666666666667</v>
      </c>
      <c r="H256" s="278">
        <v>1316.9666666666669</v>
      </c>
      <c r="I256" s="278">
        <v>1322.7333333333338</v>
      </c>
      <c r="J256" s="278">
        <v>1327.0666666666671</v>
      </c>
      <c r="K256" s="276">
        <v>1318.4</v>
      </c>
      <c r="L256" s="276">
        <v>1308.3</v>
      </c>
      <c r="M256" s="276">
        <v>1.08108</v>
      </c>
    </row>
    <row r="257" spans="1:13">
      <c r="A257" s="267">
        <v>247</v>
      </c>
      <c r="B257" s="276" t="s">
        <v>402</v>
      </c>
      <c r="C257" s="277">
        <v>454</v>
      </c>
      <c r="D257" s="278">
        <v>454</v>
      </c>
      <c r="E257" s="278">
        <v>450</v>
      </c>
      <c r="F257" s="278">
        <v>446</v>
      </c>
      <c r="G257" s="278">
        <v>442</v>
      </c>
      <c r="H257" s="278">
        <v>458</v>
      </c>
      <c r="I257" s="278">
        <v>462</v>
      </c>
      <c r="J257" s="278">
        <v>466</v>
      </c>
      <c r="K257" s="276">
        <v>458</v>
      </c>
      <c r="L257" s="276">
        <v>450</v>
      </c>
      <c r="M257" s="276">
        <v>1.65134</v>
      </c>
    </row>
    <row r="258" spans="1:13">
      <c r="A258" s="267">
        <v>248</v>
      </c>
      <c r="B258" s="276" t="s">
        <v>128</v>
      </c>
      <c r="C258" s="277">
        <v>173.95</v>
      </c>
      <c r="D258" s="278">
        <v>174.85</v>
      </c>
      <c r="E258" s="278">
        <v>172.5</v>
      </c>
      <c r="F258" s="278">
        <v>171.05</v>
      </c>
      <c r="G258" s="278">
        <v>168.70000000000002</v>
      </c>
      <c r="H258" s="278">
        <v>176.29999999999998</v>
      </c>
      <c r="I258" s="278">
        <v>178.64999999999995</v>
      </c>
      <c r="J258" s="278">
        <v>180.09999999999997</v>
      </c>
      <c r="K258" s="276">
        <v>177.2</v>
      </c>
      <c r="L258" s="276">
        <v>173.4</v>
      </c>
      <c r="M258" s="276">
        <v>342.52005000000003</v>
      </c>
    </row>
    <row r="259" spans="1:13">
      <c r="A259" s="267">
        <v>249</v>
      </c>
      <c r="B259" s="276" t="s">
        <v>413</v>
      </c>
      <c r="C259" s="277">
        <v>221.7</v>
      </c>
      <c r="D259" s="278">
        <v>222.08333333333334</v>
      </c>
      <c r="E259" s="278">
        <v>219.11666666666667</v>
      </c>
      <c r="F259" s="278">
        <v>216.53333333333333</v>
      </c>
      <c r="G259" s="278">
        <v>213.56666666666666</v>
      </c>
      <c r="H259" s="278">
        <v>224.66666666666669</v>
      </c>
      <c r="I259" s="278">
        <v>227.63333333333333</v>
      </c>
      <c r="J259" s="278">
        <v>230.2166666666667</v>
      </c>
      <c r="K259" s="276">
        <v>225.05</v>
      </c>
      <c r="L259" s="276">
        <v>219.5</v>
      </c>
      <c r="M259" s="276">
        <v>0.23827999999999999</v>
      </c>
    </row>
    <row r="260" spans="1:13">
      <c r="A260" s="267">
        <v>250</v>
      </c>
      <c r="B260" s="276" t="s">
        <v>411</v>
      </c>
      <c r="C260" s="277">
        <v>124.75</v>
      </c>
      <c r="D260" s="278">
        <v>125.58333333333333</v>
      </c>
      <c r="E260" s="278">
        <v>123.16666666666666</v>
      </c>
      <c r="F260" s="278">
        <v>121.58333333333333</v>
      </c>
      <c r="G260" s="278">
        <v>119.16666666666666</v>
      </c>
      <c r="H260" s="278">
        <v>127.16666666666666</v>
      </c>
      <c r="I260" s="278">
        <v>129.58333333333331</v>
      </c>
      <c r="J260" s="278">
        <v>131.16666666666666</v>
      </c>
      <c r="K260" s="276">
        <v>128</v>
      </c>
      <c r="L260" s="276">
        <v>124</v>
      </c>
      <c r="M260" s="276">
        <v>28.36083</v>
      </c>
    </row>
    <row r="261" spans="1:13">
      <c r="A261" s="267">
        <v>251</v>
      </c>
      <c r="B261" s="276" t="s">
        <v>431</v>
      </c>
      <c r="C261" s="277">
        <v>14.3</v>
      </c>
      <c r="D261" s="278">
        <v>14.35</v>
      </c>
      <c r="E261" s="278">
        <v>14.2</v>
      </c>
      <c r="F261" s="278">
        <v>14.1</v>
      </c>
      <c r="G261" s="278">
        <v>13.95</v>
      </c>
      <c r="H261" s="278">
        <v>14.45</v>
      </c>
      <c r="I261" s="278">
        <v>14.600000000000001</v>
      </c>
      <c r="J261" s="278">
        <v>14.7</v>
      </c>
      <c r="K261" s="276">
        <v>14.5</v>
      </c>
      <c r="L261" s="276">
        <v>14.25</v>
      </c>
      <c r="M261" s="276">
        <v>15.55494</v>
      </c>
    </row>
    <row r="262" spans="1:13">
      <c r="A262" s="267">
        <v>252</v>
      </c>
      <c r="B262" s="276" t="s">
        <v>428</v>
      </c>
      <c r="C262" s="277">
        <v>37.1</v>
      </c>
      <c r="D262" s="278">
        <v>36.93333333333333</v>
      </c>
      <c r="E262" s="278">
        <v>36.36666666666666</v>
      </c>
      <c r="F262" s="278">
        <v>35.633333333333333</v>
      </c>
      <c r="G262" s="278">
        <v>35.066666666666663</v>
      </c>
      <c r="H262" s="278">
        <v>37.666666666666657</v>
      </c>
      <c r="I262" s="278">
        <v>38.233333333333334</v>
      </c>
      <c r="J262" s="278">
        <v>38.966666666666654</v>
      </c>
      <c r="K262" s="276">
        <v>37.5</v>
      </c>
      <c r="L262" s="276">
        <v>36.200000000000003</v>
      </c>
      <c r="M262" s="276">
        <v>1.9976400000000001</v>
      </c>
    </row>
    <row r="263" spans="1:13">
      <c r="A263" s="267">
        <v>253</v>
      </c>
      <c r="B263" s="276" t="s">
        <v>429</v>
      </c>
      <c r="C263" s="277">
        <v>85.7</v>
      </c>
      <c r="D263" s="278">
        <v>85.3</v>
      </c>
      <c r="E263" s="278">
        <v>83.8</v>
      </c>
      <c r="F263" s="278">
        <v>81.900000000000006</v>
      </c>
      <c r="G263" s="278">
        <v>80.400000000000006</v>
      </c>
      <c r="H263" s="278">
        <v>87.199999999999989</v>
      </c>
      <c r="I263" s="278">
        <v>88.699999999999989</v>
      </c>
      <c r="J263" s="278">
        <v>90.59999999999998</v>
      </c>
      <c r="K263" s="276">
        <v>86.8</v>
      </c>
      <c r="L263" s="276">
        <v>83.4</v>
      </c>
      <c r="M263" s="276">
        <v>10.102259999999999</v>
      </c>
    </row>
    <row r="264" spans="1:13">
      <c r="A264" s="267">
        <v>254</v>
      </c>
      <c r="B264" s="276" t="s">
        <v>432</v>
      </c>
      <c r="C264" s="277">
        <v>45.25</v>
      </c>
      <c r="D264" s="278">
        <v>45.75</v>
      </c>
      <c r="E264" s="278">
        <v>44.3</v>
      </c>
      <c r="F264" s="278">
        <v>43.349999999999994</v>
      </c>
      <c r="G264" s="278">
        <v>41.899999999999991</v>
      </c>
      <c r="H264" s="278">
        <v>46.7</v>
      </c>
      <c r="I264" s="278">
        <v>48.150000000000006</v>
      </c>
      <c r="J264" s="278">
        <v>49.100000000000009</v>
      </c>
      <c r="K264" s="276">
        <v>47.2</v>
      </c>
      <c r="L264" s="276">
        <v>44.8</v>
      </c>
      <c r="M264" s="276">
        <v>21.558759999999999</v>
      </c>
    </row>
    <row r="265" spans="1:13">
      <c r="A265" s="267">
        <v>255</v>
      </c>
      <c r="B265" s="276" t="s">
        <v>422</v>
      </c>
      <c r="C265" s="277">
        <v>1020.75</v>
      </c>
      <c r="D265" s="278">
        <v>1017.9</v>
      </c>
      <c r="E265" s="278">
        <v>1010.8</v>
      </c>
      <c r="F265" s="278">
        <v>1000.85</v>
      </c>
      <c r="G265" s="278">
        <v>993.75</v>
      </c>
      <c r="H265" s="278">
        <v>1027.8499999999999</v>
      </c>
      <c r="I265" s="278">
        <v>1034.95</v>
      </c>
      <c r="J265" s="278">
        <v>1044.8999999999999</v>
      </c>
      <c r="K265" s="276">
        <v>1025</v>
      </c>
      <c r="L265" s="276">
        <v>1007.95</v>
      </c>
      <c r="M265" s="276">
        <v>0.61956999999999995</v>
      </c>
    </row>
    <row r="266" spans="1:13">
      <c r="A266" s="267">
        <v>256</v>
      </c>
      <c r="B266" s="276" t="s">
        <v>436</v>
      </c>
      <c r="C266" s="277">
        <v>2168.1</v>
      </c>
      <c r="D266" s="278">
        <v>2174.7000000000003</v>
      </c>
      <c r="E266" s="278">
        <v>2144.4000000000005</v>
      </c>
      <c r="F266" s="278">
        <v>2120.7000000000003</v>
      </c>
      <c r="G266" s="278">
        <v>2090.4000000000005</v>
      </c>
      <c r="H266" s="278">
        <v>2198.4000000000005</v>
      </c>
      <c r="I266" s="278">
        <v>2228.7000000000007</v>
      </c>
      <c r="J266" s="278">
        <v>2252.4000000000005</v>
      </c>
      <c r="K266" s="276">
        <v>2205</v>
      </c>
      <c r="L266" s="276">
        <v>2151</v>
      </c>
      <c r="M266" s="276">
        <v>3.678E-2</v>
      </c>
    </row>
    <row r="267" spans="1:13">
      <c r="A267" s="267">
        <v>257</v>
      </c>
      <c r="B267" s="276" t="s">
        <v>433</v>
      </c>
      <c r="C267" s="277">
        <v>62.25</v>
      </c>
      <c r="D267" s="278">
        <v>62.449999999999996</v>
      </c>
      <c r="E267" s="278">
        <v>61.599999999999994</v>
      </c>
      <c r="F267" s="278">
        <v>60.949999999999996</v>
      </c>
      <c r="G267" s="278">
        <v>60.099999999999994</v>
      </c>
      <c r="H267" s="278">
        <v>63.099999999999994</v>
      </c>
      <c r="I267" s="278">
        <v>63.95</v>
      </c>
      <c r="J267" s="278">
        <v>64.599999999999994</v>
      </c>
      <c r="K267" s="276">
        <v>63.3</v>
      </c>
      <c r="L267" s="276">
        <v>61.8</v>
      </c>
      <c r="M267" s="276">
        <v>5.2657999999999996</v>
      </c>
    </row>
    <row r="268" spans="1:13">
      <c r="A268" s="267">
        <v>258</v>
      </c>
      <c r="B268" s="276" t="s">
        <v>129</v>
      </c>
      <c r="C268" s="277">
        <v>212.3</v>
      </c>
      <c r="D268" s="278">
        <v>212.6</v>
      </c>
      <c r="E268" s="278">
        <v>209.2</v>
      </c>
      <c r="F268" s="278">
        <v>206.1</v>
      </c>
      <c r="G268" s="278">
        <v>202.7</v>
      </c>
      <c r="H268" s="278">
        <v>215.7</v>
      </c>
      <c r="I268" s="278">
        <v>219.10000000000002</v>
      </c>
      <c r="J268" s="278">
        <v>222.2</v>
      </c>
      <c r="K268" s="276">
        <v>216</v>
      </c>
      <c r="L268" s="276">
        <v>209.5</v>
      </c>
      <c r="M268" s="276">
        <v>103.23094</v>
      </c>
    </row>
    <row r="269" spans="1:13">
      <c r="A269" s="267">
        <v>259</v>
      </c>
      <c r="B269" s="276" t="s">
        <v>423</v>
      </c>
      <c r="C269" s="277">
        <v>1874.6</v>
      </c>
      <c r="D269" s="278">
        <v>1880.55</v>
      </c>
      <c r="E269" s="278">
        <v>1851.1</v>
      </c>
      <c r="F269" s="278">
        <v>1827.6</v>
      </c>
      <c r="G269" s="278">
        <v>1798.1499999999999</v>
      </c>
      <c r="H269" s="278">
        <v>1904.05</v>
      </c>
      <c r="I269" s="278">
        <v>1933.5000000000002</v>
      </c>
      <c r="J269" s="278">
        <v>1957</v>
      </c>
      <c r="K269" s="276">
        <v>1910</v>
      </c>
      <c r="L269" s="276">
        <v>1857.05</v>
      </c>
      <c r="M269" s="276">
        <v>0.53576000000000001</v>
      </c>
    </row>
    <row r="270" spans="1:13">
      <c r="A270" s="267">
        <v>260</v>
      </c>
      <c r="B270" s="276" t="s">
        <v>424</v>
      </c>
      <c r="C270" s="277">
        <v>287.25</v>
      </c>
      <c r="D270" s="278">
        <v>289.21666666666664</v>
      </c>
      <c r="E270" s="278">
        <v>282.5333333333333</v>
      </c>
      <c r="F270" s="278">
        <v>277.81666666666666</v>
      </c>
      <c r="G270" s="278">
        <v>271.13333333333333</v>
      </c>
      <c r="H270" s="278">
        <v>293.93333333333328</v>
      </c>
      <c r="I270" s="278">
        <v>300.61666666666656</v>
      </c>
      <c r="J270" s="278">
        <v>305.33333333333326</v>
      </c>
      <c r="K270" s="276">
        <v>295.89999999999998</v>
      </c>
      <c r="L270" s="276">
        <v>284.5</v>
      </c>
      <c r="M270" s="276">
        <v>3.6688499999999999</v>
      </c>
    </row>
    <row r="271" spans="1:13">
      <c r="A271" s="267">
        <v>261</v>
      </c>
      <c r="B271" s="276" t="s">
        <v>425</v>
      </c>
      <c r="C271" s="277">
        <v>90.55</v>
      </c>
      <c r="D271" s="278">
        <v>90.45</v>
      </c>
      <c r="E271" s="278">
        <v>89.2</v>
      </c>
      <c r="F271" s="278">
        <v>87.85</v>
      </c>
      <c r="G271" s="278">
        <v>86.6</v>
      </c>
      <c r="H271" s="278">
        <v>91.800000000000011</v>
      </c>
      <c r="I271" s="278">
        <v>93.050000000000011</v>
      </c>
      <c r="J271" s="278">
        <v>94.40000000000002</v>
      </c>
      <c r="K271" s="276">
        <v>91.7</v>
      </c>
      <c r="L271" s="276">
        <v>89.1</v>
      </c>
      <c r="M271" s="276">
        <v>3.40463</v>
      </c>
    </row>
    <row r="272" spans="1:13">
      <c r="A272" s="267">
        <v>262</v>
      </c>
      <c r="B272" s="276" t="s">
        <v>426</v>
      </c>
      <c r="C272" s="277">
        <v>71.099999999999994</v>
      </c>
      <c r="D272" s="278">
        <v>70.383333333333326</v>
      </c>
      <c r="E272" s="278">
        <v>69.266666666666652</v>
      </c>
      <c r="F272" s="278">
        <v>67.433333333333323</v>
      </c>
      <c r="G272" s="278">
        <v>66.316666666666649</v>
      </c>
      <c r="H272" s="278">
        <v>72.216666666666654</v>
      </c>
      <c r="I272" s="278">
        <v>73.333333333333329</v>
      </c>
      <c r="J272" s="278">
        <v>75.166666666666657</v>
      </c>
      <c r="K272" s="276">
        <v>71.5</v>
      </c>
      <c r="L272" s="276">
        <v>68.55</v>
      </c>
      <c r="M272" s="276">
        <v>16.453520000000001</v>
      </c>
    </row>
    <row r="273" spans="1:13">
      <c r="A273" s="267">
        <v>263</v>
      </c>
      <c r="B273" s="276" t="s">
        <v>427</v>
      </c>
      <c r="C273" s="277">
        <v>75.45</v>
      </c>
      <c r="D273" s="278">
        <v>76.266666666666666</v>
      </c>
      <c r="E273" s="278">
        <v>74.083333333333329</v>
      </c>
      <c r="F273" s="278">
        <v>72.716666666666669</v>
      </c>
      <c r="G273" s="278">
        <v>70.533333333333331</v>
      </c>
      <c r="H273" s="278">
        <v>77.633333333333326</v>
      </c>
      <c r="I273" s="278">
        <v>79.816666666666663</v>
      </c>
      <c r="J273" s="278">
        <v>81.183333333333323</v>
      </c>
      <c r="K273" s="276">
        <v>78.45</v>
      </c>
      <c r="L273" s="276">
        <v>74.900000000000006</v>
      </c>
      <c r="M273" s="276">
        <v>5.9223400000000002</v>
      </c>
    </row>
    <row r="274" spans="1:13">
      <c r="A274" s="267">
        <v>264</v>
      </c>
      <c r="B274" s="276" t="s">
        <v>435</v>
      </c>
      <c r="C274" s="277">
        <v>58.4</v>
      </c>
      <c r="D274" s="278">
        <v>59.033333333333331</v>
      </c>
      <c r="E274" s="278">
        <v>57.36666666666666</v>
      </c>
      <c r="F274" s="278">
        <v>56.333333333333329</v>
      </c>
      <c r="G274" s="278">
        <v>54.666666666666657</v>
      </c>
      <c r="H274" s="278">
        <v>60.066666666666663</v>
      </c>
      <c r="I274" s="278">
        <v>61.733333333333334</v>
      </c>
      <c r="J274" s="278">
        <v>62.766666666666666</v>
      </c>
      <c r="K274" s="276">
        <v>60.7</v>
      </c>
      <c r="L274" s="276">
        <v>58</v>
      </c>
      <c r="M274" s="276">
        <v>14.420920000000001</v>
      </c>
    </row>
    <row r="275" spans="1:13">
      <c r="A275" s="267">
        <v>265</v>
      </c>
      <c r="B275" s="276" t="s">
        <v>434</v>
      </c>
      <c r="C275" s="277">
        <v>103.45</v>
      </c>
      <c r="D275" s="278">
        <v>101.66666666666667</v>
      </c>
      <c r="E275" s="278">
        <v>98.833333333333343</v>
      </c>
      <c r="F275" s="278">
        <v>94.216666666666669</v>
      </c>
      <c r="G275" s="278">
        <v>91.38333333333334</v>
      </c>
      <c r="H275" s="278">
        <v>106.28333333333335</v>
      </c>
      <c r="I275" s="278">
        <v>109.11666666666669</v>
      </c>
      <c r="J275" s="278">
        <v>113.73333333333335</v>
      </c>
      <c r="K275" s="276">
        <v>104.5</v>
      </c>
      <c r="L275" s="276">
        <v>97.05</v>
      </c>
      <c r="M275" s="276">
        <v>14.913449999999999</v>
      </c>
    </row>
    <row r="276" spans="1:13">
      <c r="A276" s="267">
        <v>266</v>
      </c>
      <c r="B276" s="276" t="s">
        <v>263</v>
      </c>
      <c r="C276" s="277">
        <v>60.2</v>
      </c>
      <c r="D276" s="278">
        <v>60.416666666666664</v>
      </c>
      <c r="E276" s="278">
        <v>59.133333333333326</v>
      </c>
      <c r="F276" s="278">
        <v>58.066666666666663</v>
      </c>
      <c r="G276" s="278">
        <v>56.783333333333324</v>
      </c>
      <c r="H276" s="278">
        <v>61.483333333333327</v>
      </c>
      <c r="I276" s="278">
        <v>62.766666666666673</v>
      </c>
      <c r="J276" s="278">
        <v>63.833333333333329</v>
      </c>
      <c r="K276" s="276">
        <v>61.7</v>
      </c>
      <c r="L276" s="276">
        <v>59.35</v>
      </c>
      <c r="M276" s="276">
        <v>77.99494</v>
      </c>
    </row>
    <row r="277" spans="1:13">
      <c r="A277" s="267">
        <v>267</v>
      </c>
      <c r="B277" s="276" t="s">
        <v>130</v>
      </c>
      <c r="C277" s="277">
        <v>326.45</v>
      </c>
      <c r="D277" s="278">
        <v>326.46666666666664</v>
      </c>
      <c r="E277" s="278">
        <v>322.2833333333333</v>
      </c>
      <c r="F277" s="278">
        <v>318.11666666666667</v>
      </c>
      <c r="G277" s="278">
        <v>313.93333333333334</v>
      </c>
      <c r="H277" s="278">
        <v>330.63333333333327</v>
      </c>
      <c r="I277" s="278">
        <v>334.81666666666655</v>
      </c>
      <c r="J277" s="278">
        <v>338.98333333333323</v>
      </c>
      <c r="K277" s="276">
        <v>330.65</v>
      </c>
      <c r="L277" s="276">
        <v>322.3</v>
      </c>
      <c r="M277" s="276">
        <v>69.940070000000006</v>
      </c>
    </row>
    <row r="278" spans="1:13">
      <c r="A278" s="267">
        <v>268</v>
      </c>
      <c r="B278" s="276" t="s">
        <v>264</v>
      </c>
      <c r="C278" s="277">
        <v>700.3</v>
      </c>
      <c r="D278" s="278">
        <v>704.43333333333339</v>
      </c>
      <c r="E278" s="278">
        <v>693.86666666666679</v>
      </c>
      <c r="F278" s="278">
        <v>687.43333333333339</v>
      </c>
      <c r="G278" s="278">
        <v>676.86666666666679</v>
      </c>
      <c r="H278" s="278">
        <v>710.86666666666679</v>
      </c>
      <c r="I278" s="278">
        <v>721.43333333333339</v>
      </c>
      <c r="J278" s="278">
        <v>727.86666666666679</v>
      </c>
      <c r="K278" s="276">
        <v>715</v>
      </c>
      <c r="L278" s="276">
        <v>698</v>
      </c>
      <c r="M278" s="276">
        <v>2.36015</v>
      </c>
    </row>
    <row r="279" spans="1:13">
      <c r="A279" s="267">
        <v>269</v>
      </c>
      <c r="B279" s="276" t="s">
        <v>131</v>
      </c>
      <c r="C279" s="277">
        <v>2263.15</v>
      </c>
      <c r="D279" s="278">
        <v>2254.0499999999997</v>
      </c>
      <c r="E279" s="278">
        <v>2220.0999999999995</v>
      </c>
      <c r="F279" s="278">
        <v>2177.0499999999997</v>
      </c>
      <c r="G279" s="278">
        <v>2143.0999999999995</v>
      </c>
      <c r="H279" s="278">
        <v>2297.0999999999995</v>
      </c>
      <c r="I279" s="278">
        <v>2331.0499999999993</v>
      </c>
      <c r="J279" s="278">
        <v>2374.0999999999995</v>
      </c>
      <c r="K279" s="276">
        <v>2288</v>
      </c>
      <c r="L279" s="276">
        <v>2211</v>
      </c>
      <c r="M279" s="276">
        <v>6.8478700000000003</v>
      </c>
    </row>
    <row r="280" spans="1:13">
      <c r="A280" s="267">
        <v>270</v>
      </c>
      <c r="B280" s="276" t="s">
        <v>132</v>
      </c>
      <c r="C280" s="277">
        <v>585.70000000000005</v>
      </c>
      <c r="D280" s="278">
        <v>590.86666666666667</v>
      </c>
      <c r="E280" s="278">
        <v>576.83333333333337</v>
      </c>
      <c r="F280" s="278">
        <v>567.9666666666667</v>
      </c>
      <c r="G280" s="278">
        <v>553.93333333333339</v>
      </c>
      <c r="H280" s="278">
        <v>599.73333333333335</v>
      </c>
      <c r="I280" s="278">
        <v>613.76666666666665</v>
      </c>
      <c r="J280" s="278">
        <v>622.63333333333333</v>
      </c>
      <c r="K280" s="276">
        <v>604.9</v>
      </c>
      <c r="L280" s="276">
        <v>582</v>
      </c>
      <c r="M280" s="276">
        <v>11.408849999999999</v>
      </c>
    </row>
    <row r="281" spans="1:13">
      <c r="A281" s="267">
        <v>271</v>
      </c>
      <c r="B281" s="276" t="s">
        <v>437</v>
      </c>
      <c r="C281" s="277">
        <v>134.25</v>
      </c>
      <c r="D281" s="278">
        <v>135.15</v>
      </c>
      <c r="E281" s="278">
        <v>132.60000000000002</v>
      </c>
      <c r="F281" s="278">
        <v>130.95000000000002</v>
      </c>
      <c r="G281" s="278">
        <v>128.40000000000003</v>
      </c>
      <c r="H281" s="278">
        <v>136.80000000000001</v>
      </c>
      <c r="I281" s="278">
        <v>139.35000000000002</v>
      </c>
      <c r="J281" s="278">
        <v>141</v>
      </c>
      <c r="K281" s="276">
        <v>137.69999999999999</v>
      </c>
      <c r="L281" s="276">
        <v>133.5</v>
      </c>
      <c r="M281" s="276">
        <v>3.02589</v>
      </c>
    </row>
    <row r="282" spans="1:13">
      <c r="A282" s="267">
        <v>272</v>
      </c>
      <c r="B282" s="276" t="s">
        <v>443</v>
      </c>
      <c r="C282" s="277">
        <v>569.54999999999995</v>
      </c>
      <c r="D282" s="278">
        <v>572.83333333333337</v>
      </c>
      <c r="E282" s="278">
        <v>563.11666666666679</v>
      </c>
      <c r="F282" s="278">
        <v>556.68333333333339</v>
      </c>
      <c r="G282" s="278">
        <v>546.96666666666681</v>
      </c>
      <c r="H282" s="278">
        <v>579.26666666666677</v>
      </c>
      <c r="I282" s="278">
        <v>588.98333333333323</v>
      </c>
      <c r="J282" s="278">
        <v>595.41666666666674</v>
      </c>
      <c r="K282" s="276">
        <v>582.54999999999995</v>
      </c>
      <c r="L282" s="276">
        <v>566.4</v>
      </c>
      <c r="M282" s="276">
        <v>9.1539099999999998</v>
      </c>
    </row>
    <row r="283" spans="1:13">
      <c r="A283" s="267">
        <v>273</v>
      </c>
      <c r="B283" s="276" t="s">
        <v>444</v>
      </c>
      <c r="C283" s="277">
        <v>254.6</v>
      </c>
      <c r="D283" s="278">
        <v>255.76666666666665</v>
      </c>
      <c r="E283" s="278">
        <v>248.83333333333331</v>
      </c>
      <c r="F283" s="278">
        <v>243.06666666666666</v>
      </c>
      <c r="G283" s="278">
        <v>236.13333333333333</v>
      </c>
      <c r="H283" s="278">
        <v>261.5333333333333</v>
      </c>
      <c r="I283" s="278">
        <v>268.4666666666667</v>
      </c>
      <c r="J283" s="278">
        <v>274.23333333333329</v>
      </c>
      <c r="K283" s="276">
        <v>262.7</v>
      </c>
      <c r="L283" s="276">
        <v>250</v>
      </c>
      <c r="M283" s="276">
        <v>5.5701299999999998</v>
      </c>
    </row>
    <row r="284" spans="1:13">
      <c r="A284" s="267">
        <v>274</v>
      </c>
      <c r="B284" s="276" t="s">
        <v>445</v>
      </c>
      <c r="C284" s="277">
        <v>512</v>
      </c>
      <c r="D284" s="278">
        <v>516.7833333333333</v>
      </c>
      <c r="E284" s="278">
        <v>505.31666666666661</v>
      </c>
      <c r="F284" s="278">
        <v>498.63333333333333</v>
      </c>
      <c r="G284" s="278">
        <v>487.16666666666663</v>
      </c>
      <c r="H284" s="278">
        <v>523.46666666666658</v>
      </c>
      <c r="I284" s="278">
        <v>534.93333333333328</v>
      </c>
      <c r="J284" s="278">
        <v>541.61666666666656</v>
      </c>
      <c r="K284" s="276">
        <v>528.25</v>
      </c>
      <c r="L284" s="276">
        <v>510.1</v>
      </c>
      <c r="M284" s="276">
        <v>2.3631500000000001</v>
      </c>
    </row>
    <row r="285" spans="1:13">
      <c r="A285" s="267">
        <v>275</v>
      </c>
      <c r="B285" s="276" t="s">
        <v>447</v>
      </c>
      <c r="C285" s="277">
        <v>34</v>
      </c>
      <c r="D285" s="278">
        <v>34.133333333333333</v>
      </c>
      <c r="E285" s="278">
        <v>32.916666666666664</v>
      </c>
      <c r="F285" s="278">
        <v>31.833333333333329</v>
      </c>
      <c r="G285" s="278">
        <v>30.61666666666666</v>
      </c>
      <c r="H285" s="278">
        <v>35.216666666666669</v>
      </c>
      <c r="I285" s="278">
        <v>36.433333333333337</v>
      </c>
      <c r="J285" s="278">
        <v>37.516666666666673</v>
      </c>
      <c r="K285" s="276">
        <v>35.35</v>
      </c>
      <c r="L285" s="276">
        <v>33.049999999999997</v>
      </c>
      <c r="M285" s="276">
        <v>26.582519999999999</v>
      </c>
    </row>
    <row r="286" spans="1:13">
      <c r="A286" s="267">
        <v>276</v>
      </c>
      <c r="B286" s="276" t="s">
        <v>449</v>
      </c>
      <c r="C286" s="277">
        <v>336.65</v>
      </c>
      <c r="D286" s="278">
        <v>338.48333333333335</v>
      </c>
      <c r="E286" s="278">
        <v>333.66666666666669</v>
      </c>
      <c r="F286" s="278">
        <v>330.68333333333334</v>
      </c>
      <c r="G286" s="278">
        <v>325.86666666666667</v>
      </c>
      <c r="H286" s="278">
        <v>341.4666666666667</v>
      </c>
      <c r="I286" s="278">
        <v>346.2833333333333</v>
      </c>
      <c r="J286" s="278">
        <v>349.26666666666671</v>
      </c>
      <c r="K286" s="276">
        <v>343.3</v>
      </c>
      <c r="L286" s="276">
        <v>335.5</v>
      </c>
      <c r="M286" s="276">
        <v>2.0195799999999999</v>
      </c>
    </row>
    <row r="287" spans="1:13">
      <c r="A287" s="267">
        <v>277</v>
      </c>
      <c r="B287" s="276" t="s">
        <v>439</v>
      </c>
      <c r="C287" s="277">
        <v>331.1</v>
      </c>
      <c r="D287" s="278">
        <v>330.16666666666669</v>
      </c>
      <c r="E287" s="278">
        <v>327.33333333333337</v>
      </c>
      <c r="F287" s="278">
        <v>323.56666666666666</v>
      </c>
      <c r="G287" s="278">
        <v>320.73333333333335</v>
      </c>
      <c r="H287" s="278">
        <v>333.93333333333339</v>
      </c>
      <c r="I287" s="278">
        <v>336.76666666666677</v>
      </c>
      <c r="J287" s="278">
        <v>340.53333333333342</v>
      </c>
      <c r="K287" s="276">
        <v>333</v>
      </c>
      <c r="L287" s="276">
        <v>326.39999999999998</v>
      </c>
      <c r="M287" s="276">
        <v>1.1158300000000001</v>
      </c>
    </row>
    <row r="288" spans="1:13">
      <c r="A288" s="267">
        <v>278</v>
      </c>
      <c r="B288" s="276" t="s">
        <v>440</v>
      </c>
      <c r="C288" s="277">
        <v>253.9</v>
      </c>
      <c r="D288" s="278">
        <v>254.06666666666663</v>
      </c>
      <c r="E288" s="278">
        <v>250.23333333333329</v>
      </c>
      <c r="F288" s="278">
        <v>246.56666666666666</v>
      </c>
      <c r="G288" s="278">
        <v>242.73333333333332</v>
      </c>
      <c r="H288" s="278">
        <v>257.73333333333323</v>
      </c>
      <c r="I288" s="278">
        <v>261.56666666666661</v>
      </c>
      <c r="J288" s="278">
        <v>265.23333333333323</v>
      </c>
      <c r="K288" s="276">
        <v>257.89999999999998</v>
      </c>
      <c r="L288" s="276">
        <v>250.4</v>
      </c>
      <c r="M288" s="276">
        <v>0.82433999999999996</v>
      </c>
    </row>
    <row r="289" spans="1:13">
      <c r="A289" s="267">
        <v>279</v>
      </c>
      <c r="B289" s="276" t="s">
        <v>451</v>
      </c>
      <c r="C289" s="277">
        <v>169.6</v>
      </c>
      <c r="D289" s="278">
        <v>170.16666666666666</v>
      </c>
      <c r="E289" s="278">
        <v>165.43333333333331</v>
      </c>
      <c r="F289" s="278">
        <v>161.26666666666665</v>
      </c>
      <c r="G289" s="278">
        <v>156.5333333333333</v>
      </c>
      <c r="H289" s="278">
        <v>174.33333333333331</v>
      </c>
      <c r="I289" s="278">
        <v>179.06666666666666</v>
      </c>
      <c r="J289" s="278">
        <v>183.23333333333332</v>
      </c>
      <c r="K289" s="276">
        <v>174.9</v>
      </c>
      <c r="L289" s="276">
        <v>166</v>
      </c>
      <c r="M289" s="276">
        <v>1.11835</v>
      </c>
    </row>
    <row r="290" spans="1:13">
      <c r="A290" s="267">
        <v>280</v>
      </c>
      <c r="B290" s="276" t="s">
        <v>133</v>
      </c>
      <c r="C290" s="277">
        <v>1718.05</v>
      </c>
      <c r="D290" s="278">
        <v>1697.6833333333334</v>
      </c>
      <c r="E290" s="278">
        <v>1670.3666666666668</v>
      </c>
      <c r="F290" s="278">
        <v>1622.6833333333334</v>
      </c>
      <c r="G290" s="278">
        <v>1595.3666666666668</v>
      </c>
      <c r="H290" s="278">
        <v>1745.3666666666668</v>
      </c>
      <c r="I290" s="278">
        <v>1772.6833333333334</v>
      </c>
      <c r="J290" s="278">
        <v>1820.3666666666668</v>
      </c>
      <c r="K290" s="276">
        <v>1725</v>
      </c>
      <c r="L290" s="276">
        <v>1650</v>
      </c>
      <c r="M290" s="276">
        <v>59.576590000000003</v>
      </c>
    </row>
    <row r="291" spans="1:13">
      <c r="A291" s="267">
        <v>281</v>
      </c>
      <c r="B291" s="276" t="s">
        <v>441</v>
      </c>
      <c r="C291" s="277">
        <v>95.5</v>
      </c>
      <c r="D291" s="278">
        <v>96.216666666666654</v>
      </c>
      <c r="E291" s="278">
        <v>94.433333333333309</v>
      </c>
      <c r="F291" s="278">
        <v>93.36666666666666</v>
      </c>
      <c r="G291" s="278">
        <v>91.583333333333314</v>
      </c>
      <c r="H291" s="278">
        <v>97.283333333333303</v>
      </c>
      <c r="I291" s="278">
        <v>99.066666666666634</v>
      </c>
      <c r="J291" s="278">
        <v>100.1333333333333</v>
      </c>
      <c r="K291" s="276">
        <v>98</v>
      </c>
      <c r="L291" s="276">
        <v>95.15</v>
      </c>
      <c r="M291" s="276">
        <v>2.28694</v>
      </c>
    </row>
    <row r="292" spans="1:13">
      <c r="A292" s="267">
        <v>282</v>
      </c>
      <c r="B292" s="276" t="s">
        <v>438</v>
      </c>
      <c r="C292" s="277">
        <v>762.7</v>
      </c>
      <c r="D292" s="278">
        <v>759.30000000000007</v>
      </c>
      <c r="E292" s="278">
        <v>743.75000000000011</v>
      </c>
      <c r="F292" s="278">
        <v>724.80000000000007</v>
      </c>
      <c r="G292" s="278">
        <v>709.25000000000011</v>
      </c>
      <c r="H292" s="278">
        <v>778.25000000000011</v>
      </c>
      <c r="I292" s="278">
        <v>793.80000000000007</v>
      </c>
      <c r="J292" s="278">
        <v>812.75000000000011</v>
      </c>
      <c r="K292" s="276">
        <v>774.85</v>
      </c>
      <c r="L292" s="276">
        <v>740.35</v>
      </c>
      <c r="M292" s="276">
        <v>1.0224599999999999</v>
      </c>
    </row>
    <row r="293" spans="1:13">
      <c r="A293" s="267">
        <v>283</v>
      </c>
      <c r="B293" s="276" t="s">
        <v>442</v>
      </c>
      <c r="C293" s="277">
        <v>266.25</v>
      </c>
      <c r="D293" s="278">
        <v>265.09999999999997</v>
      </c>
      <c r="E293" s="278">
        <v>259.64999999999992</v>
      </c>
      <c r="F293" s="278">
        <v>253.04999999999995</v>
      </c>
      <c r="G293" s="278">
        <v>247.59999999999991</v>
      </c>
      <c r="H293" s="278">
        <v>271.69999999999993</v>
      </c>
      <c r="I293" s="278">
        <v>277.14999999999998</v>
      </c>
      <c r="J293" s="278">
        <v>283.74999999999994</v>
      </c>
      <c r="K293" s="276">
        <v>270.55</v>
      </c>
      <c r="L293" s="276">
        <v>258.5</v>
      </c>
      <c r="M293" s="276">
        <v>4.41404</v>
      </c>
    </row>
    <row r="294" spans="1:13">
      <c r="A294" s="267">
        <v>284</v>
      </c>
      <c r="B294" s="276" t="s">
        <v>1830</v>
      </c>
      <c r="C294" s="277">
        <v>510.75</v>
      </c>
      <c r="D294" s="278">
        <v>516.33333333333337</v>
      </c>
      <c r="E294" s="278">
        <v>492.7166666666667</v>
      </c>
      <c r="F294" s="278">
        <v>474.68333333333334</v>
      </c>
      <c r="G294" s="278">
        <v>451.06666666666666</v>
      </c>
      <c r="H294" s="278">
        <v>534.36666666666679</v>
      </c>
      <c r="I294" s="278">
        <v>557.98333333333335</v>
      </c>
      <c r="J294" s="278">
        <v>576.01666666666677</v>
      </c>
      <c r="K294" s="276">
        <v>539.95000000000005</v>
      </c>
      <c r="L294" s="276">
        <v>498.3</v>
      </c>
      <c r="M294" s="276">
        <v>7.2518900000000004</v>
      </c>
    </row>
    <row r="295" spans="1:13">
      <c r="A295" s="267">
        <v>285</v>
      </c>
      <c r="B295" s="276" t="s">
        <v>448</v>
      </c>
      <c r="C295" s="277">
        <v>522.6</v>
      </c>
      <c r="D295" s="278">
        <v>520.1</v>
      </c>
      <c r="E295" s="278">
        <v>512.20000000000005</v>
      </c>
      <c r="F295" s="278">
        <v>501.8</v>
      </c>
      <c r="G295" s="278">
        <v>493.90000000000003</v>
      </c>
      <c r="H295" s="278">
        <v>530.5</v>
      </c>
      <c r="I295" s="278">
        <v>538.39999999999986</v>
      </c>
      <c r="J295" s="278">
        <v>548.80000000000007</v>
      </c>
      <c r="K295" s="276">
        <v>528</v>
      </c>
      <c r="L295" s="276">
        <v>509.7</v>
      </c>
      <c r="M295" s="276">
        <v>3.5977600000000001</v>
      </c>
    </row>
    <row r="296" spans="1:13">
      <c r="A296" s="267">
        <v>286</v>
      </c>
      <c r="B296" s="276" t="s">
        <v>446</v>
      </c>
      <c r="C296" s="277">
        <v>42.8</v>
      </c>
      <c r="D296" s="278">
        <v>42.783333333333331</v>
      </c>
      <c r="E296" s="278">
        <v>42.316666666666663</v>
      </c>
      <c r="F296" s="278">
        <v>41.833333333333329</v>
      </c>
      <c r="G296" s="278">
        <v>41.36666666666666</v>
      </c>
      <c r="H296" s="278">
        <v>43.266666666666666</v>
      </c>
      <c r="I296" s="278">
        <v>43.733333333333334</v>
      </c>
      <c r="J296" s="278">
        <v>44.216666666666669</v>
      </c>
      <c r="K296" s="276">
        <v>43.25</v>
      </c>
      <c r="L296" s="276">
        <v>42.3</v>
      </c>
      <c r="M296" s="276">
        <v>13.64587</v>
      </c>
    </row>
    <row r="297" spans="1:13">
      <c r="A297" s="267">
        <v>287</v>
      </c>
      <c r="B297" s="276" t="s">
        <v>134</v>
      </c>
      <c r="C297" s="277">
        <v>67.650000000000006</v>
      </c>
      <c r="D297" s="278">
        <v>67.666666666666671</v>
      </c>
      <c r="E297" s="278">
        <v>66.433333333333337</v>
      </c>
      <c r="F297" s="278">
        <v>65.216666666666669</v>
      </c>
      <c r="G297" s="278">
        <v>63.983333333333334</v>
      </c>
      <c r="H297" s="278">
        <v>68.88333333333334</v>
      </c>
      <c r="I297" s="278">
        <v>70.11666666666666</v>
      </c>
      <c r="J297" s="278">
        <v>71.333333333333343</v>
      </c>
      <c r="K297" s="276">
        <v>68.900000000000006</v>
      </c>
      <c r="L297" s="276">
        <v>66.45</v>
      </c>
      <c r="M297" s="276">
        <v>205.67651000000001</v>
      </c>
    </row>
    <row r="298" spans="1:13">
      <c r="A298" s="267">
        <v>288</v>
      </c>
      <c r="B298" s="276" t="s">
        <v>358</v>
      </c>
      <c r="C298" s="277">
        <v>2318.65</v>
      </c>
      <c r="D298" s="278">
        <v>2320.4833333333336</v>
      </c>
      <c r="E298" s="278">
        <v>2263.166666666667</v>
      </c>
      <c r="F298" s="278">
        <v>2207.6833333333334</v>
      </c>
      <c r="G298" s="278">
        <v>2150.3666666666668</v>
      </c>
      <c r="H298" s="278">
        <v>2375.9666666666672</v>
      </c>
      <c r="I298" s="278">
        <v>2433.2833333333338</v>
      </c>
      <c r="J298" s="278">
        <v>2488.7666666666673</v>
      </c>
      <c r="K298" s="276">
        <v>2377.8000000000002</v>
      </c>
      <c r="L298" s="276">
        <v>2265</v>
      </c>
      <c r="M298" s="276">
        <v>1.87523</v>
      </c>
    </row>
    <row r="299" spans="1:13">
      <c r="A299" s="267">
        <v>289</v>
      </c>
      <c r="B299" s="276" t="s">
        <v>1841</v>
      </c>
      <c r="C299" s="277">
        <v>210.1</v>
      </c>
      <c r="D299" s="278">
        <v>210.35</v>
      </c>
      <c r="E299" s="278">
        <v>206.7</v>
      </c>
      <c r="F299" s="278">
        <v>203.29999999999998</v>
      </c>
      <c r="G299" s="278">
        <v>199.64999999999998</v>
      </c>
      <c r="H299" s="278">
        <v>213.75</v>
      </c>
      <c r="I299" s="278">
        <v>217.40000000000003</v>
      </c>
      <c r="J299" s="278">
        <v>220.8</v>
      </c>
      <c r="K299" s="276">
        <v>214</v>
      </c>
      <c r="L299" s="276">
        <v>206.95</v>
      </c>
      <c r="M299" s="276">
        <v>0.60643999999999998</v>
      </c>
    </row>
    <row r="300" spans="1:13">
      <c r="A300" s="267">
        <v>290</v>
      </c>
      <c r="B300" s="276" t="s">
        <v>454</v>
      </c>
      <c r="C300" s="277">
        <v>276.8</v>
      </c>
      <c r="D300" s="278">
        <v>279.33333333333337</v>
      </c>
      <c r="E300" s="278">
        <v>273.06666666666672</v>
      </c>
      <c r="F300" s="278">
        <v>269.33333333333337</v>
      </c>
      <c r="G300" s="278">
        <v>263.06666666666672</v>
      </c>
      <c r="H300" s="278">
        <v>283.06666666666672</v>
      </c>
      <c r="I300" s="278">
        <v>289.33333333333337</v>
      </c>
      <c r="J300" s="278">
        <v>293.06666666666672</v>
      </c>
      <c r="K300" s="276">
        <v>285.60000000000002</v>
      </c>
      <c r="L300" s="276">
        <v>275.60000000000002</v>
      </c>
      <c r="M300" s="276">
        <v>42.134050000000002</v>
      </c>
    </row>
    <row r="301" spans="1:13">
      <c r="A301" s="267">
        <v>291</v>
      </c>
      <c r="B301" s="276" t="s">
        <v>452</v>
      </c>
      <c r="C301" s="277">
        <v>4055.65</v>
      </c>
      <c r="D301" s="278">
        <v>4088.5166666666664</v>
      </c>
      <c r="E301" s="278">
        <v>4017.1333333333332</v>
      </c>
      <c r="F301" s="278">
        <v>3978.6166666666668</v>
      </c>
      <c r="G301" s="278">
        <v>3907.2333333333336</v>
      </c>
      <c r="H301" s="278">
        <v>4127.0333333333328</v>
      </c>
      <c r="I301" s="278">
        <v>4198.4166666666661</v>
      </c>
      <c r="J301" s="278">
        <v>4236.9333333333325</v>
      </c>
      <c r="K301" s="276">
        <v>4159.8999999999996</v>
      </c>
      <c r="L301" s="276">
        <v>4050</v>
      </c>
      <c r="M301" s="276">
        <v>5.7410000000000003E-2</v>
      </c>
    </row>
    <row r="302" spans="1:13">
      <c r="A302" s="267">
        <v>292</v>
      </c>
      <c r="B302" s="276" t="s">
        <v>455</v>
      </c>
      <c r="C302" s="277">
        <v>27.6</v>
      </c>
      <c r="D302" s="278">
        <v>27.616666666666664</v>
      </c>
      <c r="E302" s="278">
        <v>27.233333333333327</v>
      </c>
      <c r="F302" s="278">
        <v>26.866666666666664</v>
      </c>
      <c r="G302" s="278">
        <v>26.483333333333327</v>
      </c>
      <c r="H302" s="278">
        <v>27.983333333333327</v>
      </c>
      <c r="I302" s="278">
        <v>28.36666666666666</v>
      </c>
      <c r="J302" s="278">
        <v>28.733333333333327</v>
      </c>
      <c r="K302" s="276">
        <v>28</v>
      </c>
      <c r="L302" s="276">
        <v>27.25</v>
      </c>
      <c r="M302" s="276">
        <v>14.016830000000001</v>
      </c>
    </row>
    <row r="303" spans="1:13">
      <c r="A303" s="267">
        <v>293</v>
      </c>
      <c r="B303" s="276" t="s">
        <v>135</v>
      </c>
      <c r="C303" s="277">
        <v>301.89999999999998</v>
      </c>
      <c r="D303" s="278">
        <v>303.7</v>
      </c>
      <c r="E303" s="278">
        <v>296.45</v>
      </c>
      <c r="F303" s="278">
        <v>291</v>
      </c>
      <c r="G303" s="278">
        <v>283.75</v>
      </c>
      <c r="H303" s="278">
        <v>309.14999999999998</v>
      </c>
      <c r="I303" s="278">
        <v>316.39999999999998</v>
      </c>
      <c r="J303" s="278">
        <v>321.84999999999997</v>
      </c>
      <c r="K303" s="276">
        <v>310.95</v>
      </c>
      <c r="L303" s="276">
        <v>298.25</v>
      </c>
      <c r="M303" s="276">
        <v>59.853819999999999</v>
      </c>
    </row>
    <row r="304" spans="1:13">
      <c r="A304" s="267">
        <v>294</v>
      </c>
      <c r="B304" s="276" t="s">
        <v>456</v>
      </c>
      <c r="C304" s="277">
        <v>885.6</v>
      </c>
      <c r="D304" s="278">
        <v>878.69999999999993</v>
      </c>
      <c r="E304" s="278">
        <v>829.39999999999986</v>
      </c>
      <c r="F304" s="278">
        <v>773.19999999999993</v>
      </c>
      <c r="G304" s="278">
        <v>723.89999999999986</v>
      </c>
      <c r="H304" s="278">
        <v>934.89999999999986</v>
      </c>
      <c r="I304" s="278">
        <v>984.19999999999982</v>
      </c>
      <c r="J304" s="278">
        <v>1040.3999999999999</v>
      </c>
      <c r="K304" s="276">
        <v>928</v>
      </c>
      <c r="L304" s="276">
        <v>822.5</v>
      </c>
      <c r="M304" s="276">
        <v>6.3965300000000003</v>
      </c>
    </row>
    <row r="305" spans="1:13">
      <c r="A305" s="267">
        <v>295</v>
      </c>
      <c r="B305" s="276" t="s">
        <v>136</v>
      </c>
      <c r="C305" s="277">
        <v>960.75</v>
      </c>
      <c r="D305" s="278">
        <v>959.44999999999993</v>
      </c>
      <c r="E305" s="278">
        <v>951.39999999999986</v>
      </c>
      <c r="F305" s="278">
        <v>942.05</v>
      </c>
      <c r="G305" s="278">
        <v>933.99999999999989</v>
      </c>
      <c r="H305" s="278">
        <v>968.79999999999984</v>
      </c>
      <c r="I305" s="278">
        <v>976.8499999999998</v>
      </c>
      <c r="J305" s="278">
        <v>986.19999999999982</v>
      </c>
      <c r="K305" s="276">
        <v>967.5</v>
      </c>
      <c r="L305" s="276">
        <v>950.1</v>
      </c>
      <c r="M305" s="276">
        <v>34.192329999999998</v>
      </c>
    </row>
    <row r="306" spans="1:13">
      <c r="A306" s="267">
        <v>296</v>
      </c>
      <c r="B306" s="276" t="s">
        <v>266</v>
      </c>
      <c r="C306" s="277">
        <v>3168.25</v>
      </c>
      <c r="D306" s="278">
        <v>3179.3833333333332</v>
      </c>
      <c r="E306" s="278">
        <v>3128.8666666666663</v>
      </c>
      <c r="F306" s="278">
        <v>3089.4833333333331</v>
      </c>
      <c r="G306" s="278">
        <v>3038.9666666666662</v>
      </c>
      <c r="H306" s="278">
        <v>3218.7666666666664</v>
      </c>
      <c r="I306" s="278">
        <v>3269.2833333333328</v>
      </c>
      <c r="J306" s="278">
        <v>3308.6666666666665</v>
      </c>
      <c r="K306" s="276">
        <v>3229.9</v>
      </c>
      <c r="L306" s="276">
        <v>3140</v>
      </c>
      <c r="M306" s="276">
        <v>2.6371600000000002</v>
      </c>
    </row>
    <row r="307" spans="1:13">
      <c r="A307" s="267">
        <v>297</v>
      </c>
      <c r="B307" s="276" t="s">
        <v>265</v>
      </c>
      <c r="C307" s="277">
        <v>1691.15</v>
      </c>
      <c r="D307" s="278">
        <v>1698.1666666666667</v>
      </c>
      <c r="E307" s="278">
        <v>1677.9833333333336</v>
      </c>
      <c r="F307" s="278">
        <v>1664.8166666666668</v>
      </c>
      <c r="G307" s="278">
        <v>1644.6333333333337</v>
      </c>
      <c r="H307" s="278">
        <v>1711.3333333333335</v>
      </c>
      <c r="I307" s="278">
        <v>1731.5166666666664</v>
      </c>
      <c r="J307" s="278">
        <v>1744.6833333333334</v>
      </c>
      <c r="K307" s="276">
        <v>1718.35</v>
      </c>
      <c r="L307" s="276">
        <v>1685</v>
      </c>
      <c r="M307" s="276">
        <v>0.42837999999999998</v>
      </c>
    </row>
    <row r="308" spans="1:13">
      <c r="A308" s="267">
        <v>298</v>
      </c>
      <c r="B308" s="276" t="s">
        <v>137</v>
      </c>
      <c r="C308" s="277">
        <v>916.9</v>
      </c>
      <c r="D308" s="278">
        <v>924.83333333333337</v>
      </c>
      <c r="E308" s="278">
        <v>905.2166666666667</v>
      </c>
      <c r="F308" s="278">
        <v>893.5333333333333</v>
      </c>
      <c r="G308" s="278">
        <v>873.91666666666663</v>
      </c>
      <c r="H308" s="278">
        <v>936.51666666666677</v>
      </c>
      <c r="I308" s="278">
        <v>956.13333333333333</v>
      </c>
      <c r="J308" s="278">
        <v>967.81666666666683</v>
      </c>
      <c r="K308" s="276">
        <v>944.45</v>
      </c>
      <c r="L308" s="276">
        <v>913.15</v>
      </c>
      <c r="M308" s="276">
        <v>38.411540000000002</v>
      </c>
    </row>
    <row r="309" spans="1:13">
      <c r="A309" s="267">
        <v>299</v>
      </c>
      <c r="B309" s="276" t="s">
        <v>457</v>
      </c>
      <c r="C309" s="277">
        <v>1416.95</v>
      </c>
      <c r="D309" s="278">
        <v>1415.6499999999999</v>
      </c>
      <c r="E309" s="278">
        <v>1402.2999999999997</v>
      </c>
      <c r="F309" s="278">
        <v>1387.6499999999999</v>
      </c>
      <c r="G309" s="278">
        <v>1374.2999999999997</v>
      </c>
      <c r="H309" s="278">
        <v>1430.2999999999997</v>
      </c>
      <c r="I309" s="278">
        <v>1443.6499999999996</v>
      </c>
      <c r="J309" s="278">
        <v>1458.2999999999997</v>
      </c>
      <c r="K309" s="276">
        <v>1429</v>
      </c>
      <c r="L309" s="276">
        <v>1401</v>
      </c>
      <c r="M309" s="276">
        <v>1.01291</v>
      </c>
    </row>
    <row r="310" spans="1:13">
      <c r="A310" s="267">
        <v>300</v>
      </c>
      <c r="B310" s="276" t="s">
        <v>138</v>
      </c>
      <c r="C310" s="277">
        <v>613.6</v>
      </c>
      <c r="D310" s="278">
        <v>611.53333333333342</v>
      </c>
      <c r="E310" s="278">
        <v>603.76666666666688</v>
      </c>
      <c r="F310" s="278">
        <v>593.93333333333351</v>
      </c>
      <c r="G310" s="278">
        <v>586.16666666666697</v>
      </c>
      <c r="H310" s="278">
        <v>621.36666666666679</v>
      </c>
      <c r="I310" s="278">
        <v>629.13333333333344</v>
      </c>
      <c r="J310" s="278">
        <v>638.9666666666667</v>
      </c>
      <c r="K310" s="276">
        <v>619.29999999999995</v>
      </c>
      <c r="L310" s="276">
        <v>601.70000000000005</v>
      </c>
      <c r="M310" s="276">
        <v>59.089359999999999</v>
      </c>
    </row>
    <row r="311" spans="1:13">
      <c r="A311" s="267">
        <v>301</v>
      </c>
      <c r="B311" s="276" t="s">
        <v>139</v>
      </c>
      <c r="C311" s="277">
        <v>130</v>
      </c>
      <c r="D311" s="278">
        <v>130.16666666666666</v>
      </c>
      <c r="E311" s="278">
        <v>128.33333333333331</v>
      </c>
      <c r="F311" s="278">
        <v>126.66666666666666</v>
      </c>
      <c r="G311" s="278">
        <v>124.83333333333331</v>
      </c>
      <c r="H311" s="278">
        <v>131.83333333333331</v>
      </c>
      <c r="I311" s="278">
        <v>133.66666666666663</v>
      </c>
      <c r="J311" s="278">
        <v>135.33333333333331</v>
      </c>
      <c r="K311" s="276">
        <v>132</v>
      </c>
      <c r="L311" s="276">
        <v>128.5</v>
      </c>
      <c r="M311" s="276">
        <v>101.59423</v>
      </c>
    </row>
    <row r="312" spans="1:13">
      <c r="A312" s="267">
        <v>302</v>
      </c>
      <c r="B312" s="276" t="s">
        <v>319</v>
      </c>
      <c r="C312" s="277">
        <v>11.15</v>
      </c>
      <c r="D312" s="278">
        <v>11.15</v>
      </c>
      <c r="E312" s="278">
        <v>11.05</v>
      </c>
      <c r="F312" s="278">
        <v>10.950000000000001</v>
      </c>
      <c r="G312" s="278">
        <v>10.850000000000001</v>
      </c>
      <c r="H312" s="278">
        <v>11.25</v>
      </c>
      <c r="I312" s="278">
        <v>11.349999999999998</v>
      </c>
      <c r="J312" s="278">
        <v>11.45</v>
      </c>
      <c r="K312" s="276">
        <v>11.25</v>
      </c>
      <c r="L312" s="276">
        <v>11.05</v>
      </c>
      <c r="M312" s="276">
        <v>11.507720000000001</v>
      </c>
    </row>
    <row r="313" spans="1:13">
      <c r="A313" s="267">
        <v>303</v>
      </c>
      <c r="B313" s="276" t="s">
        <v>464</v>
      </c>
      <c r="C313" s="277">
        <v>140.44999999999999</v>
      </c>
      <c r="D313" s="278">
        <v>141.15</v>
      </c>
      <c r="E313" s="278">
        <v>138.30000000000001</v>
      </c>
      <c r="F313" s="278">
        <v>136.15</v>
      </c>
      <c r="G313" s="278">
        <v>133.30000000000001</v>
      </c>
      <c r="H313" s="278">
        <v>143.30000000000001</v>
      </c>
      <c r="I313" s="278">
        <v>146.14999999999998</v>
      </c>
      <c r="J313" s="278">
        <v>148.30000000000001</v>
      </c>
      <c r="K313" s="276">
        <v>144</v>
      </c>
      <c r="L313" s="276">
        <v>139</v>
      </c>
      <c r="M313" s="276">
        <v>0.50646000000000002</v>
      </c>
    </row>
    <row r="314" spans="1:13">
      <c r="A314" s="267">
        <v>304</v>
      </c>
      <c r="B314" s="276" t="s">
        <v>466</v>
      </c>
      <c r="C314" s="277">
        <v>378.45</v>
      </c>
      <c r="D314" s="278">
        <v>378.98333333333335</v>
      </c>
      <c r="E314" s="278">
        <v>372.9666666666667</v>
      </c>
      <c r="F314" s="278">
        <v>367.48333333333335</v>
      </c>
      <c r="G314" s="278">
        <v>361.4666666666667</v>
      </c>
      <c r="H314" s="278">
        <v>384.4666666666667</v>
      </c>
      <c r="I314" s="278">
        <v>390.48333333333335</v>
      </c>
      <c r="J314" s="278">
        <v>395.9666666666667</v>
      </c>
      <c r="K314" s="276">
        <v>385</v>
      </c>
      <c r="L314" s="276">
        <v>373.5</v>
      </c>
      <c r="M314" s="276">
        <v>0.46940999999999999</v>
      </c>
    </row>
    <row r="315" spans="1:13">
      <c r="A315" s="267">
        <v>305</v>
      </c>
      <c r="B315" s="276" t="s">
        <v>462</v>
      </c>
      <c r="C315" s="277">
        <v>3064.95</v>
      </c>
      <c r="D315" s="278">
        <v>3023.1833333333329</v>
      </c>
      <c r="E315" s="278">
        <v>2966.3666666666659</v>
      </c>
      <c r="F315" s="278">
        <v>2867.7833333333328</v>
      </c>
      <c r="G315" s="278">
        <v>2810.9666666666658</v>
      </c>
      <c r="H315" s="278">
        <v>3121.766666666666</v>
      </c>
      <c r="I315" s="278">
        <v>3178.5833333333326</v>
      </c>
      <c r="J315" s="278">
        <v>3277.1666666666661</v>
      </c>
      <c r="K315" s="276">
        <v>3080</v>
      </c>
      <c r="L315" s="276">
        <v>2924.6</v>
      </c>
      <c r="M315" s="276">
        <v>0.14681</v>
      </c>
    </row>
    <row r="316" spans="1:13">
      <c r="A316" s="267">
        <v>306</v>
      </c>
      <c r="B316" s="276" t="s">
        <v>463</v>
      </c>
      <c r="C316" s="277">
        <v>242.15</v>
      </c>
      <c r="D316" s="278">
        <v>240.06666666666669</v>
      </c>
      <c r="E316" s="278">
        <v>236.18333333333339</v>
      </c>
      <c r="F316" s="278">
        <v>230.2166666666667</v>
      </c>
      <c r="G316" s="278">
        <v>226.3333333333334</v>
      </c>
      <c r="H316" s="278">
        <v>246.03333333333339</v>
      </c>
      <c r="I316" s="278">
        <v>249.91666666666666</v>
      </c>
      <c r="J316" s="278">
        <v>255.88333333333338</v>
      </c>
      <c r="K316" s="276">
        <v>243.95</v>
      </c>
      <c r="L316" s="276">
        <v>234.1</v>
      </c>
      <c r="M316" s="276">
        <v>1.61649</v>
      </c>
    </row>
    <row r="317" spans="1:13">
      <c r="A317" s="267">
        <v>307</v>
      </c>
      <c r="B317" s="276" t="s">
        <v>140</v>
      </c>
      <c r="C317" s="277">
        <v>162.4</v>
      </c>
      <c r="D317" s="278">
        <v>164.06666666666669</v>
      </c>
      <c r="E317" s="278">
        <v>158.33333333333337</v>
      </c>
      <c r="F317" s="278">
        <v>154.26666666666668</v>
      </c>
      <c r="G317" s="278">
        <v>148.53333333333336</v>
      </c>
      <c r="H317" s="278">
        <v>168.13333333333338</v>
      </c>
      <c r="I317" s="278">
        <v>173.86666666666667</v>
      </c>
      <c r="J317" s="278">
        <v>177.93333333333339</v>
      </c>
      <c r="K317" s="276">
        <v>169.8</v>
      </c>
      <c r="L317" s="276">
        <v>160</v>
      </c>
      <c r="M317" s="276">
        <v>174.12499</v>
      </c>
    </row>
    <row r="318" spans="1:13">
      <c r="A318" s="267">
        <v>308</v>
      </c>
      <c r="B318" s="276" t="s">
        <v>141</v>
      </c>
      <c r="C318" s="277">
        <v>380.5</v>
      </c>
      <c r="D318" s="278">
        <v>378.68333333333334</v>
      </c>
      <c r="E318" s="278">
        <v>374.81666666666666</v>
      </c>
      <c r="F318" s="278">
        <v>369.13333333333333</v>
      </c>
      <c r="G318" s="278">
        <v>365.26666666666665</v>
      </c>
      <c r="H318" s="278">
        <v>384.36666666666667</v>
      </c>
      <c r="I318" s="278">
        <v>388.23333333333335</v>
      </c>
      <c r="J318" s="278">
        <v>393.91666666666669</v>
      </c>
      <c r="K318" s="276">
        <v>382.55</v>
      </c>
      <c r="L318" s="276">
        <v>373</v>
      </c>
      <c r="M318" s="276">
        <v>43.01538</v>
      </c>
    </row>
    <row r="319" spans="1:13">
      <c r="A319" s="267">
        <v>309</v>
      </c>
      <c r="B319" s="276" t="s">
        <v>142</v>
      </c>
      <c r="C319" s="277">
        <v>6907.6</v>
      </c>
      <c r="D319" s="278">
        <v>6977.5333333333328</v>
      </c>
      <c r="E319" s="278">
        <v>6820.0666666666657</v>
      </c>
      <c r="F319" s="278">
        <v>6732.5333333333328</v>
      </c>
      <c r="G319" s="278">
        <v>6575.0666666666657</v>
      </c>
      <c r="H319" s="278">
        <v>7065.0666666666657</v>
      </c>
      <c r="I319" s="278">
        <v>7222.5333333333328</v>
      </c>
      <c r="J319" s="278">
        <v>7310.0666666666657</v>
      </c>
      <c r="K319" s="276">
        <v>7135</v>
      </c>
      <c r="L319" s="276">
        <v>6890</v>
      </c>
      <c r="M319" s="276">
        <v>13.78439</v>
      </c>
    </row>
    <row r="320" spans="1:13">
      <c r="A320" s="267">
        <v>310</v>
      </c>
      <c r="B320" s="276" t="s">
        <v>458</v>
      </c>
      <c r="C320" s="277">
        <v>831.05</v>
      </c>
      <c r="D320" s="278">
        <v>836.76666666666677</v>
      </c>
      <c r="E320" s="278">
        <v>806.53333333333353</v>
      </c>
      <c r="F320" s="278">
        <v>782.01666666666677</v>
      </c>
      <c r="G320" s="278">
        <v>751.78333333333353</v>
      </c>
      <c r="H320" s="278">
        <v>861.28333333333353</v>
      </c>
      <c r="I320" s="278">
        <v>891.51666666666688</v>
      </c>
      <c r="J320" s="278">
        <v>916.03333333333353</v>
      </c>
      <c r="K320" s="276">
        <v>867</v>
      </c>
      <c r="L320" s="276">
        <v>812.25</v>
      </c>
      <c r="M320" s="276">
        <v>0.24872</v>
      </c>
    </row>
    <row r="321" spans="1:13">
      <c r="A321" s="267">
        <v>311</v>
      </c>
      <c r="B321" s="276" t="s">
        <v>143</v>
      </c>
      <c r="C321" s="277">
        <v>544.20000000000005</v>
      </c>
      <c r="D321" s="278">
        <v>543.56666666666672</v>
      </c>
      <c r="E321" s="278">
        <v>534.03333333333342</v>
      </c>
      <c r="F321" s="278">
        <v>523.86666666666667</v>
      </c>
      <c r="G321" s="278">
        <v>514.33333333333337</v>
      </c>
      <c r="H321" s="278">
        <v>553.73333333333346</v>
      </c>
      <c r="I321" s="278">
        <v>563.26666666666677</v>
      </c>
      <c r="J321" s="278">
        <v>573.43333333333351</v>
      </c>
      <c r="K321" s="276">
        <v>553.1</v>
      </c>
      <c r="L321" s="276">
        <v>533.4</v>
      </c>
      <c r="M321" s="276">
        <v>39.095239999999997</v>
      </c>
    </row>
    <row r="322" spans="1:13">
      <c r="A322" s="267">
        <v>312</v>
      </c>
      <c r="B322" s="276" t="s">
        <v>472</v>
      </c>
      <c r="C322" s="277">
        <v>1728.25</v>
      </c>
      <c r="D322" s="278">
        <v>1725.3333333333333</v>
      </c>
      <c r="E322" s="278">
        <v>1702.9666666666665</v>
      </c>
      <c r="F322" s="278">
        <v>1677.6833333333332</v>
      </c>
      <c r="G322" s="278">
        <v>1655.3166666666664</v>
      </c>
      <c r="H322" s="278">
        <v>1750.6166666666666</v>
      </c>
      <c r="I322" s="278">
        <v>1772.9833333333333</v>
      </c>
      <c r="J322" s="278">
        <v>1798.2666666666667</v>
      </c>
      <c r="K322" s="276">
        <v>1747.7</v>
      </c>
      <c r="L322" s="276">
        <v>1700.05</v>
      </c>
      <c r="M322" s="276">
        <v>2.4966400000000002</v>
      </c>
    </row>
    <row r="323" spans="1:13">
      <c r="A323" s="267">
        <v>313</v>
      </c>
      <c r="B323" s="276" t="s">
        <v>468</v>
      </c>
      <c r="C323" s="277">
        <v>1980.7</v>
      </c>
      <c r="D323" s="278">
        <v>1986.5666666666666</v>
      </c>
      <c r="E323" s="278">
        <v>1954.1333333333332</v>
      </c>
      <c r="F323" s="278">
        <v>1927.5666666666666</v>
      </c>
      <c r="G323" s="278">
        <v>1895.1333333333332</v>
      </c>
      <c r="H323" s="278">
        <v>2013.1333333333332</v>
      </c>
      <c r="I323" s="278">
        <v>2045.5666666666666</v>
      </c>
      <c r="J323" s="278">
        <v>2072.1333333333332</v>
      </c>
      <c r="K323" s="276">
        <v>2019</v>
      </c>
      <c r="L323" s="276">
        <v>1960</v>
      </c>
      <c r="M323" s="276">
        <v>0.88402000000000003</v>
      </c>
    </row>
    <row r="324" spans="1:13">
      <c r="A324" s="267">
        <v>314</v>
      </c>
      <c r="B324" s="276" t="s">
        <v>144</v>
      </c>
      <c r="C324" s="277">
        <v>621.15</v>
      </c>
      <c r="D324" s="278">
        <v>617.7166666666667</v>
      </c>
      <c r="E324" s="278">
        <v>611.43333333333339</v>
      </c>
      <c r="F324" s="278">
        <v>601.7166666666667</v>
      </c>
      <c r="G324" s="278">
        <v>595.43333333333339</v>
      </c>
      <c r="H324" s="278">
        <v>627.43333333333339</v>
      </c>
      <c r="I324" s="278">
        <v>633.7166666666667</v>
      </c>
      <c r="J324" s="278">
        <v>643.43333333333339</v>
      </c>
      <c r="K324" s="276">
        <v>624</v>
      </c>
      <c r="L324" s="276">
        <v>608</v>
      </c>
      <c r="M324" s="276">
        <v>6.9762399999999998</v>
      </c>
    </row>
    <row r="325" spans="1:13">
      <c r="A325" s="267">
        <v>315</v>
      </c>
      <c r="B325" s="276" t="s">
        <v>145</v>
      </c>
      <c r="C325" s="277">
        <v>837.6</v>
      </c>
      <c r="D325" s="278">
        <v>840.19999999999993</v>
      </c>
      <c r="E325" s="278">
        <v>832.39999999999986</v>
      </c>
      <c r="F325" s="278">
        <v>827.19999999999993</v>
      </c>
      <c r="G325" s="278">
        <v>819.39999999999986</v>
      </c>
      <c r="H325" s="278">
        <v>845.39999999999986</v>
      </c>
      <c r="I325" s="278">
        <v>853.19999999999982</v>
      </c>
      <c r="J325" s="278">
        <v>858.39999999999986</v>
      </c>
      <c r="K325" s="276">
        <v>848</v>
      </c>
      <c r="L325" s="276">
        <v>835</v>
      </c>
      <c r="M325" s="276">
        <v>5.5827</v>
      </c>
    </row>
    <row r="326" spans="1:13">
      <c r="A326" s="267">
        <v>316</v>
      </c>
      <c r="B326" s="276" t="s">
        <v>465</v>
      </c>
      <c r="C326" s="277">
        <v>174.9</v>
      </c>
      <c r="D326" s="278">
        <v>174.20000000000002</v>
      </c>
      <c r="E326" s="278">
        <v>172.70000000000005</v>
      </c>
      <c r="F326" s="278">
        <v>170.50000000000003</v>
      </c>
      <c r="G326" s="278">
        <v>169.00000000000006</v>
      </c>
      <c r="H326" s="278">
        <v>176.40000000000003</v>
      </c>
      <c r="I326" s="278">
        <v>177.89999999999998</v>
      </c>
      <c r="J326" s="278">
        <v>180.10000000000002</v>
      </c>
      <c r="K326" s="276">
        <v>175.7</v>
      </c>
      <c r="L326" s="276">
        <v>172</v>
      </c>
      <c r="M326" s="276">
        <v>0.49131999999999998</v>
      </c>
    </row>
    <row r="327" spans="1:13">
      <c r="A327" s="267">
        <v>317</v>
      </c>
      <c r="B327" s="276" t="s">
        <v>1975</v>
      </c>
      <c r="C327" s="277">
        <v>185.9</v>
      </c>
      <c r="D327" s="278">
        <v>186.41666666666666</v>
      </c>
      <c r="E327" s="278">
        <v>184.0333333333333</v>
      </c>
      <c r="F327" s="278">
        <v>182.16666666666666</v>
      </c>
      <c r="G327" s="278">
        <v>179.7833333333333</v>
      </c>
      <c r="H327" s="278">
        <v>188.2833333333333</v>
      </c>
      <c r="I327" s="278">
        <v>190.66666666666669</v>
      </c>
      <c r="J327" s="278">
        <v>192.5333333333333</v>
      </c>
      <c r="K327" s="276">
        <v>188.8</v>
      </c>
      <c r="L327" s="276">
        <v>184.55</v>
      </c>
      <c r="M327" s="276">
        <v>6.9007500000000004</v>
      </c>
    </row>
    <row r="328" spans="1:13">
      <c r="A328" s="267">
        <v>318</v>
      </c>
      <c r="B328" s="276" t="s">
        <v>469</v>
      </c>
      <c r="C328" s="277">
        <v>68.599999999999994</v>
      </c>
      <c r="D328" s="278">
        <v>69.033333333333331</v>
      </c>
      <c r="E328" s="278">
        <v>65.666666666666657</v>
      </c>
      <c r="F328" s="278">
        <v>62.73333333333332</v>
      </c>
      <c r="G328" s="278">
        <v>59.366666666666646</v>
      </c>
      <c r="H328" s="278">
        <v>71.966666666666669</v>
      </c>
      <c r="I328" s="278">
        <v>75.333333333333343</v>
      </c>
      <c r="J328" s="278">
        <v>78.26666666666668</v>
      </c>
      <c r="K328" s="276">
        <v>72.400000000000006</v>
      </c>
      <c r="L328" s="276">
        <v>66.099999999999994</v>
      </c>
      <c r="M328" s="276">
        <v>10.25549</v>
      </c>
    </row>
    <row r="329" spans="1:13">
      <c r="A329" s="267">
        <v>319</v>
      </c>
      <c r="B329" s="276" t="s">
        <v>470</v>
      </c>
      <c r="C329" s="277">
        <v>326.89999999999998</v>
      </c>
      <c r="D329" s="278">
        <v>326.43333333333334</v>
      </c>
      <c r="E329" s="278">
        <v>322.9666666666667</v>
      </c>
      <c r="F329" s="278">
        <v>319.03333333333336</v>
      </c>
      <c r="G329" s="278">
        <v>315.56666666666672</v>
      </c>
      <c r="H329" s="278">
        <v>330.36666666666667</v>
      </c>
      <c r="I329" s="278">
        <v>333.83333333333326</v>
      </c>
      <c r="J329" s="278">
        <v>337.76666666666665</v>
      </c>
      <c r="K329" s="276">
        <v>329.9</v>
      </c>
      <c r="L329" s="276">
        <v>322.5</v>
      </c>
      <c r="M329" s="276">
        <v>1.3466400000000001</v>
      </c>
    </row>
    <row r="330" spans="1:13">
      <c r="A330" s="267">
        <v>320</v>
      </c>
      <c r="B330" s="276" t="s">
        <v>146</v>
      </c>
      <c r="C330" s="277">
        <v>1356.7</v>
      </c>
      <c r="D330" s="278">
        <v>1353.05</v>
      </c>
      <c r="E330" s="278">
        <v>1342.1</v>
      </c>
      <c r="F330" s="278">
        <v>1327.5</v>
      </c>
      <c r="G330" s="278">
        <v>1316.55</v>
      </c>
      <c r="H330" s="278">
        <v>1367.6499999999999</v>
      </c>
      <c r="I330" s="278">
        <v>1378.6000000000001</v>
      </c>
      <c r="J330" s="278">
        <v>1393.1999999999998</v>
      </c>
      <c r="K330" s="276">
        <v>1364</v>
      </c>
      <c r="L330" s="276">
        <v>1338.45</v>
      </c>
      <c r="M330" s="276">
        <v>5.6288200000000002</v>
      </c>
    </row>
    <row r="331" spans="1:13">
      <c r="A331" s="267">
        <v>321</v>
      </c>
      <c r="B331" s="276" t="s">
        <v>459</v>
      </c>
      <c r="C331" s="277">
        <v>16.25</v>
      </c>
      <c r="D331" s="278">
        <v>16.333333333333332</v>
      </c>
      <c r="E331" s="278">
        <v>16.116666666666664</v>
      </c>
      <c r="F331" s="278">
        <v>15.983333333333331</v>
      </c>
      <c r="G331" s="278">
        <v>15.766666666666662</v>
      </c>
      <c r="H331" s="278">
        <v>16.466666666666665</v>
      </c>
      <c r="I331" s="278">
        <v>16.683333333333334</v>
      </c>
      <c r="J331" s="278">
        <v>16.816666666666666</v>
      </c>
      <c r="K331" s="276">
        <v>16.55</v>
      </c>
      <c r="L331" s="276">
        <v>16.2</v>
      </c>
      <c r="M331" s="276">
        <v>5.0947800000000001</v>
      </c>
    </row>
    <row r="332" spans="1:13">
      <c r="A332" s="267">
        <v>322</v>
      </c>
      <c r="B332" s="276" t="s">
        <v>460</v>
      </c>
      <c r="C332" s="277">
        <v>122.8</v>
      </c>
      <c r="D332" s="278">
        <v>123.7</v>
      </c>
      <c r="E332" s="278">
        <v>121.2</v>
      </c>
      <c r="F332" s="278">
        <v>119.6</v>
      </c>
      <c r="G332" s="278">
        <v>117.1</v>
      </c>
      <c r="H332" s="278">
        <v>125.30000000000001</v>
      </c>
      <c r="I332" s="278">
        <v>127.80000000000001</v>
      </c>
      <c r="J332" s="278">
        <v>129.40000000000003</v>
      </c>
      <c r="K332" s="276">
        <v>126.2</v>
      </c>
      <c r="L332" s="276">
        <v>122.1</v>
      </c>
      <c r="M332" s="276">
        <v>2.9918300000000002</v>
      </c>
    </row>
    <row r="333" spans="1:13">
      <c r="A333" s="267">
        <v>323</v>
      </c>
      <c r="B333" s="276" t="s">
        <v>147</v>
      </c>
      <c r="C333" s="277">
        <v>117.05</v>
      </c>
      <c r="D333" s="278">
        <v>115.28333333333335</v>
      </c>
      <c r="E333" s="278">
        <v>112.66666666666669</v>
      </c>
      <c r="F333" s="278">
        <v>108.28333333333335</v>
      </c>
      <c r="G333" s="278">
        <v>105.66666666666669</v>
      </c>
      <c r="H333" s="278">
        <v>119.66666666666669</v>
      </c>
      <c r="I333" s="278">
        <v>122.28333333333333</v>
      </c>
      <c r="J333" s="278">
        <v>126.66666666666669</v>
      </c>
      <c r="K333" s="276">
        <v>117.9</v>
      </c>
      <c r="L333" s="276">
        <v>110.9</v>
      </c>
      <c r="M333" s="276">
        <v>232.68862999999999</v>
      </c>
    </row>
    <row r="334" spans="1:13">
      <c r="A334" s="267">
        <v>324</v>
      </c>
      <c r="B334" s="276" t="s">
        <v>471</v>
      </c>
      <c r="C334" s="277">
        <v>561.25</v>
      </c>
      <c r="D334" s="278">
        <v>560.56666666666672</v>
      </c>
      <c r="E334" s="278">
        <v>557.13333333333344</v>
      </c>
      <c r="F334" s="278">
        <v>553.01666666666677</v>
      </c>
      <c r="G334" s="278">
        <v>549.58333333333348</v>
      </c>
      <c r="H334" s="278">
        <v>564.68333333333339</v>
      </c>
      <c r="I334" s="278">
        <v>568.11666666666656</v>
      </c>
      <c r="J334" s="278">
        <v>572.23333333333335</v>
      </c>
      <c r="K334" s="276">
        <v>564</v>
      </c>
      <c r="L334" s="276">
        <v>556.45000000000005</v>
      </c>
      <c r="M334" s="276">
        <v>0.47585</v>
      </c>
    </row>
    <row r="335" spans="1:13">
      <c r="A335" s="267">
        <v>325</v>
      </c>
      <c r="B335" s="276" t="s">
        <v>268</v>
      </c>
      <c r="C335" s="277">
        <v>1335.2</v>
      </c>
      <c r="D335" s="278">
        <v>1346.15</v>
      </c>
      <c r="E335" s="278">
        <v>1315.9500000000003</v>
      </c>
      <c r="F335" s="278">
        <v>1296.7000000000003</v>
      </c>
      <c r="G335" s="278">
        <v>1266.5000000000005</v>
      </c>
      <c r="H335" s="278">
        <v>1365.4</v>
      </c>
      <c r="I335" s="278">
        <v>1395.6</v>
      </c>
      <c r="J335" s="278">
        <v>1414.85</v>
      </c>
      <c r="K335" s="276">
        <v>1376.35</v>
      </c>
      <c r="L335" s="276">
        <v>1326.9</v>
      </c>
      <c r="M335" s="276">
        <v>1.7562599999999999</v>
      </c>
    </row>
    <row r="336" spans="1:13">
      <c r="A336" s="267">
        <v>326</v>
      </c>
      <c r="B336" s="276" t="s">
        <v>148</v>
      </c>
      <c r="C336" s="277">
        <v>68516.850000000006</v>
      </c>
      <c r="D336" s="278">
        <v>68852.233333333337</v>
      </c>
      <c r="E336" s="278">
        <v>67804.466666666674</v>
      </c>
      <c r="F336" s="278">
        <v>67092.083333333343</v>
      </c>
      <c r="G336" s="278">
        <v>66044.31666666668</v>
      </c>
      <c r="H336" s="278">
        <v>69564.616666666669</v>
      </c>
      <c r="I336" s="278">
        <v>70612.383333333331</v>
      </c>
      <c r="J336" s="278">
        <v>71324.766666666663</v>
      </c>
      <c r="K336" s="276">
        <v>69900</v>
      </c>
      <c r="L336" s="276">
        <v>68139.850000000006</v>
      </c>
      <c r="M336" s="276">
        <v>0.47996</v>
      </c>
    </row>
    <row r="337" spans="1:13">
      <c r="A337" s="267">
        <v>327</v>
      </c>
      <c r="B337" s="276" t="s">
        <v>267</v>
      </c>
      <c r="C337" s="277">
        <v>27.2</v>
      </c>
      <c r="D337" s="278">
        <v>27.283333333333331</v>
      </c>
      <c r="E337" s="278">
        <v>27.016666666666662</v>
      </c>
      <c r="F337" s="278">
        <v>26.833333333333332</v>
      </c>
      <c r="G337" s="278">
        <v>26.566666666666663</v>
      </c>
      <c r="H337" s="278">
        <v>27.466666666666661</v>
      </c>
      <c r="I337" s="278">
        <v>27.733333333333327</v>
      </c>
      <c r="J337" s="278">
        <v>27.916666666666661</v>
      </c>
      <c r="K337" s="276">
        <v>27.55</v>
      </c>
      <c r="L337" s="276">
        <v>27.1</v>
      </c>
      <c r="M337" s="276">
        <v>7.6161700000000003</v>
      </c>
    </row>
    <row r="338" spans="1:13">
      <c r="A338" s="267">
        <v>328</v>
      </c>
      <c r="B338" s="276" t="s">
        <v>149</v>
      </c>
      <c r="C338" s="277">
        <v>1256.3499999999999</v>
      </c>
      <c r="D338" s="278">
        <v>1243.0833333333333</v>
      </c>
      <c r="E338" s="278">
        <v>1219.2666666666664</v>
      </c>
      <c r="F338" s="278">
        <v>1182.1833333333332</v>
      </c>
      <c r="G338" s="278">
        <v>1158.3666666666663</v>
      </c>
      <c r="H338" s="278">
        <v>1280.1666666666665</v>
      </c>
      <c r="I338" s="278">
        <v>1303.9833333333336</v>
      </c>
      <c r="J338" s="278">
        <v>1341.0666666666666</v>
      </c>
      <c r="K338" s="276">
        <v>1266.9000000000001</v>
      </c>
      <c r="L338" s="276">
        <v>1206</v>
      </c>
      <c r="M338" s="276">
        <v>28.79946</v>
      </c>
    </row>
    <row r="339" spans="1:13">
      <c r="A339" s="267">
        <v>329</v>
      </c>
      <c r="B339" s="276" t="s">
        <v>3161</v>
      </c>
      <c r="C339" s="277">
        <v>285</v>
      </c>
      <c r="D339" s="278">
        <v>283.23333333333335</v>
      </c>
      <c r="E339" s="278">
        <v>279.61666666666667</v>
      </c>
      <c r="F339" s="278">
        <v>274.23333333333335</v>
      </c>
      <c r="G339" s="278">
        <v>270.61666666666667</v>
      </c>
      <c r="H339" s="278">
        <v>288.61666666666667</v>
      </c>
      <c r="I339" s="278">
        <v>292.23333333333335</v>
      </c>
      <c r="J339" s="278">
        <v>297.61666666666667</v>
      </c>
      <c r="K339" s="276">
        <v>286.85000000000002</v>
      </c>
      <c r="L339" s="276">
        <v>277.85000000000002</v>
      </c>
      <c r="M339" s="276">
        <v>7.79183</v>
      </c>
    </row>
    <row r="340" spans="1:13">
      <c r="A340" s="267">
        <v>330</v>
      </c>
      <c r="B340" s="276" t="s">
        <v>269</v>
      </c>
      <c r="C340" s="277">
        <v>928.3</v>
      </c>
      <c r="D340" s="278">
        <v>927.56666666666661</v>
      </c>
      <c r="E340" s="278">
        <v>918.18333333333317</v>
      </c>
      <c r="F340" s="278">
        <v>908.06666666666661</v>
      </c>
      <c r="G340" s="278">
        <v>898.68333333333317</v>
      </c>
      <c r="H340" s="278">
        <v>937.68333333333317</v>
      </c>
      <c r="I340" s="278">
        <v>947.06666666666661</v>
      </c>
      <c r="J340" s="278">
        <v>957.18333333333317</v>
      </c>
      <c r="K340" s="276">
        <v>936.95</v>
      </c>
      <c r="L340" s="276">
        <v>917.45</v>
      </c>
      <c r="M340" s="276">
        <v>2.58561</v>
      </c>
    </row>
    <row r="341" spans="1:13">
      <c r="A341" s="267">
        <v>331</v>
      </c>
      <c r="B341" s="276" t="s">
        <v>150</v>
      </c>
      <c r="C341" s="277">
        <v>32.65</v>
      </c>
      <c r="D341" s="278">
        <v>32.516666666666659</v>
      </c>
      <c r="E341" s="278">
        <v>32.23333333333332</v>
      </c>
      <c r="F341" s="278">
        <v>31.816666666666663</v>
      </c>
      <c r="G341" s="278">
        <v>31.533333333333324</v>
      </c>
      <c r="H341" s="278">
        <v>32.933333333333316</v>
      </c>
      <c r="I341" s="278">
        <v>33.216666666666661</v>
      </c>
      <c r="J341" s="278">
        <v>33.633333333333312</v>
      </c>
      <c r="K341" s="276">
        <v>32.799999999999997</v>
      </c>
      <c r="L341" s="276">
        <v>32.1</v>
      </c>
      <c r="M341" s="276">
        <v>57.125549999999997</v>
      </c>
    </row>
    <row r="342" spans="1:13">
      <c r="A342" s="267">
        <v>332</v>
      </c>
      <c r="B342" s="276" t="s">
        <v>261</v>
      </c>
      <c r="C342" s="277">
        <v>3595.75</v>
      </c>
      <c r="D342" s="278">
        <v>3597.2999999999997</v>
      </c>
      <c r="E342" s="278">
        <v>3524.6499999999996</v>
      </c>
      <c r="F342" s="278">
        <v>3453.5499999999997</v>
      </c>
      <c r="G342" s="278">
        <v>3380.8999999999996</v>
      </c>
      <c r="H342" s="278">
        <v>3668.3999999999996</v>
      </c>
      <c r="I342" s="278">
        <v>3741.05</v>
      </c>
      <c r="J342" s="278">
        <v>3812.1499999999996</v>
      </c>
      <c r="K342" s="276">
        <v>3669.95</v>
      </c>
      <c r="L342" s="276">
        <v>3526.2</v>
      </c>
      <c r="M342" s="276">
        <v>6.5682999999999998</v>
      </c>
    </row>
    <row r="343" spans="1:13">
      <c r="A343" s="267">
        <v>333</v>
      </c>
      <c r="B343" s="276" t="s">
        <v>478</v>
      </c>
      <c r="C343" s="277">
        <v>2513.1999999999998</v>
      </c>
      <c r="D343" s="278">
        <v>2521.0333333333333</v>
      </c>
      <c r="E343" s="278">
        <v>2472.0666666666666</v>
      </c>
      <c r="F343" s="278">
        <v>2430.9333333333334</v>
      </c>
      <c r="G343" s="278">
        <v>2381.9666666666667</v>
      </c>
      <c r="H343" s="278">
        <v>2562.1666666666665</v>
      </c>
      <c r="I343" s="278">
        <v>2611.1333333333328</v>
      </c>
      <c r="J343" s="278">
        <v>2652.2666666666664</v>
      </c>
      <c r="K343" s="276">
        <v>2570</v>
      </c>
      <c r="L343" s="276">
        <v>2479.9</v>
      </c>
      <c r="M343" s="276">
        <v>4.6125100000000003</v>
      </c>
    </row>
    <row r="344" spans="1:13">
      <c r="A344" s="267">
        <v>334</v>
      </c>
      <c r="B344" s="276" t="s">
        <v>151</v>
      </c>
      <c r="C344" s="277">
        <v>22.9</v>
      </c>
      <c r="D344" s="278">
        <v>23.033333333333331</v>
      </c>
      <c r="E344" s="278">
        <v>22.666666666666664</v>
      </c>
      <c r="F344" s="278">
        <v>22.433333333333334</v>
      </c>
      <c r="G344" s="278">
        <v>22.066666666666666</v>
      </c>
      <c r="H344" s="278">
        <v>23.266666666666662</v>
      </c>
      <c r="I344" s="278">
        <v>23.633333333333329</v>
      </c>
      <c r="J344" s="278">
        <v>23.86666666666666</v>
      </c>
      <c r="K344" s="276">
        <v>23.4</v>
      </c>
      <c r="L344" s="276">
        <v>22.8</v>
      </c>
      <c r="M344" s="276">
        <v>32.809669999999997</v>
      </c>
    </row>
    <row r="345" spans="1:13">
      <c r="A345" s="267">
        <v>335</v>
      </c>
      <c r="B345" s="276" t="s">
        <v>477</v>
      </c>
      <c r="C345" s="277">
        <v>51.4</v>
      </c>
      <c r="D345" s="278">
        <v>51.383333333333333</v>
      </c>
      <c r="E345" s="278">
        <v>51.166666666666664</v>
      </c>
      <c r="F345" s="278">
        <v>50.93333333333333</v>
      </c>
      <c r="G345" s="278">
        <v>50.716666666666661</v>
      </c>
      <c r="H345" s="278">
        <v>51.616666666666667</v>
      </c>
      <c r="I345" s="278">
        <v>51.833333333333336</v>
      </c>
      <c r="J345" s="278">
        <v>52.06666666666667</v>
      </c>
      <c r="K345" s="276">
        <v>51.6</v>
      </c>
      <c r="L345" s="276">
        <v>51.15</v>
      </c>
      <c r="M345" s="276">
        <v>2.7190599999999998</v>
      </c>
    </row>
    <row r="346" spans="1:13">
      <c r="A346" s="267">
        <v>336</v>
      </c>
      <c r="B346" s="276" t="s">
        <v>152</v>
      </c>
      <c r="C346" s="277">
        <v>34.799999999999997</v>
      </c>
      <c r="D346" s="278">
        <v>34.966666666666669</v>
      </c>
      <c r="E346" s="278">
        <v>34.483333333333334</v>
      </c>
      <c r="F346" s="278">
        <v>34.166666666666664</v>
      </c>
      <c r="G346" s="278">
        <v>33.68333333333333</v>
      </c>
      <c r="H346" s="278">
        <v>35.283333333333339</v>
      </c>
      <c r="I346" s="278">
        <v>35.766666666666673</v>
      </c>
      <c r="J346" s="278">
        <v>36.083333333333343</v>
      </c>
      <c r="K346" s="276">
        <v>35.450000000000003</v>
      </c>
      <c r="L346" s="276">
        <v>34.65</v>
      </c>
      <c r="M346" s="276">
        <v>42.786389999999997</v>
      </c>
    </row>
    <row r="347" spans="1:13">
      <c r="A347" s="267">
        <v>337</v>
      </c>
      <c r="B347" s="276" t="s">
        <v>473</v>
      </c>
      <c r="C347" s="277">
        <v>501.35</v>
      </c>
      <c r="D347" s="278">
        <v>502.90000000000003</v>
      </c>
      <c r="E347" s="278">
        <v>488.45000000000005</v>
      </c>
      <c r="F347" s="278">
        <v>475.55</v>
      </c>
      <c r="G347" s="278">
        <v>461.1</v>
      </c>
      <c r="H347" s="278">
        <v>515.80000000000007</v>
      </c>
      <c r="I347" s="278">
        <v>530.25</v>
      </c>
      <c r="J347" s="278">
        <v>543.15000000000009</v>
      </c>
      <c r="K347" s="276">
        <v>517.35</v>
      </c>
      <c r="L347" s="276">
        <v>490</v>
      </c>
      <c r="M347" s="276">
        <v>0.78866999999999998</v>
      </c>
    </row>
    <row r="348" spans="1:13">
      <c r="A348" s="267">
        <v>338</v>
      </c>
      <c r="B348" s="276" t="s">
        <v>153</v>
      </c>
      <c r="C348" s="277">
        <v>17006.650000000001</v>
      </c>
      <c r="D348" s="278">
        <v>17063.2</v>
      </c>
      <c r="E348" s="278">
        <v>16846.550000000003</v>
      </c>
      <c r="F348" s="278">
        <v>16686.45</v>
      </c>
      <c r="G348" s="278">
        <v>16469.800000000003</v>
      </c>
      <c r="H348" s="278">
        <v>17223.300000000003</v>
      </c>
      <c r="I348" s="278">
        <v>17439.950000000004</v>
      </c>
      <c r="J348" s="278">
        <v>17600.050000000003</v>
      </c>
      <c r="K348" s="276">
        <v>17279.849999999999</v>
      </c>
      <c r="L348" s="276">
        <v>16903.099999999999</v>
      </c>
      <c r="M348" s="276">
        <v>1.1900299999999999</v>
      </c>
    </row>
    <row r="349" spans="1:13">
      <c r="A349" s="267">
        <v>339</v>
      </c>
      <c r="B349" s="276" t="s">
        <v>476</v>
      </c>
      <c r="C349" s="277">
        <v>32.700000000000003</v>
      </c>
      <c r="D349" s="278">
        <v>32.616666666666667</v>
      </c>
      <c r="E349" s="278">
        <v>32.283333333333331</v>
      </c>
      <c r="F349" s="278">
        <v>31.866666666666667</v>
      </c>
      <c r="G349" s="278">
        <v>31.533333333333331</v>
      </c>
      <c r="H349" s="278">
        <v>33.033333333333331</v>
      </c>
      <c r="I349" s="278">
        <v>33.36666666666666</v>
      </c>
      <c r="J349" s="278">
        <v>33.783333333333331</v>
      </c>
      <c r="K349" s="276">
        <v>32.950000000000003</v>
      </c>
      <c r="L349" s="276">
        <v>32.200000000000003</v>
      </c>
      <c r="M349" s="276">
        <v>4.7919900000000002</v>
      </c>
    </row>
    <row r="350" spans="1:13">
      <c r="A350" s="267">
        <v>340</v>
      </c>
      <c r="B350" s="276" t="s">
        <v>475</v>
      </c>
      <c r="C350" s="277">
        <v>341.95</v>
      </c>
      <c r="D350" s="278">
        <v>341.34999999999997</v>
      </c>
      <c r="E350" s="278">
        <v>335.59999999999991</v>
      </c>
      <c r="F350" s="278">
        <v>329.24999999999994</v>
      </c>
      <c r="G350" s="278">
        <v>323.49999999999989</v>
      </c>
      <c r="H350" s="278">
        <v>347.69999999999993</v>
      </c>
      <c r="I350" s="278">
        <v>353.45000000000005</v>
      </c>
      <c r="J350" s="278">
        <v>359.79999999999995</v>
      </c>
      <c r="K350" s="276">
        <v>347.1</v>
      </c>
      <c r="L350" s="276">
        <v>335</v>
      </c>
      <c r="M350" s="276">
        <v>0.93789</v>
      </c>
    </row>
    <row r="351" spans="1:13">
      <c r="A351" s="267">
        <v>341</v>
      </c>
      <c r="B351" s="276" t="s">
        <v>270</v>
      </c>
      <c r="C351" s="277">
        <v>21.7</v>
      </c>
      <c r="D351" s="278">
        <v>21.433333333333334</v>
      </c>
      <c r="E351" s="278">
        <v>20.716666666666669</v>
      </c>
      <c r="F351" s="278">
        <v>19.733333333333334</v>
      </c>
      <c r="G351" s="278">
        <v>19.016666666666669</v>
      </c>
      <c r="H351" s="278">
        <v>22.416666666666668</v>
      </c>
      <c r="I351" s="278">
        <v>23.133333333333329</v>
      </c>
      <c r="J351" s="278">
        <v>24.116666666666667</v>
      </c>
      <c r="K351" s="276">
        <v>22.15</v>
      </c>
      <c r="L351" s="276">
        <v>20.45</v>
      </c>
      <c r="M351" s="276">
        <v>84.399169999999998</v>
      </c>
    </row>
    <row r="352" spans="1:13">
      <c r="A352" s="267">
        <v>342</v>
      </c>
      <c r="B352" s="276" t="s">
        <v>283</v>
      </c>
      <c r="C352" s="277">
        <v>102.9</v>
      </c>
      <c r="D352" s="278">
        <v>103.21666666666665</v>
      </c>
      <c r="E352" s="278">
        <v>101.5333333333333</v>
      </c>
      <c r="F352" s="278">
        <v>100.16666666666664</v>
      </c>
      <c r="G352" s="278">
        <v>98.483333333333292</v>
      </c>
      <c r="H352" s="278">
        <v>104.58333333333331</v>
      </c>
      <c r="I352" s="278">
        <v>106.26666666666668</v>
      </c>
      <c r="J352" s="278">
        <v>107.63333333333333</v>
      </c>
      <c r="K352" s="276">
        <v>104.9</v>
      </c>
      <c r="L352" s="276">
        <v>101.85</v>
      </c>
      <c r="M352" s="276">
        <v>2.0253800000000002</v>
      </c>
    </row>
    <row r="353" spans="1:13">
      <c r="A353" s="267">
        <v>343</v>
      </c>
      <c r="B353" s="276" t="s">
        <v>479</v>
      </c>
      <c r="C353" s="277">
        <v>1349.95</v>
      </c>
      <c r="D353" s="278">
        <v>1353.3166666666666</v>
      </c>
      <c r="E353" s="278">
        <v>1336.6333333333332</v>
      </c>
      <c r="F353" s="278">
        <v>1323.3166666666666</v>
      </c>
      <c r="G353" s="278">
        <v>1306.6333333333332</v>
      </c>
      <c r="H353" s="278">
        <v>1366.6333333333332</v>
      </c>
      <c r="I353" s="278">
        <v>1383.3166666666666</v>
      </c>
      <c r="J353" s="278">
        <v>1396.6333333333332</v>
      </c>
      <c r="K353" s="276">
        <v>1370</v>
      </c>
      <c r="L353" s="276">
        <v>1340</v>
      </c>
      <c r="M353" s="276">
        <v>0.13242999999999999</v>
      </c>
    </row>
    <row r="354" spans="1:13">
      <c r="A354" s="267">
        <v>344</v>
      </c>
      <c r="B354" s="276" t="s">
        <v>474</v>
      </c>
      <c r="C354" s="277">
        <v>49.3</v>
      </c>
      <c r="D354" s="278">
        <v>49.316666666666663</v>
      </c>
      <c r="E354" s="278">
        <v>49.083333333333329</v>
      </c>
      <c r="F354" s="278">
        <v>48.866666666666667</v>
      </c>
      <c r="G354" s="278">
        <v>48.633333333333333</v>
      </c>
      <c r="H354" s="278">
        <v>49.533333333333324</v>
      </c>
      <c r="I354" s="278">
        <v>49.766666666666659</v>
      </c>
      <c r="J354" s="278">
        <v>49.98333333333332</v>
      </c>
      <c r="K354" s="276">
        <v>49.55</v>
      </c>
      <c r="L354" s="276">
        <v>49.1</v>
      </c>
      <c r="M354" s="276">
        <v>2.8323200000000002</v>
      </c>
    </row>
    <row r="355" spans="1:13">
      <c r="A355" s="267">
        <v>345</v>
      </c>
      <c r="B355" s="276" t="s">
        <v>155</v>
      </c>
      <c r="C355" s="277">
        <v>90.4</v>
      </c>
      <c r="D355" s="278">
        <v>89.983333333333334</v>
      </c>
      <c r="E355" s="278">
        <v>88.966666666666669</v>
      </c>
      <c r="F355" s="278">
        <v>87.533333333333331</v>
      </c>
      <c r="G355" s="278">
        <v>86.516666666666666</v>
      </c>
      <c r="H355" s="278">
        <v>91.416666666666671</v>
      </c>
      <c r="I355" s="278">
        <v>92.433333333333351</v>
      </c>
      <c r="J355" s="278">
        <v>93.866666666666674</v>
      </c>
      <c r="K355" s="276">
        <v>91</v>
      </c>
      <c r="L355" s="276">
        <v>88.55</v>
      </c>
      <c r="M355" s="276">
        <v>58.992570000000001</v>
      </c>
    </row>
    <row r="356" spans="1:13">
      <c r="A356" s="267">
        <v>346</v>
      </c>
      <c r="B356" s="276" t="s">
        <v>156</v>
      </c>
      <c r="C356" s="277">
        <v>87.3</v>
      </c>
      <c r="D356" s="278">
        <v>87.65000000000002</v>
      </c>
      <c r="E356" s="278">
        <v>86.55000000000004</v>
      </c>
      <c r="F356" s="278">
        <v>85.800000000000026</v>
      </c>
      <c r="G356" s="278">
        <v>84.700000000000045</v>
      </c>
      <c r="H356" s="278">
        <v>88.400000000000034</v>
      </c>
      <c r="I356" s="278">
        <v>89.500000000000028</v>
      </c>
      <c r="J356" s="278">
        <v>90.250000000000028</v>
      </c>
      <c r="K356" s="276">
        <v>88.75</v>
      </c>
      <c r="L356" s="276">
        <v>86.9</v>
      </c>
      <c r="M356" s="276">
        <v>461.43959999999998</v>
      </c>
    </row>
    <row r="357" spans="1:13">
      <c r="A357" s="267">
        <v>347</v>
      </c>
      <c r="B357" s="276" t="s">
        <v>271</v>
      </c>
      <c r="C357" s="277">
        <v>429.35</v>
      </c>
      <c r="D357" s="278">
        <v>432.95</v>
      </c>
      <c r="E357" s="278">
        <v>421.4</v>
      </c>
      <c r="F357" s="278">
        <v>413.45</v>
      </c>
      <c r="G357" s="278">
        <v>401.9</v>
      </c>
      <c r="H357" s="278">
        <v>440.9</v>
      </c>
      <c r="I357" s="278">
        <v>452.45000000000005</v>
      </c>
      <c r="J357" s="278">
        <v>460.4</v>
      </c>
      <c r="K357" s="276">
        <v>444.5</v>
      </c>
      <c r="L357" s="276">
        <v>425</v>
      </c>
      <c r="M357" s="276">
        <v>4.3022200000000002</v>
      </c>
    </row>
    <row r="358" spans="1:13">
      <c r="A358" s="267">
        <v>348</v>
      </c>
      <c r="B358" s="276" t="s">
        <v>272</v>
      </c>
      <c r="C358" s="277">
        <v>3075.75</v>
      </c>
      <c r="D358" s="278">
        <v>3062.4166666666665</v>
      </c>
      <c r="E358" s="278">
        <v>3034.833333333333</v>
      </c>
      <c r="F358" s="278">
        <v>2993.9166666666665</v>
      </c>
      <c r="G358" s="278">
        <v>2966.333333333333</v>
      </c>
      <c r="H358" s="278">
        <v>3103.333333333333</v>
      </c>
      <c r="I358" s="278">
        <v>3130.9166666666661</v>
      </c>
      <c r="J358" s="278">
        <v>3171.833333333333</v>
      </c>
      <c r="K358" s="276">
        <v>3090</v>
      </c>
      <c r="L358" s="276">
        <v>3021.5</v>
      </c>
      <c r="M358" s="276">
        <v>0.25480000000000003</v>
      </c>
    </row>
    <row r="359" spans="1:13">
      <c r="A359" s="267">
        <v>349</v>
      </c>
      <c r="B359" s="276" t="s">
        <v>157</v>
      </c>
      <c r="C359" s="277">
        <v>86.35</v>
      </c>
      <c r="D359" s="278">
        <v>86.416666666666671</v>
      </c>
      <c r="E359" s="278">
        <v>85.933333333333337</v>
      </c>
      <c r="F359" s="278">
        <v>85.516666666666666</v>
      </c>
      <c r="G359" s="278">
        <v>85.033333333333331</v>
      </c>
      <c r="H359" s="278">
        <v>86.833333333333343</v>
      </c>
      <c r="I359" s="278">
        <v>87.316666666666663</v>
      </c>
      <c r="J359" s="278">
        <v>87.733333333333348</v>
      </c>
      <c r="K359" s="276">
        <v>86.9</v>
      </c>
      <c r="L359" s="276">
        <v>86</v>
      </c>
      <c r="M359" s="276">
        <v>3.5872199999999999</v>
      </c>
    </row>
    <row r="360" spans="1:13">
      <c r="A360" s="267">
        <v>350</v>
      </c>
      <c r="B360" s="276" t="s">
        <v>480</v>
      </c>
      <c r="C360" s="277">
        <v>68.3</v>
      </c>
      <c r="D360" s="278">
        <v>68.083333333333329</v>
      </c>
      <c r="E360" s="278">
        <v>67.216666666666654</v>
      </c>
      <c r="F360" s="278">
        <v>66.133333333333326</v>
      </c>
      <c r="G360" s="278">
        <v>65.266666666666652</v>
      </c>
      <c r="H360" s="278">
        <v>69.166666666666657</v>
      </c>
      <c r="I360" s="278">
        <v>70.033333333333331</v>
      </c>
      <c r="J360" s="278">
        <v>71.11666666666666</v>
      </c>
      <c r="K360" s="276">
        <v>68.95</v>
      </c>
      <c r="L360" s="276">
        <v>67</v>
      </c>
      <c r="M360" s="276">
        <v>1.18028</v>
      </c>
    </row>
    <row r="361" spans="1:13">
      <c r="A361" s="267">
        <v>351</v>
      </c>
      <c r="B361" s="276" t="s">
        <v>158</v>
      </c>
      <c r="C361" s="277">
        <v>68</v>
      </c>
      <c r="D361" s="278">
        <v>67.8</v>
      </c>
      <c r="E361" s="278">
        <v>67.399999999999991</v>
      </c>
      <c r="F361" s="278">
        <v>66.8</v>
      </c>
      <c r="G361" s="278">
        <v>66.399999999999991</v>
      </c>
      <c r="H361" s="278">
        <v>68.399999999999991</v>
      </c>
      <c r="I361" s="278">
        <v>68.8</v>
      </c>
      <c r="J361" s="278">
        <v>69.399999999999991</v>
      </c>
      <c r="K361" s="276">
        <v>68.2</v>
      </c>
      <c r="L361" s="276">
        <v>67.2</v>
      </c>
      <c r="M361" s="276">
        <v>104.96588</v>
      </c>
    </row>
    <row r="362" spans="1:13">
      <c r="A362" s="267">
        <v>352</v>
      </c>
      <c r="B362" s="276" t="s">
        <v>481</v>
      </c>
      <c r="C362" s="277">
        <v>64.849999999999994</v>
      </c>
      <c r="D362" s="278">
        <v>64.783333333333331</v>
      </c>
      <c r="E362" s="278">
        <v>63.166666666666657</v>
      </c>
      <c r="F362" s="278">
        <v>61.483333333333327</v>
      </c>
      <c r="G362" s="278">
        <v>59.866666666666653</v>
      </c>
      <c r="H362" s="278">
        <v>66.466666666666669</v>
      </c>
      <c r="I362" s="278">
        <v>68.083333333333343</v>
      </c>
      <c r="J362" s="278">
        <v>69.766666666666666</v>
      </c>
      <c r="K362" s="276">
        <v>66.400000000000006</v>
      </c>
      <c r="L362" s="276">
        <v>63.1</v>
      </c>
      <c r="M362" s="276">
        <v>9.8920899999999996</v>
      </c>
    </row>
    <row r="363" spans="1:13">
      <c r="A363" s="267">
        <v>353</v>
      </c>
      <c r="B363" s="276" t="s">
        <v>482</v>
      </c>
      <c r="C363" s="277">
        <v>213.45</v>
      </c>
      <c r="D363" s="278">
        <v>213.1</v>
      </c>
      <c r="E363" s="278">
        <v>210.45</v>
      </c>
      <c r="F363" s="278">
        <v>207.45</v>
      </c>
      <c r="G363" s="278">
        <v>204.79999999999998</v>
      </c>
      <c r="H363" s="278">
        <v>216.1</v>
      </c>
      <c r="I363" s="278">
        <v>218.75000000000003</v>
      </c>
      <c r="J363" s="278">
        <v>221.75</v>
      </c>
      <c r="K363" s="276">
        <v>215.75</v>
      </c>
      <c r="L363" s="276">
        <v>210.1</v>
      </c>
      <c r="M363" s="276">
        <v>2.48468</v>
      </c>
    </row>
    <row r="364" spans="1:13">
      <c r="A364" s="267">
        <v>354</v>
      </c>
      <c r="B364" s="276" t="s">
        <v>483</v>
      </c>
      <c r="C364" s="277">
        <v>198</v>
      </c>
      <c r="D364" s="278">
        <v>197.53333333333333</v>
      </c>
      <c r="E364" s="278">
        <v>196.01666666666665</v>
      </c>
      <c r="F364" s="278">
        <v>194.03333333333333</v>
      </c>
      <c r="G364" s="278">
        <v>192.51666666666665</v>
      </c>
      <c r="H364" s="278">
        <v>199.51666666666665</v>
      </c>
      <c r="I364" s="278">
        <v>201.03333333333336</v>
      </c>
      <c r="J364" s="278">
        <v>203.01666666666665</v>
      </c>
      <c r="K364" s="276">
        <v>199.05</v>
      </c>
      <c r="L364" s="276">
        <v>195.55</v>
      </c>
      <c r="M364" s="276">
        <v>0.38522000000000001</v>
      </c>
    </row>
    <row r="365" spans="1:13">
      <c r="A365" s="267">
        <v>355</v>
      </c>
      <c r="B365" s="276" t="s">
        <v>159</v>
      </c>
      <c r="C365" s="277">
        <v>21581.4</v>
      </c>
      <c r="D365" s="278">
        <v>21464.133333333335</v>
      </c>
      <c r="E365" s="278">
        <v>21128.26666666667</v>
      </c>
      <c r="F365" s="278">
        <v>20675.133333333335</v>
      </c>
      <c r="G365" s="278">
        <v>20339.26666666667</v>
      </c>
      <c r="H365" s="278">
        <v>21917.26666666667</v>
      </c>
      <c r="I365" s="278">
        <v>22253.133333333331</v>
      </c>
      <c r="J365" s="278">
        <v>22706.26666666667</v>
      </c>
      <c r="K365" s="276">
        <v>21800</v>
      </c>
      <c r="L365" s="276">
        <v>21011</v>
      </c>
      <c r="M365" s="276">
        <v>0.71243999999999996</v>
      </c>
    </row>
    <row r="366" spans="1:13">
      <c r="A366" s="267">
        <v>356</v>
      </c>
      <c r="B366" s="276" t="s">
        <v>160</v>
      </c>
      <c r="C366" s="277">
        <v>1346.25</v>
      </c>
      <c r="D366" s="278">
        <v>1347.8999999999999</v>
      </c>
      <c r="E366" s="278">
        <v>1322.3499999999997</v>
      </c>
      <c r="F366" s="278">
        <v>1298.4499999999998</v>
      </c>
      <c r="G366" s="278">
        <v>1272.8999999999996</v>
      </c>
      <c r="H366" s="278">
        <v>1371.7999999999997</v>
      </c>
      <c r="I366" s="278">
        <v>1397.35</v>
      </c>
      <c r="J366" s="278">
        <v>1421.2499999999998</v>
      </c>
      <c r="K366" s="276">
        <v>1373.45</v>
      </c>
      <c r="L366" s="276">
        <v>1324</v>
      </c>
      <c r="M366" s="276">
        <v>12.32119</v>
      </c>
    </row>
    <row r="367" spans="1:13">
      <c r="A367" s="267">
        <v>357</v>
      </c>
      <c r="B367" s="276" t="s">
        <v>488</v>
      </c>
      <c r="C367" s="277">
        <v>1145.55</v>
      </c>
      <c r="D367" s="278">
        <v>1148.6166666666666</v>
      </c>
      <c r="E367" s="278">
        <v>1125.0333333333331</v>
      </c>
      <c r="F367" s="278">
        <v>1104.5166666666664</v>
      </c>
      <c r="G367" s="278">
        <v>1080.9333333333329</v>
      </c>
      <c r="H367" s="278">
        <v>1169.1333333333332</v>
      </c>
      <c r="I367" s="278">
        <v>1192.7166666666667</v>
      </c>
      <c r="J367" s="278">
        <v>1213.2333333333333</v>
      </c>
      <c r="K367" s="276">
        <v>1172.2</v>
      </c>
      <c r="L367" s="276">
        <v>1128.0999999999999</v>
      </c>
      <c r="M367" s="276">
        <v>0.49219000000000002</v>
      </c>
    </row>
    <row r="368" spans="1:13">
      <c r="A368" s="267">
        <v>358</v>
      </c>
      <c r="B368" s="276" t="s">
        <v>161</v>
      </c>
      <c r="C368" s="277">
        <v>230.45</v>
      </c>
      <c r="D368" s="278">
        <v>229.75</v>
      </c>
      <c r="E368" s="278">
        <v>226.7</v>
      </c>
      <c r="F368" s="278">
        <v>222.95</v>
      </c>
      <c r="G368" s="278">
        <v>219.89999999999998</v>
      </c>
      <c r="H368" s="278">
        <v>233.5</v>
      </c>
      <c r="I368" s="278">
        <v>236.55</v>
      </c>
      <c r="J368" s="278">
        <v>240.3</v>
      </c>
      <c r="K368" s="276">
        <v>232.8</v>
      </c>
      <c r="L368" s="276">
        <v>226</v>
      </c>
      <c r="M368" s="276">
        <v>51.159590000000001</v>
      </c>
    </row>
    <row r="369" spans="1:13">
      <c r="A369" s="267">
        <v>359</v>
      </c>
      <c r="B369" s="276" t="s">
        <v>162</v>
      </c>
      <c r="C369" s="277">
        <v>95.7</v>
      </c>
      <c r="D369" s="278">
        <v>95.34999999999998</v>
      </c>
      <c r="E369" s="278">
        <v>93.44999999999996</v>
      </c>
      <c r="F369" s="278">
        <v>91.199999999999974</v>
      </c>
      <c r="G369" s="278">
        <v>89.299999999999955</v>
      </c>
      <c r="H369" s="278">
        <v>97.599999999999966</v>
      </c>
      <c r="I369" s="278">
        <v>99.499999999999972</v>
      </c>
      <c r="J369" s="278">
        <v>101.74999999999997</v>
      </c>
      <c r="K369" s="276">
        <v>97.25</v>
      </c>
      <c r="L369" s="276">
        <v>93.1</v>
      </c>
      <c r="M369" s="276">
        <v>83.818439999999995</v>
      </c>
    </row>
    <row r="370" spans="1:13">
      <c r="A370" s="267">
        <v>360</v>
      </c>
      <c r="B370" s="276" t="s">
        <v>275</v>
      </c>
      <c r="C370" s="277">
        <v>4930.6000000000004</v>
      </c>
      <c r="D370" s="278">
        <v>4935.3666666666668</v>
      </c>
      <c r="E370" s="278">
        <v>4901.7333333333336</v>
      </c>
      <c r="F370" s="278">
        <v>4872.8666666666668</v>
      </c>
      <c r="G370" s="278">
        <v>4839.2333333333336</v>
      </c>
      <c r="H370" s="278">
        <v>4964.2333333333336</v>
      </c>
      <c r="I370" s="278">
        <v>4997.8666666666668</v>
      </c>
      <c r="J370" s="278">
        <v>5026.7333333333336</v>
      </c>
      <c r="K370" s="276">
        <v>4969</v>
      </c>
      <c r="L370" s="276">
        <v>4906.5</v>
      </c>
      <c r="M370" s="276">
        <v>0.26340999999999998</v>
      </c>
    </row>
    <row r="371" spans="1:13">
      <c r="A371" s="267">
        <v>361</v>
      </c>
      <c r="B371" s="276" t="s">
        <v>277</v>
      </c>
      <c r="C371" s="277">
        <v>10261.6</v>
      </c>
      <c r="D371" s="278">
        <v>10237.5</v>
      </c>
      <c r="E371" s="278">
        <v>10185</v>
      </c>
      <c r="F371" s="278">
        <v>10108.4</v>
      </c>
      <c r="G371" s="278">
        <v>10055.9</v>
      </c>
      <c r="H371" s="278">
        <v>10314.1</v>
      </c>
      <c r="I371" s="278">
        <v>10366.6</v>
      </c>
      <c r="J371" s="278">
        <v>10443.200000000001</v>
      </c>
      <c r="K371" s="276">
        <v>10290</v>
      </c>
      <c r="L371" s="276">
        <v>10160.9</v>
      </c>
      <c r="M371" s="276">
        <v>1.5169999999999999E-2</v>
      </c>
    </row>
    <row r="372" spans="1:13">
      <c r="A372" s="267">
        <v>362</v>
      </c>
      <c r="B372" s="276" t="s">
        <v>494</v>
      </c>
      <c r="C372" s="277">
        <v>5311.1</v>
      </c>
      <c r="D372" s="278">
        <v>5307.833333333333</v>
      </c>
      <c r="E372" s="278">
        <v>5278.2666666666664</v>
      </c>
      <c r="F372" s="278">
        <v>5245.4333333333334</v>
      </c>
      <c r="G372" s="278">
        <v>5215.8666666666668</v>
      </c>
      <c r="H372" s="278">
        <v>5340.6666666666661</v>
      </c>
      <c r="I372" s="278">
        <v>5370.2333333333336</v>
      </c>
      <c r="J372" s="278">
        <v>5403.0666666666657</v>
      </c>
      <c r="K372" s="276">
        <v>5337.4</v>
      </c>
      <c r="L372" s="276">
        <v>5275</v>
      </c>
      <c r="M372" s="276">
        <v>0.27705999999999997</v>
      </c>
    </row>
    <row r="373" spans="1:13">
      <c r="A373" s="267">
        <v>363</v>
      </c>
      <c r="B373" s="276" t="s">
        <v>489</v>
      </c>
      <c r="C373" s="277">
        <v>150.94999999999999</v>
      </c>
      <c r="D373" s="278">
        <v>149.54999999999998</v>
      </c>
      <c r="E373" s="278">
        <v>143.89999999999998</v>
      </c>
      <c r="F373" s="278">
        <v>136.85</v>
      </c>
      <c r="G373" s="278">
        <v>131.19999999999999</v>
      </c>
      <c r="H373" s="278">
        <v>156.59999999999997</v>
      </c>
      <c r="I373" s="278">
        <v>162.25</v>
      </c>
      <c r="J373" s="278">
        <v>169.29999999999995</v>
      </c>
      <c r="K373" s="276">
        <v>155.19999999999999</v>
      </c>
      <c r="L373" s="276">
        <v>142.5</v>
      </c>
      <c r="M373" s="276">
        <v>27.532019999999999</v>
      </c>
    </row>
    <row r="374" spans="1:13">
      <c r="A374" s="267">
        <v>364</v>
      </c>
      <c r="B374" s="276" t="s">
        <v>490</v>
      </c>
      <c r="C374" s="277">
        <v>551.85</v>
      </c>
      <c r="D374" s="278">
        <v>553.4</v>
      </c>
      <c r="E374" s="278">
        <v>548.9</v>
      </c>
      <c r="F374" s="278">
        <v>545.95000000000005</v>
      </c>
      <c r="G374" s="278">
        <v>541.45000000000005</v>
      </c>
      <c r="H374" s="278">
        <v>556.34999999999991</v>
      </c>
      <c r="I374" s="278">
        <v>560.84999999999991</v>
      </c>
      <c r="J374" s="278">
        <v>563.79999999999984</v>
      </c>
      <c r="K374" s="276">
        <v>557.9</v>
      </c>
      <c r="L374" s="276">
        <v>550.45000000000005</v>
      </c>
      <c r="M374" s="276">
        <v>1.2256100000000001</v>
      </c>
    </row>
    <row r="375" spans="1:13">
      <c r="A375" s="267">
        <v>365</v>
      </c>
      <c r="B375" s="276" t="s">
        <v>163</v>
      </c>
      <c r="C375" s="277">
        <v>1596.7</v>
      </c>
      <c r="D375" s="278">
        <v>1600.25</v>
      </c>
      <c r="E375" s="278">
        <v>1580.5</v>
      </c>
      <c r="F375" s="278">
        <v>1564.3</v>
      </c>
      <c r="G375" s="278">
        <v>1544.55</v>
      </c>
      <c r="H375" s="278">
        <v>1616.45</v>
      </c>
      <c r="I375" s="278">
        <v>1636.2</v>
      </c>
      <c r="J375" s="278">
        <v>1652.4</v>
      </c>
      <c r="K375" s="276">
        <v>1620</v>
      </c>
      <c r="L375" s="276">
        <v>1584.05</v>
      </c>
      <c r="M375" s="276">
        <v>11.95534</v>
      </c>
    </row>
    <row r="376" spans="1:13">
      <c r="A376" s="267">
        <v>366</v>
      </c>
      <c r="B376" s="276" t="s">
        <v>273</v>
      </c>
      <c r="C376" s="277">
        <v>2315.85</v>
      </c>
      <c r="D376" s="278">
        <v>2311.3333333333335</v>
      </c>
      <c r="E376" s="278">
        <v>2290.8666666666668</v>
      </c>
      <c r="F376" s="278">
        <v>2265.8833333333332</v>
      </c>
      <c r="G376" s="278">
        <v>2245.4166666666665</v>
      </c>
      <c r="H376" s="278">
        <v>2336.3166666666671</v>
      </c>
      <c r="I376" s="278">
        <v>2356.7833333333333</v>
      </c>
      <c r="J376" s="278">
        <v>2381.7666666666673</v>
      </c>
      <c r="K376" s="276">
        <v>2331.8000000000002</v>
      </c>
      <c r="L376" s="276">
        <v>2286.35</v>
      </c>
      <c r="M376" s="276">
        <v>3.9428700000000001</v>
      </c>
    </row>
    <row r="377" spans="1:13">
      <c r="A377" s="267">
        <v>367</v>
      </c>
      <c r="B377" s="276" t="s">
        <v>164</v>
      </c>
      <c r="C377" s="277">
        <v>27.75</v>
      </c>
      <c r="D377" s="278">
        <v>27.850000000000005</v>
      </c>
      <c r="E377" s="278">
        <v>27.500000000000011</v>
      </c>
      <c r="F377" s="278">
        <v>27.250000000000007</v>
      </c>
      <c r="G377" s="278">
        <v>26.900000000000013</v>
      </c>
      <c r="H377" s="278">
        <v>28.100000000000009</v>
      </c>
      <c r="I377" s="278">
        <v>28.450000000000003</v>
      </c>
      <c r="J377" s="278">
        <v>28.700000000000006</v>
      </c>
      <c r="K377" s="276">
        <v>28.2</v>
      </c>
      <c r="L377" s="276">
        <v>27.6</v>
      </c>
      <c r="M377" s="276">
        <v>323.82742999999999</v>
      </c>
    </row>
    <row r="378" spans="1:13">
      <c r="A378" s="267">
        <v>368</v>
      </c>
      <c r="B378" s="276" t="s">
        <v>274</v>
      </c>
      <c r="C378" s="277">
        <v>369.9</v>
      </c>
      <c r="D378" s="278">
        <v>370.61666666666662</v>
      </c>
      <c r="E378" s="278">
        <v>367.43333333333322</v>
      </c>
      <c r="F378" s="278">
        <v>364.96666666666658</v>
      </c>
      <c r="G378" s="278">
        <v>361.78333333333319</v>
      </c>
      <c r="H378" s="278">
        <v>373.08333333333326</v>
      </c>
      <c r="I378" s="278">
        <v>376.26666666666665</v>
      </c>
      <c r="J378" s="278">
        <v>378.73333333333329</v>
      </c>
      <c r="K378" s="276">
        <v>373.8</v>
      </c>
      <c r="L378" s="276">
        <v>368.15</v>
      </c>
      <c r="M378" s="276">
        <v>1.48078</v>
      </c>
    </row>
    <row r="379" spans="1:13">
      <c r="A379" s="267">
        <v>369</v>
      </c>
      <c r="B379" s="276" t="s">
        <v>485</v>
      </c>
      <c r="C379" s="277">
        <v>164.6</v>
      </c>
      <c r="D379" s="278">
        <v>164.63333333333335</v>
      </c>
      <c r="E379" s="278">
        <v>162.76666666666671</v>
      </c>
      <c r="F379" s="278">
        <v>160.93333333333337</v>
      </c>
      <c r="G379" s="278">
        <v>159.06666666666672</v>
      </c>
      <c r="H379" s="278">
        <v>166.4666666666667</v>
      </c>
      <c r="I379" s="278">
        <v>168.33333333333331</v>
      </c>
      <c r="J379" s="278">
        <v>170.16666666666669</v>
      </c>
      <c r="K379" s="276">
        <v>166.5</v>
      </c>
      <c r="L379" s="276">
        <v>162.80000000000001</v>
      </c>
      <c r="M379" s="276">
        <v>1.1705700000000001</v>
      </c>
    </row>
    <row r="380" spans="1:13">
      <c r="A380" s="267">
        <v>370</v>
      </c>
      <c r="B380" s="276" t="s">
        <v>491</v>
      </c>
      <c r="C380" s="277">
        <v>927.45</v>
      </c>
      <c r="D380" s="278">
        <v>930.83333333333337</v>
      </c>
      <c r="E380" s="278">
        <v>918.61666666666679</v>
      </c>
      <c r="F380" s="278">
        <v>909.78333333333342</v>
      </c>
      <c r="G380" s="278">
        <v>897.56666666666683</v>
      </c>
      <c r="H380" s="278">
        <v>939.66666666666674</v>
      </c>
      <c r="I380" s="278">
        <v>951.88333333333321</v>
      </c>
      <c r="J380" s="278">
        <v>960.7166666666667</v>
      </c>
      <c r="K380" s="276">
        <v>943.05</v>
      </c>
      <c r="L380" s="276">
        <v>922</v>
      </c>
      <c r="M380" s="276">
        <v>1.84379</v>
      </c>
    </row>
    <row r="381" spans="1:13">
      <c r="A381" s="267">
        <v>371</v>
      </c>
      <c r="B381" s="276" t="s">
        <v>2223</v>
      </c>
      <c r="C381" s="277">
        <v>491.75</v>
      </c>
      <c r="D381" s="278">
        <v>491.31666666666666</v>
      </c>
      <c r="E381" s="278">
        <v>484.63333333333333</v>
      </c>
      <c r="F381" s="278">
        <v>477.51666666666665</v>
      </c>
      <c r="G381" s="278">
        <v>470.83333333333331</v>
      </c>
      <c r="H381" s="278">
        <v>498.43333333333334</v>
      </c>
      <c r="I381" s="278">
        <v>505.11666666666662</v>
      </c>
      <c r="J381" s="278">
        <v>512.23333333333335</v>
      </c>
      <c r="K381" s="276">
        <v>498</v>
      </c>
      <c r="L381" s="276">
        <v>484.2</v>
      </c>
      <c r="M381" s="276">
        <v>0.73945000000000005</v>
      </c>
    </row>
    <row r="382" spans="1:13">
      <c r="A382" s="267">
        <v>372</v>
      </c>
      <c r="B382" s="276" t="s">
        <v>165</v>
      </c>
      <c r="C382" s="277">
        <v>178.45</v>
      </c>
      <c r="D382" s="278">
        <v>178.33333333333334</v>
      </c>
      <c r="E382" s="278">
        <v>177.2166666666667</v>
      </c>
      <c r="F382" s="278">
        <v>175.98333333333335</v>
      </c>
      <c r="G382" s="278">
        <v>174.8666666666667</v>
      </c>
      <c r="H382" s="278">
        <v>179.56666666666669</v>
      </c>
      <c r="I382" s="278">
        <v>180.68333333333331</v>
      </c>
      <c r="J382" s="278">
        <v>181.91666666666669</v>
      </c>
      <c r="K382" s="276">
        <v>179.45</v>
      </c>
      <c r="L382" s="276">
        <v>177.1</v>
      </c>
      <c r="M382" s="276">
        <v>49.58925</v>
      </c>
    </row>
    <row r="383" spans="1:13">
      <c r="A383" s="267">
        <v>373</v>
      </c>
      <c r="B383" s="276" t="s">
        <v>492</v>
      </c>
      <c r="C383" s="277">
        <v>75.150000000000006</v>
      </c>
      <c r="D383" s="278">
        <v>74.88333333333334</v>
      </c>
      <c r="E383" s="278">
        <v>73.566666666666677</v>
      </c>
      <c r="F383" s="278">
        <v>71.983333333333334</v>
      </c>
      <c r="G383" s="278">
        <v>70.666666666666671</v>
      </c>
      <c r="H383" s="278">
        <v>76.466666666666683</v>
      </c>
      <c r="I383" s="278">
        <v>77.783333333333346</v>
      </c>
      <c r="J383" s="278">
        <v>79.366666666666688</v>
      </c>
      <c r="K383" s="276">
        <v>76.2</v>
      </c>
      <c r="L383" s="276">
        <v>73.3</v>
      </c>
      <c r="M383" s="276">
        <v>5.2188299999999996</v>
      </c>
    </row>
    <row r="384" spans="1:13">
      <c r="A384" s="267">
        <v>374</v>
      </c>
      <c r="B384" s="276" t="s">
        <v>276</v>
      </c>
      <c r="C384" s="277">
        <v>254.8</v>
      </c>
      <c r="D384" s="278">
        <v>254.55000000000004</v>
      </c>
      <c r="E384" s="278">
        <v>251.75000000000006</v>
      </c>
      <c r="F384" s="278">
        <v>248.70000000000002</v>
      </c>
      <c r="G384" s="278">
        <v>245.90000000000003</v>
      </c>
      <c r="H384" s="278">
        <v>257.60000000000008</v>
      </c>
      <c r="I384" s="278">
        <v>260.40000000000009</v>
      </c>
      <c r="J384" s="278">
        <v>263.4500000000001</v>
      </c>
      <c r="K384" s="276">
        <v>257.35000000000002</v>
      </c>
      <c r="L384" s="276">
        <v>251.5</v>
      </c>
      <c r="M384" s="276">
        <v>3.63469</v>
      </c>
    </row>
    <row r="385" spans="1:13">
      <c r="A385" s="267">
        <v>375</v>
      </c>
      <c r="B385" s="276" t="s">
        <v>493</v>
      </c>
      <c r="C385" s="277">
        <v>75.05</v>
      </c>
      <c r="D385" s="278">
        <v>75.583333333333329</v>
      </c>
      <c r="E385" s="278">
        <v>74.266666666666652</v>
      </c>
      <c r="F385" s="278">
        <v>73.48333333333332</v>
      </c>
      <c r="G385" s="278">
        <v>72.166666666666643</v>
      </c>
      <c r="H385" s="278">
        <v>76.36666666666666</v>
      </c>
      <c r="I385" s="278">
        <v>77.683333333333351</v>
      </c>
      <c r="J385" s="278">
        <v>78.466666666666669</v>
      </c>
      <c r="K385" s="276">
        <v>76.900000000000006</v>
      </c>
      <c r="L385" s="276">
        <v>74.8</v>
      </c>
      <c r="M385" s="276">
        <v>1.40184</v>
      </c>
    </row>
    <row r="386" spans="1:13">
      <c r="A386" s="267">
        <v>376</v>
      </c>
      <c r="B386" s="276" t="s">
        <v>486</v>
      </c>
      <c r="C386" s="277">
        <v>48.65</v>
      </c>
      <c r="D386" s="278">
        <v>48.883333333333326</v>
      </c>
      <c r="E386" s="278">
        <v>48.316666666666649</v>
      </c>
      <c r="F386" s="278">
        <v>47.98333333333332</v>
      </c>
      <c r="G386" s="278">
        <v>47.416666666666643</v>
      </c>
      <c r="H386" s="278">
        <v>49.216666666666654</v>
      </c>
      <c r="I386" s="278">
        <v>49.783333333333331</v>
      </c>
      <c r="J386" s="278">
        <v>50.11666666666666</v>
      </c>
      <c r="K386" s="276">
        <v>49.45</v>
      </c>
      <c r="L386" s="276">
        <v>48.55</v>
      </c>
      <c r="M386" s="276">
        <v>11.37172</v>
      </c>
    </row>
    <row r="387" spans="1:13">
      <c r="A387" s="267">
        <v>377</v>
      </c>
      <c r="B387" s="276" t="s">
        <v>166</v>
      </c>
      <c r="C387" s="277">
        <v>1215.45</v>
      </c>
      <c r="D387" s="278">
        <v>1212.4833333333333</v>
      </c>
      <c r="E387" s="278">
        <v>1190.9666666666667</v>
      </c>
      <c r="F387" s="278">
        <v>1166.4833333333333</v>
      </c>
      <c r="G387" s="278">
        <v>1144.9666666666667</v>
      </c>
      <c r="H387" s="278">
        <v>1236.9666666666667</v>
      </c>
      <c r="I387" s="278">
        <v>1258.4833333333336</v>
      </c>
      <c r="J387" s="278">
        <v>1282.9666666666667</v>
      </c>
      <c r="K387" s="276">
        <v>1234</v>
      </c>
      <c r="L387" s="276">
        <v>1188</v>
      </c>
      <c r="M387" s="276">
        <v>35.657200000000003</v>
      </c>
    </row>
    <row r="388" spans="1:13">
      <c r="A388" s="267">
        <v>378</v>
      </c>
      <c r="B388" s="276" t="s">
        <v>278</v>
      </c>
      <c r="C388" s="277">
        <v>408.8</v>
      </c>
      <c r="D388" s="278">
        <v>411.26666666666671</v>
      </c>
      <c r="E388" s="278">
        <v>405.43333333333339</v>
      </c>
      <c r="F388" s="278">
        <v>402.06666666666666</v>
      </c>
      <c r="G388" s="278">
        <v>396.23333333333335</v>
      </c>
      <c r="H388" s="278">
        <v>414.63333333333344</v>
      </c>
      <c r="I388" s="278">
        <v>420.46666666666681</v>
      </c>
      <c r="J388" s="278">
        <v>423.83333333333348</v>
      </c>
      <c r="K388" s="276">
        <v>417.1</v>
      </c>
      <c r="L388" s="276">
        <v>407.9</v>
      </c>
      <c r="M388" s="276">
        <v>0.95862999999999998</v>
      </c>
    </row>
    <row r="389" spans="1:13">
      <c r="A389" s="267">
        <v>379</v>
      </c>
      <c r="B389" s="276" t="s">
        <v>496</v>
      </c>
      <c r="C389" s="277">
        <v>435.25</v>
      </c>
      <c r="D389" s="278">
        <v>436.05</v>
      </c>
      <c r="E389" s="278">
        <v>432.20000000000005</v>
      </c>
      <c r="F389" s="278">
        <v>429.15000000000003</v>
      </c>
      <c r="G389" s="278">
        <v>425.30000000000007</v>
      </c>
      <c r="H389" s="278">
        <v>439.1</v>
      </c>
      <c r="I389" s="278">
        <v>442.95000000000005</v>
      </c>
      <c r="J389" s="278">
        <v>446</v>
      </c>
      <c r="K389" s="276">
        <v>439.9</v>
      </c>
      <c r="L389" s="276">
        <v>433</v>
      </c>
      <c r="M389" s="276">
        <v>2.09857</v>
      </c>
    </row>
    <row r="390" spans="1:13">
      <c r="A390" s="267">
        <v>380</v>
      </c>
      <c r="B390" s="276" t="s">
        <v>498</v>
      </c>
      <c r="C390" s="277">
        <v>103.5</v>
      </c>
      <c r="D390" s="278">
        <v>103.71666666666665</v>
      </c>
      <c r="E390" s="278">
        <v>102.18333333333331</v>
      </c>
      <c r="F390" s="278">
        <v>100.86666666666666</v>
      </c>
      <c r="G390" s="278">
        <v>99.333333333333314</v>
      </c>
      <c r="H390" s="278">
        <v>105.0333333333333</v>
      </c>
      <c r="I390" s="278">
        <v>106.56666666666663</v>
      </c>
      <c r="J390" s="278">
        <v>107.8833333333333</v>
      </c>
      <c r="K390" s="276">
        <v>105.25</v>
      </c>
      <c r="L390" s="276">
        <v>102.4</v>
      </c>
      <c r="M390" s="276">
        <v>8.8860899999999994</v>
      </c>
    </row>
    <row r="391" spans="1:13">
      <c r="A391" s="267">
        <v>381</v>
      </c>
      <c r="B391" s="276" t="s">
        <v>279</v>
      </c>
      <c r="C391" s="277">
        <v>452.9</v>
      </c>
      <c r="D391" s="278">
        <v>453.90000000000003</v>
      </c>
      <c r="E391" s="278">
        <v>450.00000000000006</v>
      </c>
      <c r="F391" s="278">
        <v>447.1</v>
      </c>
      <c r="G391" s="278">
        <v>443.20000000000005</v>
      </c>
      <c r="H391" s="278">
        <v>456.80000000000007</v>
      </c>
      <c r="I391" s="278">
        <v>460.70000000000005</v>
      </c>
      <c r="J391" s="278">
        <v>463.60000000000008</v>
      </c>
      <c r="K391" s="276">
        <v>457.8</v>
      </c>
      <c r="L391" s="276">
        <v>451</v>
      </c>
      <c r="M391" s="276">
        <v>0.39632000000000001</v>
      </c>
    </row>
    <row r="392" spans="1:13">
      <c r="A392" s="267">
        <v>382</v>
      </c>
      <c r="B392" s="276" t="s">
        <v>499</v>
      </c>
      <c r="C392" s="277">
        <v>241.65</v>
      </c>
      <c r="D392" s="278">
        <v>241.85</v>
      </c>
      <c r="E392" s="278">
        <v>237.29999999999998</v>
      </c>
      <c r="F392" s="278">
        <v>232.95</v>
      </c>
      <c r="G392" s="278">
        <v>228.39999999999998</v>
      </c>
      <c r="H392" s="278">
        <v>246.2</v>
      </c>
      <c r="I392" s="278">
        <v>250.75</v>
      </c>
      <c r="J392" s="278">
        <v>255.1</v>
      </c>
      <c r="K392" s="276">
        <v>246.4</v>
      </c>
      <c r="L392" s="276">
        <v>237.5</v>
      </c>
      <c r="M392" s="276">
        <v>4.29216</v>
      </c>
    </row>
    <row r="393" spans="1:13">
      <c r="A393" s="267">
        <v>383</v>
      </c>
      <c r="B393" s="276" t="s">
        <v>167</v>
      </c>
      <c r="C393" s="277">
        <v>837.05</v>
      </c>
      <c r="D393" s="278">
        <v>839.35</v>
      </c>
      <c r="E393" s="278">
        <v>831.25</v>
      </c>
      <c r="F393" s="278">
        <v>825.44999999999993</v>
      </c>
      <c r="G393" s="278">
        <v>817.34999999999991</v>
      </c>
      <c r="H393" s="278">
        <v>845.15000000000009</v>
      </c>
      <c r="I393" s="278">
        <v>853.25000000000023</v>
      </c>
      <c r="J393" s="278">
        <v>859.05000000000018</v>
      </c>
      <c r="K393" s="276">
        <v>847.45</v>
      </c>
      <c r="L393" s="276">
        <v>833.55</v>
      </c>
      <c r="M393" s="276">
        <v>4.6040299999999998</v>
      </c>
    </row>
    <row r="394" spans="1:13">
      <c r="A394" s="267">
        <v>384</v>
      </c>
      <c r="B394" s="276" t="s">
        <v>501</v>
      </c>
      <c r="C394" s="277">
        <v>1265.25</v>
      </c>
      <c r="D394" s="278">
        <v>1263.0666666666666</v>
      </c>
      <c r="E394" s="278">
        <v>1252.4833333333331</v>
      </c>
      <c r="F394" s="278">
        <v>1239.7166666666665</v>
      </c>
      <c r="G394" s="278">
        <v>1229.133333333333</v>
      </c>
      <c r="H394" s="278">
        <v>1275.8333333333333</v>
      </c>
      <c r="I394" s="278">
        <v>1286.4166666666667</v>
      </c>
      <c r="J394" s="278">
        <v>1299.1833333333334</v>
      </c>
      <c r="K394" s="276">
        <v>1273.6500000000001</v>
      </c>
      <c r="L394" s="276">
        <v>1250.3</v>
      </c>
      <c r="M394" s="276">
        <v>6.1530000000000001E-2</v>
      </c>
    </row>
    <row r="395" spans="1:13">
      <c r="A395" s="267">
        <v>385</v>
      </c>
      <c r="B395" s="276" t="s">
        <v>502</v>
      </c>
      <c r="C395" s="277">
        <v>285</v>
      </c>
      <c r="D395" s="278">
        <v>282.90000000000003</v>
      </c>
      <c r="E395" s="278">
        <v>278.10000000000008</v>
      </c>
      <c r="F395" s="278">
        <v>271.20000000000005</v>
      </c>
      <c r="G395" s="278">
        <v>266.40000000000009</v>
      </c>
      <c r="H395" s="278">
        <v>289.80000000000007</v>
      </c>
      <c r="I395" s="278">
        <v>294.60000000000002</v>
      </c>
      <c r="J395" s="278">
        <v>301.50000000000006</v>
      </c>
      <c r="K395" s="276">
        <v>287.7</v>
      </c>
      <c r="L395" s="276">
        <v>276</v>
      </c>
      <c r="M395" s="276">
        <v>10.838139999999999</v>
      </c>
    </row>
    <row r="396" spans="1:13">
      <c r="A396" s="267">
        <v>386</v>
      </c>
      <c r="B396" s="276" t="s">
        <v>168</v>
      </c>
      <c r="C396" s="277">
        <v>193.25</v>
      </c>
      <c r="D396" s="278">
        <v>191.71666666666667</v>
      </c>
      <c r="E396" s="278">
        <v>185.68333333333334</v>
      </c>
      <c r="F396" s="278">
        <v>178.11666666666667</v>
      </c>
      <c r="G396" s="278">
        <v>172.08333333333334</v>
      </c>
      <c r="H396" s="278">
        <v>199.28333333333333</v>
      </c>
      <c r="I396" s="278">
        <v>205.31666666666669</v>
      </c>
      <c r="J396" s="278">
        <v>212.88333333333333</v>
      </c>
      <c r="K396" s="276">
        <v>197.75</v>
      </c>
      <c r="L396" s="276">
        <v>184.15</v>
      </c>
      <c r="M396" s="276">
        <v>398.82217000000003</v>
      </c>
    </row>
    <row r="397" spans="1:13">
      <c r="A397" s="267">
        <v>387</v>
      </c>
      <c r="B397" s="276" t="s">
        <v>500</v>
      </c>
      <c r="C397" s="277">
        <v>43.9</v>
      </c>
      <c r="D397" s="278">
        <v>43.916666666666664</v>
      </c>
      <c r="E397" s="278">
        <v>43.633333333333326</v>
      </c>
      <c r="F397" s="278">
        <v>43.36666666666666</v>
      </c>
      <c r="G397" s="278">
        <v>43.083333333333321</v>
      </c>
      <c r="H397" s="278">
        <v>44.18333333333333</v>
      </c>
      <c r="I397" s="278">
        <v>44.466666666666676</v>
      </c>
      <c r="J397" s="278">
        <v>44.733333333333334</v>
      </c>
      <c r="K397" s="276">
        <v>44.2</v>
      </c>
      <c r="L397" s="276">
        <v>43.65</v>
      </c>
      <c r="M397" s="276">
        <v>5.8462399999999999</v>
      </c>
    </row>
    <row r="398" spans="1:13">
      <c r="A398" s="267">
        <v>388</v>
      </c>
      <c r="B398" s="276" t="s">
        <v>169</v>
      </c>
      <c r="C398" s="277">
        <v>108.15</v>
      </c>
      <c r="D398" s="278">
        <v>108.10000000000001</v>
      </c>
      <c r="E398" s="278">
        <v>106.95000000000002</v>
      </c>
      <c r="F398" s="278">
        <v>105.75000000000001</v>
      </c>
      <c r="G398" s="278">
        <v>104.60000000000002</v>
      </c>
      <c r="H398" s="278">
        <v>109.30000000000001</v>
      </c>
      <c r="I398" s="278">
        <v>110.45000000000002</v>
      </c>
      <c r="J398" s="278">
        <v>111.65</v>
      </c>
      <c r="K398" s="276">
        <v>109.25</v>
      </c>
      <c r="L398" s="276">
        <v>106.9</v>
      </c>
      <c r="M398" s="276">
        <v>62.907760000000003</v>
      </c>
    </row>
    <row r="399" spans="1:13">
      <c r="A399" s="267">
        <v>389</v>
      </c>
      <c r="B399" s="276" t="s">
        <v>503</v>
      </c>
      <c r="C399" s="277">
        <v>118.35</v>
      </c>
      <c r="D399" s="278">
        <v>118</v>
      </c>
      <c r="E399" s="278">
        <v>116.65</v>
      </c>
      <c r="F399" s="278">
        <v>114.95</v>
      </c>
      <c r="G399" s="278">
        <v>113.60000000000001</v>
      </c>
      <c r="H399" s="278">
        <v>119.7</v>
      </c>
      <c r="I399" s="278">
        <v>121.05</v>
      </c>
      <c r="J399" s="278">
        <v>122.75</v>
      </c>
      <c r="K399" s="276">
        <v>119.35</v>
      </c>
      <c r="L399" s="276">
        <v>116.3</v>
      </c>
      <c r="M399" s="276">
        <v>4.43553</v>
      </c>
    </row>
    <row r="400" spans="1:13">
      <c r="A400" s="267">
        <v>390</v>
      </c>
      <c r="B400" s="276" t="s">
        <v>504</v>
      </c>
      <c r="C400" s="277">
        <v>698.9</v>
      </c>
      <c r="D400" s="278">
        <v>701.58333333333337</v>
      </c>
      <c r="E400" s="278">
        <v>692.31666666666672</v>
      </c>
      <c r="F400" s="278">
        <v>685.73333333333335</v>
      </c>
      <c r="G400" s="278">
        <v>676.4666666666667</v>
      </c>
      <c r="H400" s="278">
        <v>708.16666666666674</v>
      </c>
      <c r="I400" s="278">
        <v>717.43333333333339</v>
      </c>
      <c r="J400" s="278">
        <v>724.01666666666677</v>
      </c>
      <c r="K400" s="276">
        <v>710.85</v>
      </c>
      <c r="L400" s="276">
        <v>695</v>
      </c>
      <c r="M400" s="276">
        <v>1.3019000000000001</v>
      </c>
    </row>
    <row r="401" spans="1:13">
      <c r="A401" s="267">
        <v>391</v>
      </c>
      <c r="B401" s="276" t="s">
        <v>170</v>
      </c>
      <c r="C401" s="277">
        <v>2029.15</v>
      </c>
      <c r="D401" s="278">
        <v>2015.7666666666667</v>
      </c>
      <c r="E401" s="278">
        <v>1991.5333333333333</v>
      </c>
      <c r="F401" s="278">
        <v>1953.9166666666667</v>
      </c>
      <c r="G401" s="278">
        <v>1929.6833333333334</v>
      </c>
      <c r="H401" s="278">
        <v>2053.3833333333332</v>
      </c>
      <c r="I401" s="278">
        <v>2077.6166666666663</v>
      </c>
      <c r="J401" s="278">
        <v>2115.2333333333331</v>
      </c>
      <c r="K401" s="276">
        <v>2040</v>
      </c>
      <c r="L401" s="276">
        <v>1978.15</v>
      </c>
      <c r="M401" s="276">
        <v>307.70080000000002</v>
      </c>
    </row>
    <row r="402" spans="1:13">
      <c r="A402" s="267">
        <v>392</v>
      </c>
      <c r="B402" s="276" t="s">
        <v>519</v>
      </c>
      <c r="C402" s="277">
        <v>9.8000000000000007</v>
      </c>
      <c r="D402" s="278">
        <v>9.7666666666666675</v>
      </c>
      <c r="E402" s="278">
        <v>9.533333333333335</v>
      </c>
      <c r="F402" s="278">
        <v>9.2666666666666675</v>
      </c>
      <c r="G402" s="278">
        <v>9.033333333333335</v>
      </c>
      <c r="H402" s="278">
        <v>10.033333333333335</v>
      </c>
      <c r="I402" s="278">
        <v>10.266666666666666</v>
      </c>
      <c r="J402" s="278">
        <v>10.533333333333335</v>
      </c>
      <c r="K402" s="276">
        <v>10</v>
      </c>
      <c r="L402" s="276">
        <v>9.5</v>
      </c>
      <c r="M402" s="276">
        <v>8.1149100000000001</v>
      </c>
    </row>
    <row r="403" spans="1:13">
      <c r="A403" s="267">
        <v>393</v>
      </c>
      <c r="B403" s="276" t="s">
        <v>508</v>
      </c>
      <c r="C403" s="277">
        <v>198.75</v>
      </c>
      <c r="D403" s="278">
        <v>198.6</v>
      </c>
      <c r="E403" s="278">
        <v>195.79999999999998</v>
      </c>
      <c r="F403" s="278">
        <v>192.85</v>
      </c>
      <c r="G403" s="278">
        <v>190.04999999999998</v>
      </c>
      <c r="H403" s="278">
        <v>201.54999999999998</v>
      </c>
      <c r="I403" s="278">
        <v>204.35</v>
      </c>
      <c r="J403" s="278">
        <v>207.29999999999998</v>
      </c>
      <c r="K403" s="276">
        <v>201.4</v>
      </c>
      <c r="L403" s="276">
        <v>195.65</v>
      </c>
      <c r="M403" s="276">
        <v>2.1145100000000001</v>
      </c>
    </row>
    <row r="404" spans="1:13">
      <c r="A404" s="267">
        <v>394</v>
      </c>
      <c r="B404" s="276" t="s">
        <v>495</v>
      </c>
      <c r="C404" s="277">
        <v>242.25</v>
      </c>
      <c r="D404" s="278">
        <v>242.13333333333333</v>
      </c>
      <c r="E404" s="278">
        <v>241.26666666666665</v>
      </c>
      <c r="F404" s="278">
        <v>240.28333333333333</v>
      </c>
      <c r="G404" s="278">
        <v>239.41666666666666</v>
      </c>
      <c r="H404" s="278">
        <v>243.11666666666665</v>
      </c>
      <c r="I404" s="278">
        <v>243.98333333333332</v>
      </c>
      <c r="J404" s="278">
        <v>244.96666666666664</v>
      </c>
      <c r="K404" s="276">
        <v>243</v>
      </c>
      <c r="L404" s="276">
        <v>241.15</v>
      </c>
      <c r="M404" s="276">
        <v>0.83084000000000002</v>
      </c>
    </row>
    <row r="405" spans="1:13">
      <c r="A405" s="267">
        <v>395</v>
      </c>
      <c r="B405" s="276" t="s">
        <v>512</v>
      </c>
      <c r="C405" s="277">
        <v>45.65</v>
      </c>
      <c r="D405" s="278">
        <v>45.85</v>
      </c>
      <c r="E405" s="278">
        <v>45.1</v>
      </c>
      <c r="F405" s="278">
        <v>44.55</v>
      </c>
      <c r="G405" s="278">
        <v>43.8</v>
      </c>
      <c r="H405" s="278">
        <v>46.400000000000006</v>
      </c>
      <c r="I405" s="278">
        <v>47.150000000000006</v>
      </c>
      <c r="J405" s="278">
        <v>47.70000000000001</v>
      </c>
      <c r="K405" s="276">
        <v>46.6</v>
      </c>
      <c r="L405" s="276">
        <v>45.3</v>
      </c>
      <c r="M405" s="276">
        <v>4.0562800000000001</v>
      </c>
    </row>
    <row r="406" spans="1:13">
      <c r="A406" s="267">
        <v>396</v>
      </c>
      <c r="B406" s="276" t="s">
        <v>171</v>
      </c>
      <c r="C406" s="277">
        <v>37.950000000000003</v>
      </c>
      <c r="D406" s="278">
        <v>38.316666666666663</v>
      </c>
      <c r="E406" s="278">
        <v>37.233333333333327</v>
      </c>
      <c r="F406" s="278">
        <v>36.516666666666666</v>
      </c>
      <c r="G406" s="278">
        <v>35.43333333333333</v>
      </c>
      <c r="H406" s="278">
        <v>39.033333333333324</v>
      </c>
      <c r="I406" s="278">
        <v>40.116666666666667</v>
      </c>
      <c r="J406" s="278">
        <v>40.833333333333321</v>
      </c>
      <c r="K406" s="276">
        <v>39.4</v>
      </c>
      <c r="L406" s="276">
        <v>37.6</v>
      </c>
      <c r="M406" s="276">
        <v>417.12939999999998</v>
      </c>
    </row>
    <row r="407" spans="1:13">
      <c r="A407" s="267">
        <v>397</v>
      </c>
      <c r="B407" s="276" t="s">
        <v>513</v>
      </c>
      <c r="C407" s="277">
        <v>8317.85</v>
      </c>
      <c r="D407" s="278">
        <v>8311.7000000000007</v>
      </c>
      <c r="E407" s="278">
        <v>8273.3500000000022</v>
      </c>
      <c r="F407" s="278">
        <v>8228.8500000000022</v>
      </c>
      <c r="G407" s="278">
        <v>8190.5000000000036</v>
      </c>
      <c r="H407" s="278">
        <v>8356.2000000000007</v>
      </c>
      <c r="I407" s="278">
        <v>8394.5499999999993</v>
      </c>
      <c r="J407" s="278">
        <v>8439.0499999999993</v>
      </c>
      <c r="K407" s="276">
        <v>8350.0499999999993</v>
      </c>
      <c r="L407" s="276">
        <v>8267.2000000000007</v>
      </c>
      <c r="M407" s="276">
        <v>0.13572000000000001</v>
      </c>
    </row>
    <row r="408" spans="1:13">
      <c r="A408" s="267">
        <v>398</v>
      </c>
      <c r="B408" s="276" t="s">
        <v>3523</v>
      </c>
      <c r="C408" s="277">
        <v>847.5</v>
      </c>
      <c r="D408" s="278">
        <v>843.33333333333337</v>
      </c>
      <c r="E408" s="278">
        <v>831.66666666666674</v>
      </c>
      <c r="F408" s="278">
        <v>815.83333333333337</v>
      </c>
      <c r="G408" s="278">
        <v>804.16666666666674</v>
      </c>
      <c r="H408" s="278">
        <v>859.16666666666674</v>
      </c>
      <c r="I408" s="278">
        <v>870.83333333333348</v>
      </c>
      <c r="J408" s="278">
        <v>886.66666666666674</v>
      </c>
      <c r="K408" s="276">
        <v>855</v>
      </c>
      <c r="L408" s="276">
        <v>827.5</v>
      </c>
      <c r="M408" s="276">
        <v>16.27683</v>
      </c>
    </row>
    <row r="409" spans="1:13">
      <c r="A409" s="267">
        <v>399</v>
      </c>
      <c r="B409" s="276" t="s">
        <v>280</v>
      </c>
      <c r="C409" s="277">
        <v>801.25</v>
      </c>
      <c r="D409" s="278">
        <v>801.7166666666667</v>
      </c>
      <c r="E409" s="278">
        <v>794.53333333333342</v>
      </c>
      <c r="F409" s="278">
        <v>787.81666666666672</v>
      </c>
      <c r="G409" s="278">
        <v>780.63333333333344</v>
      </c>
      <c r="H409" s="278">
        <v>808.43333333333339</v>
      </c>
      <c r="I409" s="278">
        <v>815.61666666666679</v>
      </c>
      <c r="J409" s="278">
        <v>822.33333333333337</v>
      </c>
      <c r="K409" s="276">
        <v>808.9</v>
      </c>
      <c r="L409" s="276">
        <v>795</v>
      </c>
      <c r="M409" s="276">
        <v>17.22728</v>
      </c>
    </row>
    <row r="410" spans="1:13">
      <c r="A410" s="267">
        <v>400</v>
      </c>
      <c r="B410" s="276" t="s">
        <v>172</v>
      </c>
      <c r="C410" s="277">
        <v>219.2</v>
      </c>
      <c r="D410" s="278">
        <v>219.36666666666665</v>
      </c>
      <c r="E410" s="278">
        <v>216.8833333333333</v>
      </c>
      <c r="F410" s="278">
        <v>214.56666666666666</v>
      </c>
      <c r="G410" s="278">
        <v>212.08333333333331</v>
      </c>
      <c r="H410" s="278">
        <v>221.68333333333328</v>
      </c>
      <c r="I410" s="278">
        <v>224.16666666666663</v>
      </c>
      <c r="J410" s="278">
        <v>226.48333333333326</v>
      </c>
      <c r="K410" s="276">
        <v>221.85</v>
      </c>
      <c r="L410" s="276">
        <v>217.05</v>
      </c>
      <c r="M410" s="276">
        <v>731.47085000000004</v>
      </c>
    </row>
    <row r="411" spans="1:13">
      <c r="A411" s="267">
        <v>401</v>
      </c>
      <c r="B411" s="276" t="s">
        <v>514</v>
      </c>
      <c r="C411" s="277">
        <v>3772</v>
      </c>
      <c r="D411" s="278">
        <v>3773.6</v>
      </c>
      <c r="E411" s="278">
        <v>3728.3999999999996</v>
      </c>
      <c r="F411" s="278">
        <v>3684.7999999999997</v>
      </c>
      <c r="G411" s="278">
        <v>3639.5999999999995</v>
      </c>
      <c r="H411" s="278">
        <v>3817.2</v>
      </c>
      <c r="I411" s="278">
        <v>3862.3999999999996</v>
      </c>
      <c r="J411" s="278">
        <v>3906</v>
      </c>
      <c r="K411" s="276">
        <v>3818.8</v>
      </c>
      <c r="L411" s="276">
        <v>3730</v>
      </c>
      <c r="M411" s="276">
        <v>0.21790000000000001</v>
      </c>
    </row>
    <row r="412" spans="1:13">
      <c r="A412" s="267">
        <v>402</v>
      </c>
      <c r="B412" s="276" t="s">
        <v>2402</v>
      </c>
      <c r="C412" s="277">
        <v>70.3</v>
      </c>
      <c r="D412" s="278">
        <v>70.366666666666674</v>
      </c>
      <c r="E412" s="278">
        <v>69.233333333333348</v>
      </c>
      <c r="F412" s="278">
        <v>68.166666666666671</v>
      </c>
      <c r="G412" s="278">
        <v>67.033333333333346</v>
      </c>
      <c r="H412" s="278">
        <v>71.433333333333351</v>
      </c>
      <c r="I412" s="278">
        <v>72.566666666666677</v>
      </c>
      <c r="J412" s="278">
        <v>73.633333333333354</v>
      </c>
      <c r="K412" s="276">
        <v>71.5</v>
      </c>
      <c r="L412" s="276">
        <v>69.3</v>
      </c>
      <c r="M412" s="276">
        <v>0.64812000000000003</v>
      </c>
    </row>
    <row r="413" spans="1:13">
      <c r="A413" s="267">
        <v>403</v>
      </c>
      <c r="B413" s="276" t="s">
        <v>2404</v>
      </c>
      <c r="C413" s="277">
        <v>51.7</v>
      </c>
      <c r="D413" s="278">
        <v>51.566666666666663</v>
      </c>
      <c r="E413" s="278">
        <v>50.433333333333323</v>
      </c>
      <c r="F413" s="278">
        <v>49.166666666666657</v>
      </c>
      <c r="G413" s="278">
        <v>48.033333333333317</v>
      </c>
      <c r="H413" s="278">
        <v>52.833333333333329</v>
      </c>
      <c r="I413" s="278">
        <v>53.966666666666669</v>
      </c>
      <c r="J413" s="278">
        <v>55.233333333333334</v>
      </c>
      <c r="K413" s="276">
        <v>52.7</v>
      </c>
      <c r="L413" s="276">
        <v>50.3</v>
      </c>
      <c r="M413" s="276">
        <v>16.263059999999999</v>
      </c>
    </row>
    <row r="414" spans="1:13">
      <c r="A414" s="267">
        <v>404</v>
      </c>
      <c r="B414" s="276" t="s">
        <v>2412</v>
      </c>
      <c r="C414" s="277">
        <v>151.94999999999999</v>
      </c>
      <c r="D414" s="278">
        <v>149.78333333333333</v>
      </c>
      <c r="E414" s="278">
        <v>144.86666666666667</v>
      </c>
      <c r="F414" s="278">
        <v>137.78333333333333</v>
      </c>
      <c r="G414" s="278">
        <v>132.86666666666667</v>
      </c>
      <c r="H414" s="278">
        <v>156.86666666666667</v>
      </c>
      <c r="I414" s="278">
        <v>161.78333333333336</v>
      </c>
      <c r="J414" s="278">
        <v>168.86666666666667</v>
      </c>
      <c r="K414" s="276">
        <v>154.69999999999999</v>
      </c>
      <c r="L414" s="276">
        <v>142.69999999999999</v>
      </c>
      <c r="M414" s="276">
        <v>20.803239999999999</v>
      </c>
    </row>
    <row r="415" spans="1:13">
      <c r="A415" s="267">
        <v>405</v>
      </c>
      <c r="B415" s="276" t="s">
        <v>516</v>
      </c>
      <c r="C415" s="277">
        <v>1309.6500000000001</v>
      </c>
      <c r="D415" s="278">
        <v>1302.3666666666668</v>
      </c>
      <c r="E415" s="278">
        <v>1287.2833333333335</v>
      </c>
      <c r="F415" s="278">
        <v>1264.9166666666667</v>
      </c>
      <c r="G415" s="278">
        <v>1249.8333333333335</v>
      </c>
      <c r="H415" s="278">
        <v>1324.7333333333336</v>
      </c>
      <c r="I415" s="278">
        <v>1339.8166666666666</v>
      </c>
      <c r="J415" s="278">
        <v>1362.1833333333336</v>
      </c>
      <c r="K415" s="276">
        <v>1317.45</v>
      </c>
      <c r="L415" s="276">
        <v>1280</v>
      </c>
      <c r="M415" s="276">
        <v>6.3850000000000004E-2</v>
      </c>
    </row>
    <row r="416" spans="1:13">
      <c r="A416" s="267">
        <v>406</v>
      </c>
      <c r="B416" s="276" t="s">
        <v>518</v>
      </c>
      <c r="C416" s="277">
        <v>176.55</v>
      </c>
      <c r="D416" s="278">
        <v>177.4</v>
      </c>
      <c r="E416" s="278">
        <v>175.15</v>
      </c>
      <c r="F416" s="278">
        <v>173.75</v>
      </c>
      <c r="G416" s="278">
        <v>171.5</v>
      </c>
      <c r="H416" s="278">
        <v>178.8</v>
      </c>
      <c r="I416" s="278">
        <v>181.05</v>
      </c>
      <c r="J416" s="278">
        <v>182.45000000000002</v>
      </c>
      <c r="K416" s="276">
        <v>179.65</v>
      </c>
      <c r="L416" s="276">
        <v>176</v>
      </c>
      <c r="M416" s="276">
        <v>0.22433</v>
      </c>
    </row>
    <row r="417" spans="1:13">
      <c r="A417" s="267">
        <v>407</v>
      </c>
      <c r="B417" s="276" t="s">
        <v>173</v>
      </c>
      <c r="C417" s="277">
        <v>22053.05</v>
      </c>
      <c r="D417" s="278">
        <v>22130.649999999998</v>
      </c>
      <c r="E417" s="278">
        <v>21882.399999999994</v>
      </c>
      <c r="F417" s="278">
        <v>21711.749999999996</v>
      </c>
      <c r="G417" s="278">
        <v>21463.499999999993</v>
      </c>
      <c r="H417" s="278">
        <v>22301.299999999996</v>
      </c>
      <c r="I417" s="278">
        <v>22549.550000000003</v>
      </c>
      <c r="J417" s="278">
        <v>22720.199999999997</v>
      </c>
      <c r="K417" s="276">
        <v>22378.9</v>
      </c>
      <c r="L417" s="276">
        <v>21960</v>
      </c>
      <c r="M417" s="276">
        <v>0.58030999999999999</v>
      </c>
    </row>
    <row r="418" spans="1:13">
      <c r="A418" s="267">
        <v>408</v>
      </c>
      <c r="B418" s="276" t="s">
        <v>520</v>
      </c>
      <c r="C418" s="277">
        <v>906.25</v>
      </c>
      <c r="D418" s="278">
        <v>909.73333333333323</v>
      </c>
      <c r="E418" s="278">
        <v>896.46666666666647</v>
      </c>
      <c r="F418" s="278">
        <v>886.68333333333328</v>
      </c>
      <c r="G418" s="278">
        <v>873.41666666666652</v>
      </c>
      <c r="H418" s="278">
        <v>919.51666666666642</v>
      </c>
      <c r="I418" s="278">
        <v>932.78333333333308</v>
      </c>
      <c r="J418" s="278">
        <v>942.56666666666638</v>
      </c>
      <c r="K418" s="276">
        <v>923</v>
      </c>
      <c r="L418" s="276">
        <v>899.95</v>
      </c>
      <c r="M418" s="276">
        <v>0.21919</v>
      </c>
    </row>
    <row r="419" spans="1:13">
      <c r="A419" s="267">
        <v>409</v>
      </c>
      <c r="B419" s="276" t="s">
        <v>174</v>
      </c>
      <c r="C419" s="277">
        <v>1329.8</v>
      </c>
      <c r="D419" s="278">
        <v>1331.45</v>
      </c>
      <c r="E419" s="278">
        <v>1318.4</v>
      </c>
      <c r="F419" s="278">
        <v>1307</v>
      </c>
      <c r="G419" s="278">
        <v>1293.95</v>
      </c>
      <c r="H419" s="278">
        <v>1342.8500000000001</v>
      </c>
      <c r="I419" s="278">
        <v>1355.8999999999999</v>
      </c>
      <c r="J419" s="278">
        <v>1367.3000000000002</v>
      </c>
      <c r="K419" s="276">
        <v>1344.5</v>
      </c>
      <c r="L419" s="276">
        <v>1320.05</v>
      </c>
      <c r="M419" s="276">
        <v>4.6095300000000003</v>
      </c>
    </row>
    <row r="420" spans="1:13">
      <c r="A420" s="267">
        <v>410</v>
      </c>
      <c r="B420" s="276" t="s">
        <v>515</v>
      </c>
      <c r="C420" s="277">
        <v>375.2</v>
      </c>
      <c r="D420" s="278">
        <v>377.18333333333334</v>
      </c>
      <c r="E420" s="278">
        <v>370.66666666666669</v>
      </c>
      <c r="F420" s="278">
        <v>366.13333333333333</v>
      </c>
      <c r="G420" s="278">
        <v>359.61666666666667</v>
      </c>
      <c r="H420" s="278">
        <v>381.7166666666667</v>
      </c>
      <c r="I420" s="278">
        <v>388.23333333333335</v>
      </c>
      <c r="J420" s="278">
        <v>392.76666666666671</v>
      </c>
      <c r="K420" s="276">
        <v>383.7</v>
      </c>
      <c r="L420" s="276">
        <v>372.65</v>
      </c>
      <c r="M420" s="276">
        <v>0.88149</v>
      </c>
    </row>
    <row r="421" spans="1:13">
      <c r="A421" s="267">
        <v>411</v>
      </c>
      <c r="B421" s="276" t="s">
        <v>510</v>
      </c>
      <c r="C421" s="277">
        <v>22.45</v>
      </c>
      <c r="D421" s="278">
        <v>22.316666666666666</v>
      </c>
      <c r="E421" s="278">
        <v>22.133333333333333</v>
      </c>
      <c r="F421" s="278">
        <v>21.816666666666666</v>
      </c>
      <c r="G421" s="278">
        <v>21.633333333333333</v>
      </c>
      <c r="H421" s="278">
        <v>22.633333333333333</v>
      </c>
      <c r="I421" s="278">
        <v>22.816666666666663</v>
      </c>
      <c r="J421" s="278">
        <v>23.133333333333333</v>
      </c>
      <c r="K421" s="276">
        <v>22.5</v>
      </c>
      <c r="L421" s="276">
        <v>22</v>
      </c>
      <c r="M421" s="276">
        <v>14.407909999999999</v>
      </c>
    </row>
    <row r="422" spans="1:13">
      <c r="A422" s="267">
        <v>412</v>
      </c>
      <c r="B422" s="276" t="s">
        <v>511</v>
      </c>
      <c r="C422" s="277">
        <v>1500.35</v>
      </c>
      <c r="D422" s="278">
        <v>1496.4166666666667</v>
      </c>
      <c r="E422" s="278">
        <v>1483.9333333333334</v>
      </c>
      <c r="F422" s="278">
        <v>1467.5166666666667</v>
      </c>
      <c r="G422" s="278">
        <v>1455.0333333333333</v>
      </c>
      <c r="H422" s="278">
        <v>1512.8333333333335</v>
      </c>
      <c r="I422" s="278">
        <v>1525.3166666666666</v>
      </c>
      <c r="J422" s="278">
        <v>1541.7333333333336</v>
      </c>
      <c r="K422" s="276">
        <v>1508.9</v>
      </c>
      <c r="L422" s="276">
        <v>1480</v>
      </c>
      <c r="M422" s="276">
        <v>0.37333</v>
      </c>
    </row>
    <row r="423" spans="1:13">
      <c r="A423" s="267">
        <v>413</v>
      </c>
      <c r="B423" s="276" t="s">
        <v>521</v>
      </c>
      <c r="C423" s="277">
        <v>295.8</v>
      </c>
      <c r="D423" s="278">
        <v>295.26666666666665</v>
      </c>
      <c r="E423" s="278">
        <v>291.5333333333333</v>
      </c>
      <c r="F423" s="278">
        <v>287.26666666666665</v>
      </c>
      <c r="G423" s="278">
        <v>283.5333333333333</v>
      </c>
      <c r="H423" s="278">
        <v>299.5333333333333</v>
      </c>
      <c r="I423" s="278">
        <v>303.26666666666665</v>
      </c>
      <c r="J423" s="278">
        <v>307.5333333333333</v>
      </c>
      <c r="K423" s="276">
        <v>299</v>
      </c>
      <c r="L423" s="276">
        <v>291</v>
      </c>
      <c r="M423" s="276">
        <v>3.8338000000000001</v>
      </c>
    </row>
    <row r="424" spans="1:13">
      <c r="A424" s="267">
        <v>414</v>
      </c>
      <c r="B424" s="276" t="s">
        <v>522</v>
      </c>
      <c r="C424" s="277">
        <v>1033.3499999999999</v>
      </c>
      <c r="D424" s="278">
        <v>1034.9666666666667</v>
      </c>
      <c r="E424" s="278">
        <v>1011.7333333333333</v>
      </c>
      <c r="F424" s="278">
        <v>990.11666666666667</v>
      </c>
      <c r="G424" s="278">
        <v>966.88333333333333</v>
      </c>
      <c r="H424" s="278">
        <v>1056.5833333333335</v>
      </c>
      <c r="I424" s="278">
        <v>1079.8166666666671</v>
      </c>
      <c r="J424" s="278">
        <v>1101.4333333333334</v>
      </c>
      <c r="K424" s="276">
        <v>1058.2</v>
      </c>
      <c r="L424" s="276">
        <v>1013.35</v>
      </c>
      <c r="M424" s="276">
        <v>0.75993999999999995</v>
      </c>
    </row>
    <row r="425" spans="1:13">
      <c r="A425" s="267">
        <v>415</v>
      </c>
      <c r="B425" s="276" t="s">
        <v>523</v>
      </c>
      <c r="C425" s="277">
        <v>331.6</v>
      </c>
      <c r="D425" s="278">
        <v>334.68333333333334</v>
      </c>
      <c r="E425" s="278">
        <v>324.91666666666669</v>
      </c>
      <c r="F425" s="278">
        <v>318.23333333333335</v>
      </c>
      <c r="G425" s="278">
        <v>308.4666666666667</v>
      </c>
      <c r="H425" s="278">
        <v>341.36666666666667</v>
      </c>
      <c r="I425" s="278">
        <v>351.13333333333333</v>
      </c>
      <c r="J425" s="278">
        <v>357.81666666666666</v>
      </c>
      <c r="K425" s="276">
        <v>344.45</v>
      </c>
      <c r="L425" s="276">
        <v>328</v>
      </c>
      <c r="M425" s="276">
        <v>2.7928999999999999</v>
      </c>
    </row>
    <row r="426" spans="1:13">
      <c r="A426" s="267">
        <v>416</v>
      </c>
      <c r="B426" s="276" t="s">
        <v>524</v>
      </c>
      <c r="C426" s="277">
        <v>6.55</v>
      </c>
      <c r="D426" s="278">
        <v>6.5666666666666664</v>
      </c>
      <c r="E426" s="278">
        <v>6.4833333333333325</v>
      </c>
      <c r="F426" s="278">
        <v>6.4166666666666661</v>
      </c>
      <c r="G426" s="278">
        <v>6.3333333333333321</v>
      </c>
      <c r="H426" s="278">
        <v>6.6333333333333329</v>
      </c>
      <c r="I426" s="278">
        <v>6.7166666666666668</v>
      </c>
      <c r="J426" s="278">
        <v>6.7833333333333332</v>
      </c>
      <c r="K426" s="276">
        <v>6.65</v>
      </c>
      <c r="L426" s="276">
        <v>6.5</v>
      </c>
      <c r="M426" s="276">
        <v>46.68844</v>
      </c>
    </row>
    <row r="427" spans="1:13">
      <c r="A427" s="267">
        <v>417</v>
      </c>
      <c r="B427" s="276" t="s">
        <v>2516</v>
      </c>
      <c r="C427" s="277">
        <v>599.35</v>
      </c>
      <c r="D427" s="278">
        <v>586.61666666666667</v>
      </c>
      <c r="E427" s="278">
        <v>561.2833333333333</v>
      </c>
      <c r="F427" s="278">
        <v>523.21666666666658</v>
      </c>
      <c r="G427" s="278">
        <v>497.88333333333321</v>
      </c>
      <c r="H427" s="278">
        <v>624.68333333333339</v>
      </c>
      <c r="I427" s="278">
        <v>650.01666666666665</v>
      </c>
      <c r="J427" s="278">
        <v>688.08333333333348</v>
      </c>
      <c r="K427" s="276">
        <v>611.95000000000005</v>
      </c>
      <c r="L427" s="276">
        <v>548.54999999999995</v>
      </c>
      <c r="M427" s="276">
        <v>1.1422399999999999</v>
      </c>
    </row>
    <row r="428" spans="1:13">
      <c r="A428" s="267">
        <v>418</v>
      </c>
      <c r="B428" s="276" t="s">
        <v>527</v>
      </c>
      <c r="C428" s="277">
        <v>170.2</v>
      </c>
      <c r="D428" s="278">
        <v>170.4</v>
      </c>
      <c r="E428" s="278">
        <v>168.8</v>
      </c>
      <c r="F428" s="278">
        <v>167.4</v>
      </c>
      <c r="G428" s="278">
        <v>165.8</v>
      </c>
      <c r="H428" s="278">
        <v>171.8</v>
      </c>
      <c r="I428" s="278">
        <v>173.39999999999998</v>
      </c>
      <c r="J428" s="278">
        <v>174.8</v>
      </c>
      <c r="K428" s="276">
        <v>172</v>
      </c>
      <c r="L428" s="276">
        <v>169</v>
      </c>
      <c r="M428" s="276">
        <v>2.9482499999999998</v>
      </c>
    </row>
    <row r="429" spans="1:13">
      <c r="A429" s="267">
        <v>419</v>
      </c>
      <c r="B429" s="276" t="s">
        <v>2525</v>
      </c>
      <c r="C429" s="277">
        <v>50.65</v>
      </c>
      <c r="D429" s="278">
        <v>50.449999999999996</v>
      </c>
      <c r="E429" s="278">
        <v>49.599999999999994</v>
      </c>
      <c r="F429" s="278">
        <v>48.55</v>
      </c>
      <c r="G429" s="278">
        <v>47.699999999999996</v>
      </c>
      <c r="H429" s="278">
        <v>51.499999999999993</v>
      </c>
      <c r="I429" s="278">
        <v>52.35</v>
      </c>
      <c r="J429" s="278">
        <v>53.399999999999991</v>
      </c>
      <c r="K429" s="276">
        <v>51.3</v>
      </c>
      <c r="L429" s="276">
        <v>49.4</v>
      </c>
      <c r="M429" s="276">
        <v>77.584149999999994</v>
      </c>
    </row>
    <row r="430" spans="1:13">
      <c r="A430" s="267">
        <v>420</v>
      </c>
      <c r="B430" s="276" t="s">
        <v>175</v>
      </c>
      <c r="C430" s="285">
        <v>4966.8999999999996</v>
      </c>
      <c r="D430" s="286">
        <v>4964.6333333333332</v>
      </c>
      <c r="E430" s="286">
        <v>4855.2666666666664</v>
      </c>
      <c r="F430" s="286">
        <v>4743.6333333333332</v>
      </c>
      <c r="G430" s="286">
        <v>4634.2666666666664</v>
      </c>
      <c r="H430" s="286">
        <v>5076.2666666666664</v>
      </c>
      <c r="I430" s="286">
        <v>5185.6333333333332</v>
      </c>
      <c r="J430" s="286">
        <v>5297.2666666666664</v>
      </c>
      <c r="K430" s="287">
        <v>5074</v>
      </c>
      <c r="L430" s="287">
        <v>4853</v>
      </c>
      <c r="M430" s="287">
        <v>12.44337</v>
      </c>
    </row>
    <row r="431" spans="1:13">
      <c r="A431" s="267">
        <v>421</v>
      </c>
      <c r="B431" s="276" t="s">
        <v>176</v>
      </c>
      <c r="C431" s="276">
        <v>846.4</v>
      </c>
      <c r="D431" s="278">
        <v>837.13333333333333</v>
      </c>
      <c r="E431" s="278">
        <v>812.26666666666665</v>
      </c>
      <c r="F431" s="278">
        <v>778.13333333333333</v>
      </c>
      <c r="G431" s="278">
        <v>753.26666666666665</v>
      </c>
      <c r="H431" s="278">
        <v>871.26666666666665</v>
      </c>
      <c r="I431" s="278">
        <v>896.13333333333321</v>
      </c>
      <c r="J431" s="278">
        <v>930.26666666666665</v>
      </c>
      <c r="K431" s="276">
        <v>862</v>
      </c>
      <c r="L431" s="276">
        <v>803</v>
      </c>
      <c r="M431" s="276">
        <v>68.400000000000006</v>
      </c>
    </row>
    <row r="432" spans="1:13">
      <c r="A432" s="267">
        <v>422</v>
      </c>
      <c r="B432" s="276" t="s">
        <v>177</v>
      </c>
      <c r="C432" s="276">
        <v>661.15</v>
      </c>
      <c r="D432" s="278">
        <v>663</v>
      </c>
      <c r="E432" s="278">
        <v>652.54999999999995</v>
      </c>
      <c r="F432" s="278">
        <v>643.94999999999993</v>
      </c>
      <c r="G432" s="278">
        <v>633.49999999999989</v>
      </c>
      <c r="H432" s="278">
        <v>671.6</v>
      </c>
      <c r="I432" s="278">
        <v>682.05000000000007</v>
      </c>
      <c r="J432" s="278">
        <v>690.65000000000009</v>
      </c>
      <c r="K432" s="276">
        <v>673.45</v>
      </c>
      <c r="L432" s="276">
        <v>654.4</v>
      </c>
      <c r="M432" s="276">
        <v>4.6002400000000003</v>
      </c>
    </row>
    <row r="433" spans="1:13">
      <c r="A433" s="267">
        <v>423</v>
      </c>
      <c r="B433" s="276" t="s">
        <v>525</v>
      </c>
      <c r="C433" s="276">
        <v>86.45</v>
      </c>
      <c r="D433" s="278">
        <v>85.600000000000009</v>
      </c>
      <c r="E433" s="278">
        <v>83.850000000000023</v>
      </c>
      <c r="F433" s="278">
        <v>81.250000000000014</v>
      </c>
      <c r="G433" s="278">
        <v>79.500000000000028</v>
      </c>
      <c r="H433" s="278">
        <v>88.200000000000017</v>
      </c>
      <c r="I433" s="278">
        <v>89.949999999999989</v>
      </c>
      <c r="J433" s="278">
        <v>92.550000000000011</v>
      </c>
      <c r="K433" s="276">
        <v>87.35</v>
      </c>
      <c r="L433" s="276">
        <v>83</v>
      </c>
      <c r="M433" s="276">
        <v>4.0439400000000001</v>
      </c>
    </row>
    <row r="434" spans="1:13">
      <c r="A434" s="267">
        <v>424</v>
      </c>
      <c r="B434" s="276" t="s">
        <v>281</v>
      </c>
      <c r="C434" s="276" t="e">
        <v>#N/A</v>
      </c>
      <c r="D434" s="278" t="e">
        <v>#N/A</v>
      </c>
      <c r="E434" s="278" t="e">
        <v>#N/A</v>
      </c>
      <c r="F434" s="278" t="e">
        <v>#N/A</v>
      </c>
      <c r="G434" s="278" t="e">
        <v>#N/A</v>
      </c>
      <c r="H434" s="278" t="e">
        <v>#N/A</v>
      </c>
      <c r="I434" s="278" t="e">
        <v>#N/A</v>
      </c>
      <c r="J434" s="278" t="e">
        <v>#N/A</v>
      </c>
      <c r="K434" s="276" t="e">
        <v>#N/A</v>
      </c>
      <c r="L434" s="276" t="e">
        <v>#N/A</v>
      </c>
      <c r="M434" s="276" t="e">
        <v>#N/A</v>
      </c>
    </row>
    <row r="435" spans="1:13">
      <c r="A435" s="267">
        <v>425</v>
      </c>
      <c r="B435" s="276" t="s">
        <v>526</v>
      </c>
      <c r="C435" s="276">
        <v>441.65</v>
      </c>
      <c r="D435" s="278">
        <v>445.2166666666667</v>
      </c>
      <c r="E435" s="278">
        <v>437.43333333333339</v>
      </c>
      <c r="F435" s="278">
        <v>433.2166666666667</v>
      </c>
      <c r="G435" s="278">
        <v>425.43333333333339</v>
      </c>
      <c r="H435" s="278">
        <v>449.43333333333339</v>
      </c>
      <c r="I435" s="278">
        <v>457.2166666666667</v>
      </c>
      <c r="J435" s="278">
        <v>461.43333333333339</v>
      </c>
      <c r="K435" s="276">
        <v>453</v>
      </c>
      <c r="L435" s="276">
        <v>441</v>
      </c>
      <c r="M435" s="276">
        <v>1.2437499999999999</v>
      </c>
    </row>
    <row r="436" spans="1:13">
      <c r="A436" s="267">
        <v>426</v>
      </c>
      <c r="B436" s="276" t="s">
        <v>3387</v>
      </c>
      <c r="C436" s="276">
        <v>280.10000000000002</v>
      </c>
      <c r="D436" s="278">
        <v>282.86666666666667</v>
      </c>
      <c r="E436" s="278">
        <v>276.23333333333335</v>
      </c>
      <c r="F436" s="278">
        <v>272.36666666666667</v>
      </c>
      <c r="G436" s="278">
        <v>265.73333333333335</v>
      </c>
      <c r="H436" s="278">
        <v>286.73333333333335</v>
      </c>
      <c r="I436" s="278">
        <v>293.36666666666667</v>
      </c>
      <c r="J436" s="278">
        <v>297.23333333333335</v>
      </c>
      <c r="K436" s="276">
        <v>289.5</v>
      </c>
      <c r="L436" s="276">
        <v>279</v>
      </c>
      <c r="M436" s="276">
        <v>3.69014</v>
      </c>
    </row>
    <row r="437" spans="1:13">
      <c r="A437" s="267">
        <v>427</v>
      </c>
      <c r="B437" s="276" t="s">
        <v>529</v>
      </c>
      <c r="C437" s="276">
        <v>1590.3</v>
      </c>
      <c r="D437" s="278">
        <v>1585.2</v>
      </c>
      <c r="E437" s="278">
        <v>1570.4</v>
      </c>
      <c r="F437" s="278">
        <v>1550.5</v>
      </c>
      <c r="G437" s="278">
        <v>1535.7</v>
      </c>
      <c r="H437" s="278">
        <v>1605.1000000000001</v>
      </c>
      <c r="I437" s="278">
        <v>1619.8999999999999</v>
      </c>
      <c r="J437" s="278">
        <v>1639.8000000000002</v>
      </c>
      <c r="K437" s="276">
        <v>1600</v>
      </c>
      <c r="L437" s="276">
        <v>1565.3</v>
      </c>
      <c r="M437" s="276">
        <v>0.82106999999999997</v>
      </c>
    </row>
    <row r="438" spans="1:13">
      <c r="A438" s="267">
        <v>428</v>
      </c>
      <c r="B438" s="276" t="s">
        <v>530</v>
      </c>
      <c r="C438" s="276">
        <v>462.15</v>
      </c>
      <c r="D438" s="278">
        <v>461.48333333333335</v>
      </c>
      <c r="E438" s="278">
        <v>453.16666666666669</v>
      </c>
      <c r="F438" s="278">
        <v>444.18333333333334</v>
      </c>
      <c r="G438" s="278">
        <v>435.86666666666667</v>
      </c>
      <c r="H438" s="278">
        <v>470.4666666666667</v>
      </c>
      <c r="I438" s="278">
        <v>478.7833333333333</v>
      </c>
      <c r="J438" s="278">
        <v>487.76666666666671</v>
      </c>
      <c r="K438" s="276">
        <v>469.8</v>
      </c>
      <c r="L438" s="276">
        <v>452.5</v>
      </c>
      <c r="M438" s="276">
        <v>0.69726999999999995</v>
      </c>
    </row>
    <row r="439" spans="1:13">
      <c r="A439" s="267">
        <v>429</v>
      </c>
      <c r="B439" s="276" t="s">
        <v>178</v>
      </c>
      <c r="C439" s="276">
        <v>509.15</v>
      </c>
      <c r="D439" s="278">
        <v>510.55</v>
      </c>
      <c r="E439" s="278">
        <v>505.35</v>
      </c>
      <c r="F439" s="278">
        <v>501.55</v>
      </c>
      <c r="G439" s="278">
        <v>496.35</v>
      </c>
      <c r="H439" s="278">
        <v>514.35</v>
      </c>
      <c r="I439" s="278">
        <v>519.54999999999995</v>
      </c>
      <c r="J439" s="278">
        <v>523.35</v>
      </c>
      <c r="K439" s="276">
        <v>515.75</v>
      </c>
      <c r="L439" s="276">
        <v>506.75</v>
      </c>
      <c r="M439" s="276">
        <v>92.515479999999997</v>
      </c>
    </row>
    <row r="440" spans="1:13">
      <c r="A440" s="267">
        <v>430</v>
      </c>
      <c r="B440" s="276" t="s">
        <v>531</v>
      </c>
      <c r="C440" s="276">
        <v>267.10000000000002</v>
      </c>
      <c r="D440" s="278">
        <v>267.81666666666666</v>
      </c>
      <c r="E440" s="278">
        <v>265.7833333333333</v>
      </c>
      <c r="F440" s="278">
        <v>264.46666666666664</v>
      </c>
      <c r="G440" s="278">
        <v>262.43333333333328</v>
      </c>
      <c r="H440" s="278">
        <v>269.13333333333333</v>
      </c>
      <c r="I440" s="278">
        <v>271.16666666666674</v>
      </c>
      <c r="J440" s="278">
        <v>272.48333333333335</v>
      </c>
      <c r="K440" s="276">
        <v>269.85000000000002</v>
      </c>
      <c r="L440" s="276">
        <v>266.5</v>
      </c>
      <c r="M440" s="276">
        <v>1.2734700000000001</v>
      </c>
    </row>
    <row r="441" spans="1:13">
      <c r="A441" s="267">
        <v>431</v>
      </c>
      <c r="B441" s="276" t="s">
        <v>179</v>
      </c>
      <c r="C441" s="276">
        <v>435.45</v>
      </c>
      <c r="D441" s="278">
        <v>436.76666666666671</v>
      </c>
      <c r="E441" s="278">
        <v>427.03333333333342</v>
      </c>
      <c r="F441" s="278">
        <v>418.61666666666673</v>
      </c>
      <c r="G441" s="278">
        <v>408.88333333333344</v>
      </c>
      <c r="H441" s="278">
        <v>445.18333333333339</v>
      </c>
      <c r="I441" s="278">
        <v>454.91666666666663</v>
      </c>
      <c r="J441" s="278">
        <v>463.33333333333337</v>
      </c>
      <c r="K441" s="276">
        <v>446.5</v>
      </c>
      <c r="L441" s="276">
        <v>428.35</v>
      </c>
      <c r="M441" s="276">
        <v>21.74624</v>
      </c>
    </row>
    <row r="442" spans="1:13">
      <c r="A442" s="267">
        <v>432</v>
      </c>
      <c r="B442" s="276" t="s">
        <v>532</v>
      </c>
      <c r="C442" s="276">
        <v>186.95</v>
      </c>
      <c r="D442" s="278">
        <v>184.88333333333333</v>
      </c>
      <c r="E442" s="278">
        <v>180.76666666666665</v>
      </c>
      <c r="F442" s="278">
        <v>174.58333333333331</v>
      </c>
      <c r="G442" s="278">
        <v>170.46666666666664</v>
      </c>
      <c r="H442" s="278">
        <v>191.06666666666666</v>
      </c>
      <c r="I442" s="278">
        <v>195.18333333333334</v>
      </c>
      <c r="J442" s="278">
        <v>201.36666666666667</v>
      </c>
      <c r="K442" s="276">
        <v>189</v>
      </c>
      <c r="L442" s="276">
        <v>178.7</v>
      </c>
      <c r="M442" s="276">
        <v>1.9849600000000001</v>
      </c>
    </row>
    <row r="443" spans="1:13">
      <c r="A443" s="267">
        <v>433</v>
      </c>
      <c r="B443" s="276" t="s">
        <v>533</v>
      </c>
      <c r="C443" s="276">
        <v>1444.95</v>
      </c>
      <c r="D443" s="278">
        <v>1451.6499999999999</v>
      </c>
      <c r="E443" s="278">
        <v>1433.2999999999997</v>
      </c>
      <c r="F443" s="278">
        <v>1421.6499999999999</v>
      </c>
      <c r="G443" s="278">
        <v>1403.2999999999997</v>
      </c>
      <c r="H443" s="278">
        <v>1463.2999999999997</v>
      </c>
      <c r="I443" s="278">
        <v>1481.6499999999996</v>
      </c>
      <c r="J443" s="278">
        <v>1493.2999999999997</v>
      </c>
      <c r="K443" s="276">
        <v>1470</v>
      </c>
      <c r="L443" s="276">
        <v>1440</v>
      </c>
      <c r="M443" s="276">
        <v>0.46072999999999997</v>
      </c>
    </row>
    <row r="444" spans="1:13">
      <c r="A444" s="267">
        <v>434</v>
      </c>
      <c r="B444" s="276" t="s">
        <v>534</v>
      </c>
      <c r="C444" s="276">
        <v>2.95</v>
      </c>
      <c r="D444" s="278">
        <v>2.9666666666666668</v>
      </c>
      <c r="E444" s="278">
        <v>2.8833333333333337</v>
      </c>
      <c r="F444" s="278">
        <v>2.8166666666666669</v>
      </c>
      <c r="G444" s="278">
        <v>2.7333333333333338</v>
      </c>
      <c r="H444" s="278">
        <v>3.0333333333333337</v>
      </c>
      <c r="I444" s="278">
        <v>3.1166666666666667</v>
      </c>
      <c r="J444" s="278">
        <v>3.1833333333333336</v>
      </c>
      <c r="K444" s="276">
        <v>3.05</v>
      </c>
      <c r="L444" s="276">
        <v>2.9</v>
      </c>
      <c r="M444" s="276">
        <v>176.56726</v>
      </c>
    </row>
    <row r="445" spans="1:13">
      <c r="A445" s="267">
        <v>435</v>
      </c>
      <c r="B445" s="276" t="s">
        <v>535</v>
      </c>
      <c r="C445" s="276">
        <v>136.9</v>
      </c>
      <c r="D445" s="278">
        <v>137.46666666666667</v>
      </c>
      <c r="E445" s="278">
        <v>133.03333333333333</v>
      </c>
      <c r="F445" s="278">
        <v>129.16666666666666</v>
      </c>
      <c r="G445" s="278">
        <v>124.73333333333332</v>
      </c>
      <c r="H445" s="278">
        <v>141.33333333333334</v>
      </c>
      <c r="I445" s="278">
        <v>145.76666666666668</v>
      </c>
      <c r="J445" s="278">
        <v>149.63333333333335</v>
      </c>
      <c r="K445" s="276">
        <v>141.9</v>
      </c>
      <c r="L445" s="276">
        <v>133.6</v>
      </c>
      <c r="M445" s="276">
        <v>1.8911800000000001</v>
      </c>
    </row>
    <row r="446" spans="1:13">
      <c r="A446" s="267">
        <v>436</v>
      </c>
      <c r="B446" s="276" t="s">
        <v>2593</v>
      </c>
      <c r="C446" s="276">
        <v>218.65</v>
      </c>
      <c r="D446" s="278">
        <v>217.08333333333334</v>
      </c>
      <c r="E446" s="278">
        <v>214.16666666666669</v>
      </c>
      <c r="F446" s="278">
        <v>209.68333333333334</v>
      </c>
      <c r="G446" s="278">
        <v>206.76666666666668</v>
      </c>
      <c r="H446" s="278">
        <v>221.56666666666669</v>
      </c>
      <c r="I446" s="278">
        <v>224.48333333333338</v>
      </c>
      <c r="J446" s="278">
        <v>228.9666666666667</v>
      </c>
      <c r="K446" s="276">
        <v>220</v>
      </c>
      <c r="L446" s="276">
        <v>212.6</v>
      </c>
      <c r="M446" s="276">
        <v>1.07084</v>
      </c>
    </row>
    <row r="447" spans="1:13">
      <c r="A447" s="267">
        <v>437</v>
      </c>
      <c r="B447" s="276" t="s">
        <v>536</v>
      </c>
      <c r="C447" s="276">
        <v>846.1</v>
      </c>
      <c r="D447" s="278">
        <v>848.36666666666667</v>
      </c>
      <c r="E447" s="278">
        <v>842.73333333333335</v>
      </c>
      <c r="F447" s="278">
        <v>839.36666666666667</v>
      </c>
      <c r="G447" s="278">
        <v>833.73333333333335</v>
      </c>
      <c r="H447" s="278">
        <v>851.73333333333335</v>
      </c>
      <c r="I447" s="278">
        <v>857.36666666666679</v>
      </c>
      <c r="J447" s="278">
        <v>860.73333333333335</v>
      </c>
      <c r="K447" s="276">
        <v>854</v>
      </c>
      <c r="L447" s="276">
        <v>845</v>
      </c>
      <c r="M447" s="276">
        <v>0.15243000000000001</v>
      </c>
    </row>
    <row r="448" spans="1:13">
      <c r="A448" s="267">
        <v>438</v>
      </c>
      <c r="B448" s="276" t="s">
        <v>282</v>
      </c>
      <c r="C448" s="276">
        <v>538.45000000000005</v>
      </c>
      <c r="D448" s="278">
        <v>541.16666666666663</v>
      </c>
      <c r="E448" s="278">
        <v>532.33333333333326</v>
      </c>
      <c r="F448" s="278">
        <v>526.21666666666658</v>
      </c>
      <c r="G448" s="278">
        <v>517.38333333333321</v>
      </c>
      <c r="H448" s="278">
        <v>547.2833333333333</v>
      </c>
      <c r="I448" s="278">
        <v>556.11666666666656</v>
      </c>
      <c r="J448" s="278">
        <v>562.23333333333335</v>
      </c>
      <c r="K448" s="276">
        <v>550</v>
      </c>
      <c r="L448" s="276">
        <v>535.04999999999995</v>
      </c>
      <c r="M448" s="276">
        <v>1.98034</v>
      </c>
    </row>
    <row r="449" spans="1:13">
      <c r="A449" s="267">
        <v>439</v>
      </c>
      <c r="B449" s="276" t="s">
        <v>542</v>
      </c>
      <c r="C449" s="276">
        <v>40.75</v>
      </c>
      <c r="D449" s="278">
        <v>41.083333333333336</v>
      </c>
      <c r="E449" s="278">
        <v>40.06666666666667</v>
      </c>
      <c r="F449" s="278">
        <v>39.383333333333333</v>
      </c>
      <c r="G449" s="278">
        <v>38.366666666666667</v>
      </c>
      <c r="H449" s="278">
        <v>41.766666666666673</v>
      </c>
      <c r="I449" s="278">
        <v>42.783333333333339</v>
      </c>
      <c r="J449" s="278">
        <v>43.466666666666676</v>
      </c>
      <c r="K449" s="276">
        <v>42.1</v>
      </c>
      <c r="L449" s="276">
        <v>40.4</v>
      </c>
      <c r="M449" s="276">
        <v>2.89933</v>
      </c>
    </row>
    <row r="450" spans="1:13">
      <c r="A450" s="267">
        <v>440</v>
      </c>
      <c r="B450" s="276" t="s">
        <v>2608</v>
      </c>
      <c r="C450" s="276">
        <v>10667.9</v>
      </c>
      <c r="D450" s="278">
        <v>10673.816666666668</v>
      </c>
      <c r="E450" s="278">
        <v>10447.633333333335</v>
      </c>
      <c r="F450" s="278">
        <v>10227.366666666667</v>
      </c>
      <c r="G450" s="278">
        <v>10001.183333333334</v>
      </c>
      <c r="H450" s="278">
        <v>10894.083333333336</v>
      </c>
      <c r="I450" s="278">
        <v>11120.266666666666</v>
      </c>
      <c r="J450" s="278">
        <v>11340.533333333336</v>
      </c>
      <c r="K450" s="276">
        <v>10900</v>
      </c>
      <c r="L450" s="276">
        <v>10453.549999999999</v>
      </c>
      <c r="M450" s="276">
        <v>1.0240000000000001E-2</v>
      </c>
    </row>
    <row r="451" spans="1:13">
      <c r="A451" s="267">
        <v>441</v>
      </c>
      <c r="B451" s="276" t="s">
        <v>2613</v>
      </c>
      <c r="C451" s="276">
        <v>994.8</v>
      </c>
      <c r="D451" s="278">
        <v>987.43333333333339</v>
      </c>
      <c r="E451" s="278">
        <v>957.86666666666679</v>
      </c>
      <c r="F451" s="278">
        <v>920.93333333333339</v>
      </c>
      <c r="G451" s="278">
        <v>891.36666666666679</v>
      </c>
      <c r="H451" s="278">
        <v>1024.3666666666668</v>
      </c>
      <c r="I451" s="278">
        <v>1053.9333333333334</v>
      </c>
      <c r="J451" s="278">
        <v>1090.8666666666668</v>
      </c>
      <c r="K451" s="276">
        <v>1017</v>
      </c>
      <c r="L451" s="276">
        <v>950.5</v>
      </c>
      <c r="M451" s="276">
        <v>1.1126400000000001</v>
      </c>
    </row>
    <row r="452" spans="1:13">
      <c r="A452" s="267">
        <v>442</v>
      </c>
      <c r="B452" s="276" t="s">
        <v>3464</v>
      </c>
      <c r="C452" s="276">
        <v>504.2</v>
      </c>
      <c r="D452" s="278">
        <v>505.33333333333331</v>
      </c>
      <c r="E452" s="278">
        <v>500.31666666666661</v>
      </c>
      <c r="F452" s="278">
        <v>496.43333333333328</v>
      </c>
      <c r="G452" s="278">
        <v>491.41666666666657</v>
      </c>
      <c r="H452" s="278">
        <v>509.21666666666664</v>
      </c>
      <c r="I452" s="278">
        <v>514.23333333333335</v>
      </c>
      <c r="J452" s="278">
        <v>518.11666666666667</v>
      </c>
      <c r="K452" s="276">
        <v>510.35</v>
      </c>
      <c r="L452" s="276">
        <v>501.45</v>
      </c>
      <c r="M452" s="276">
        <v>32.096589999999999</v>
      </c>
    </row>
    <row r="453" spans="1:13">
      <c r="A453" s="267">
        <v>443</v>
      </c>
      <c r="B453" s="276" t="s">
        <v>182</v>
      </c>
      <c r="C453" s="276">
        <v>1553</v>
      </c>
      <c r="D453" s="278">
        <v>1561.2333333333333</v>
      </c>
      <c r="E453" s="278">
        <v>1528.3666666666668</v>
      </c>
      <c r="F453" s="278">
        <v>1503.7333333333333</v>
      </c>
      <c r="G453" s="278">
        <v>1470.8666666666668</v>
      </c>
      <c r="H453" s="278">
        <v>1585.8666666666668</v>
      </c>
      <c r="I453" s="278">
        <v>1618.7333333333331</v>
      </c>
      <c r="J453" s="278">
        <v>1643.3666666666668</v>
      </c>
      <c r="K453" s="276">
        <v>1594.1</v>
      </c>
      <c r="L453" s="276">
        <v>1536.6</v>
      </c>
      <c r="M453" s="276">
        <v>4.0294100000000004</v>
      </c>
    </row>
    <row r="454" spans="1:13">
      <c r="A454" s="267">
        <v>444</v>
      </c>
      <c r="B454" s="276" t="s">
        <v>543</v>
      </c>
      <c r="C454" s="276">
        <v>854.65</v>
      </c>
      <c r="D454" s="278">
        <v>856.20000000000016</v>
      </c>
      <c r="E454" s="278">
        <v>848.40000000000032</v>
      </c>
      <c r="F454" s="278">
        <v>842.1500000000002</v>
      </c>
      <c r="G454" s="278">
        <v>834.35000000000036</v>
      </c>
      <c r="H454" s="278">
        <v>862.45000000000027</v>
      </c>
      <c r="I454" s="278">
        <v>870.25000000000023</v>
      </c>
      <c r="J454" s="278">
        <v>876.50000000000023</v>
      </c>
      <c r="K454" s="276">
        <v>864</v>
      </c>
      <c r="L454" s="276">
        <v>849.95</v>
      </c>
      <c r="M454" s="276">
        <v>0.16345000000000001</v>
      </c>
    </row>
    <row r="455" spans="1:13">
      <c r="A455" s="267">
        <v>445</v>
      </c>
      <c r="B455" s="276" t="s">
        <v>183</v>
      </c>
      <c r="C455" s="276">
        <v>139</v>
      </c>
      <c r="D455" s="278">
        <v>139.65</v>
      </c>
      <c r="E455" s="278">
        <v>137</v>
      </c>
      <c r="F455" s="278">
        <v>135</v>
      </c>
      <c r="G455" s="278">
        <v>132.35</v>
      </c>
      <c r="H455" s="278">
        <v>141.65</v>
      </c>
      <c r="I455" s="278">
        <v>144.30000000000004</v>
      </c>
      <c r="J455" s="278">
        <v>146.30000000000001</v>
      </c>
      <c r="K455" s="276">
        <v>142.30000000000001</v>
      </c>
      <c r="L455" s="276">
        <v>137.65</v>
      </c>
      <c r="M455" s="276">
        <v>679.66814999999997</v>
      </c>
    </row>
    <row r="456" spans="1:13">
      <c r="A456" s="267">
        <v>446</v>
      </c>
      <c r="B456" s="276" t="s">
        <v>184</v>
      </c>
      <c r="C456" s="276">
        <v>56.5</v>
      </c>
      <c r="D456" s="278">
        <v>56.699999999999996</v>
      </c>
      <c r="E456" s="278">
        <v>55.79999999999999</v>
      </c>
      <c r="F456" s="278">
        <v>55.099999999999994</v>
      </c>
      <c r="G456" s="278">
        <v>54.199999999999989</v>
      </c>
      <c r="H456" s="278">
        <v>57.399999999999991</v>
      </c>
      <c r="I456" s="278">
        <v>58.3</v>
      </c>
      <c r="J456" s="278">
        <v>58.999999999999993</v>
      </c>
      <c r="K456" s="276">
        <v>57.6</v>
      </c>
      <c r="L456" s="276">
        <v>56</v>
      </c>
      <c r="M456" s="276">
        <v>36.006970000000003</v>
      </c>
    </row>
    <row r="457" spans="1:13">
      <c r="A457" s="267">
        <v>447</v>
      </c>
      <c r="B457" s="276" t="s">
        <v>185</v>
      </c>
      <c r="C457" s="276">
        <v>54.7</v>
      </c>
      <c r="D457" s="278">
        <v>55.316666666666663</v>
      </c>
      <c r="E457" s="278">
        <v>53.883333333333326</v>
      </c>
      <c r="F457" s="278">
        <v>53.066666666666663</v>
      </c>
      <c r="G457" s="278">
        <v>51.633333333333326</v>
      </c>
      <c r="H457" s="278">
        <v>56.133333333333326</v>
      </c>
      <c r="I457" s="278">
        <v>57.566666666666663</v>
      </c>
      <c r="J457" s="278">
        <v>58.383333333333326</v>
      </c>
      <c r="K457" s="276">
        <v>56.75</v>
      </c>
      <c r="L457" s="276">
        <v>54.5</v>
      </c>
      <c r="M457" s="276">
        <v>216.62709000000001</v>
      </c>
    </row>
    <row r="458" spans="1:13">
      <c r="A458" s="267">
        <v>448</v>
      </c>
      <c r="B458" s="276" t="s">
        <v>186</v>
      </c>
      <c r="C458" s="276">
        <v>426.5</v>
      </c>
      <c r="D458" s="278">
        <v>427.34999999999997</v>
      </c>
      <c r="E458" s="278">
        <v>421.79999999999995</v>
      </c>
      <c r="F458" s="278">
        <v>417.09999999999997</v>
      </c>
      <c r="G458" s="278">
        <v>411.54999999999995</v>
      </c>
      <c r="H458" s="278">
        <v>432.04999999999995</v>
      </c>
      <c r="I458" s="278">
        <v>437.6</v>
      </c>
      <c r="J458" s="278">
        <v>442.29999999999995</v>
      </c>
      <c r="K458" s="276">
        <v>432.9</v>
      </c>
      <c r="L458" s="276">
        <v>422.65</v>
      </c>
      <c r="M458" s="276">
        <v>173.98193000000001</v>
      </c>
    </row>
    <row r="459" spans="1:13">
      <c r="A459" s="267">
        <v>449</v>
      </c>
      <c r="B459" s="276" t="s">
        <v>2624</v>
      </c>
      <c r="C459" s="276">
        <v>25.9</v>
      </c>
      <c r="D459" s="278">
        <v>26</v>
      </c>
      <c r="E459" s="278">
        <v>25.65</v>
      </c>
      <c r="F459" s="278">
        <v>25.4</v>
      </c>
      <c r="G459" s="278">
        <v>25.049999999999997</v>
      </c>
      <c r="H459" s="278">
        <v>26.25</v>
      </c>
      <c r="I459" s="278">
        <v>26.6</v>
      </c>
      <c r="J459" s="278">
        <v>26.85</v>
      </c>
      <c r="K459" s="276">
        <v>26.35</v>
      </c>
      <c r="L459" s="276">
        <v>25.75</v>
      </c>
      <c r="M459" s="276">
        <v>20.319479999999999</v>
      </c>
    </row>
    <row r="460" spans="1:13">
      <c r="A460" s="267">
        <v>450</v>
      </c>
      <c r="B460" s="276" t="s">
        <v>537</v>
      </c>
      <c r="C460" s="276">
        <v>799.75</v>
      </c>
      <c r="D460" s="278">
        <v>801.25</v>
      </c>
      <c r="E460" s="278">
        <v>792.55</v>
      </c>
      <c r="F460" s="278">
        <v>785.34999999999991</v>
      </c>
      <c r="G460" s="278">
        <v>776.64999999999986</v>
      </c>
      <c r="H460" s="278">
        <v>808.45</v>
      </c>
      <c r="I460" s="278">
        <v>817.15000000000009</v>
      </c>
      <c r="J460" s="278">
        <v>824.35000000000014</v>
      </c>
      <c r="K460" s="276">
        <v>809.95</v>
      </c>
      <c r="L460" s="276">
        <v>794.05</v>
      </c>
      <c r="M460" s="276">
        <v>0.10614999999999999</v>
      </c>
    </row>
    <row r="461" spans="1:13">
      <c r="A461" s="267">
        <v>451</v>
      </c>
      <c r="B461" s="276" t="s">
        <v>538</v>
      </c>
      <c r="C461" s="276">
        <v>387.2</v>
      </c>
      <c r="D461" s="278">
        <v>389.36666666666662</v>
      </c>
      <c r="E461" s="278">
        <v>383.98333333333323</v>
      </c>
      <c r="F461" s="278">
        <v>380.76666666666659</v>
      </c>
      <c r="G461" s="278">
        <v>375.38333333333321</v>
      </c>
      <c r="H461" s="278">
        <v>392.58333333333326</v>
      </c>
      <c r="I461" s="278">
        <v>397.96666666666658</v>
      </c>
      <c r="J461" s="278">
        <v>401.18333333333328</v>
      </c>
      <c r="K461" s="276">
        <v>394.75</v>
      </c>
      <c r="L461" s="276">
        <v>386.15</v>
      </c>
      <c r="M461" s="276">
        <v>0.50509000000000004</v>
      </c>
    </row>
    <row r="462" spans="1:13">
      <c r="A462" s="267">
        <v>452</v>
      </c>
      <c r="B462" s="276" t="s">
        <v>187</v>
      </c>
      <c r="C462" s="276">
        <v>2707.45</v>
      </c>
      <c r="D462" s="278">
        <v>2700.6666666666665</v>
      </c>
      <c r="E462" s="278">
        <v>2688.083333333333</v>
      </c>
      <c r="F462" s="278">
        <v>2668.7166666666667</v>
      </c>
      <c r="G462" s="278">
        <v>2656.1333333333332</v>
      </c>
      <c r="H462" s="278">
        <v>2720.0333333333328</v>
      </c>
      <c r="I462" s="278">
        <v>2732.6166666666659</v>
      </c>
      <c r="J462" s="278">
        <v>2751.9833333333327</v>
      </c>
      <c r="K462" s="276">
        <v>2713.25</v>
      </c>
      <c r="L462" s="276">
        <v>2681.3</v>
      </c>
      <c r="M462" s="276">
        <v>38.844209999999997</v>
      </c>
    </row>
    <row r="463" spans="1:13">
      <c r="A463" s="267">
        <v>453</v>
      </c>
      <c r="B463" s="276" t="s">
        <v>544</v>
      </c>
      <c r="C463" s="276">
        <v>2325.6</v>
      </c>
      <c r="D463" s="278">
        <v>2296.5333333333333</v>
      </c>
      <c r="E463" s="278">
        <v>2254.0666666666666</v>
      </c>
      <c r="F463" s="278">
        <v>2182.5333333333333</v>
      </c>
      <c r="G463" s="278">
        <v>2140.0666666666666</v>
      </c>
      <c r="H463" s="278">
        <v>2368.0666666666666</v>
      </c>
      <c r="I463" s="278">
        <v>2410.5333333333328</v>
      </c>
      <c r="J463" s="278">
        <v>2482.0666666666666</v>
      </c>
      <c r="K463" s="276">
        <v>2339</v>
      </c>
      <c r="L463" s="276">
        <v>2225</v>
      </c>
      <c r="M463" s="276">
        <v>0.12439</v>
      </c>
    </row>
    <row r="464" spans="1:13">
      <c r="A464" s="267">
        <v>454</v>
      </c>
      <c r="B464" s="276" t="s">
        <v>188</v>
      </c>
      <c r="C464" s="276">
        <v>851.15</v>
      </c>
      <c r="D464" s="278">
        <v>843.08333333333337</v>
      </c>
      <c r="E464" s="278">
        <v>832.16666666666674</v>
      </c>
      <c r="F464" s="278">
        <v>813.18333333333339</v>
      </c>
      <c r="G464" s="278">
        <v>802.26666666666677</v>
      </c>
      <c r="H464" s="278">
        <v>862.06666666666672</v>
      </c>
      <c r="I464" s="278">
        <v>872.98333333333346</v>
      </c>
      <c r="J464" s="278">
        <v>891.9666666666667</v>
      </c>
      <c r="K464" s="276">
        <v>854</v>
      </c>
      <c r="L464" s="276">
        <v>824.1</v>
      </c>
      <c r="M464" s="276">
        <v>41.233310000000003</v>
      </c>
    </row>
    <row r="465" spans="1:13">
      <c r="A465" s="267">
        <v>455</v>
      </c>
      <c r="B465" s="276" t="s">
        <v>546</v>
      </c>
      <c r="C465" s="276">
        <v>775.35</v>
      </c>
      <c r="D465" s="278">
        <v>781.44999999999993</v>
      </c>
      <c r="E465" s="278">
        <v>763.89999999999986</v>
      </c>
      <c r="F465" s="278">
        <v>752.44999999999993</v>
      </c>
      <c r="G465" s="278">
        <v>734.89999999999986</v>
      </c>
      <c r="H465" s="278">
        <v>792.89999999999986</v>
      </c>
      <c r="I465" s="278">
        <v>810.44999999999982</v>
      </c>
      <c r="J465" s="278">
        <v>821.89999999999986</v>
      </c>
      <c r="K465" s="276">
        <v>799</v>
      </c>
      <c r="L465" s="276">
        <v>770</v>
      </c>
      <c r="M465" s="276">
        <v>0.28332000000000002</v>
      </c>
    </row>
    <row r="466" spans="1:13">
      <c r="A466" s="267">
        <v>456</v>
      </c>
      <c r="B466" s="276" t="s">
        <v>547</v>
      </c>
      <c r="C466" s="276">
        <v>1125.0999999999999</v>
      </c>
      <c r="D466" s="278">
        <v>1138.05</v>
      </c>
      <c r="E466" s="278">
        <v>1107.1499999999999</v>
      </c>
      <c r="F466" s="278">
        <v>1089.1999999999998</v>
      </c>
      <c r="G466" s="278">
        <v>1058.2999999999997</v>
      </c>
      <c r="H466" s="278">
        <v>1156</v>
      </c>
      <c r="I466" s="278">
        <v>1186.9000000000001</v>
      </c>
      <c r="J466" s="278">
        <v>1204.8500000000001</v>
      </c>
      <c r="K466" s="276">
        <v>1168.95</v>
      </c>
      <c r="L466" s="276">
        <v>1120.0999999999999</v>
      </c>
      <c r="M466" s="276">
        <v>1.5740400000000001</v>
      </c>
    </row>
    <row r="467" spans="1:13">
      <c r="A467" s="267">
        <v>457</v>
      </c>
      <c r="B467" s="276" t="s">
        <v>552</v>
      </c>
      <c r="C467" s="276">
        <v>689.15</v>
      </c>
      <c r="D467" s="278">
        <v>688.2833333333333</v>
      </c>
      <c r="E467" s="278">
        <v>676.71666666666658</v>
      </c>
      <c r="F467" s="278">
        <v>664.2833333333333</v>
      </c>
      <c r="G467" s="278">
        <v>652.71666666666658</v>
      </c>
      <c r="H467" s="278">
        <v>700.71666666666658</v>
      </c>
      <c r="I467" s="278">
        <v>712.28333333333319</v>
      </c>
      <c r="J467" s="278">
        <v>724.71666666666658</v>
      </c>
      <c r="K467" s="276">
        <v>699.85</v>
      </c>
      <c r="L467" s="276">
        <v>675.85</v>
      </c>
      <c r="M467" s="276">
        <v>1.19241</v>
      </c>
    </row>
    <row r="468" spans="1:13">
      <c r="A468" s="267">
        <v>458</v>
      </c>
      <c r="B468" s="276" t="s">
        <v>548</v>
      </c>
      <c r="C468" s="276">
        <v>38.85</v>
      </c>
      <c r="D468" s="278">
        <v>38.916666666666664</v>
      </c>
      <c r="E468" s="278">
        <v>38.43333333333333</v>
      </c>
      <c r="F468" s="278">
        <v>38.016666666666666</v>
      </c>
      <c r="G468" s="278">
        <v>37.533333333333331</v>
      </c>
      <c r="H468" s="278">
        <v>39.333333333333329</v>
      </c>
      <c r="I468" s="278">
        <v>39.816666666666663</v>
      </c>
      <c r="J468" s="278">
        <v>40.233333333333327</v>
      </c>
      <c r="K468" s="276">
        <v>39.4</v>
      </c>
      <c r="L468" s="276">
        <v>38.5</v>
      </c>
      <c r="M468" s="276">
        <v>4.8737899999999996</v>
      </c>
    </row>
    <row r="469" spans="1:13">
      <c r="A469" s="267">
        <v>459</v>
      </c>
      <c r="B469" s="276" t="s">
        <v>549</v>
      </c>
      <c r="C469" s="276">
        <v>1091.45</v>
      </c>
      <c r="D469" s="278">
        <v>1094.5166666666667</v>
      </c>
      <c r="E469" s="278">
        <v>1079.0333333333333</v>
      </c>
      <c r="F469" s="278">
        <v>1066.6166666666666</v>
      </c>
      <c r="G469" s="278">
        <v>1051.1333333333332</v>
      </c>
      <c r="H469" s="278">
        <v>1106.9333333333334</v>
      </c>
      <c r="I469" s="278">
        <v>1122.4166666666665</v>
      </c>
      <c r="J469" s="278">
        <v>1134.8333333333335</v>
      </c>
      <c r="K469" s="276">
        <v>1110</v>
      </c>
      <c r="L469" s="276">
        <v>1082.0999999999999</v>
      </c>
      <c r="M469" s="276">
        <v>9.4969999999999999E-2</v>
      </c>
    </row>
    <row r="470" spans="1:13">
      <c r="A470" s="267">
        <v>460</v>
      </c>
      <c r="B470" s="276" t="s">
        <v>189</v>
      </c>
      <c r="C470" s="276">
        <v>1253.5</v>
      </c>
      <c r="D470" s="278">
        <v>1252.7833333333333</v>
      </c>
      <c r="E470" s="278">
        <v>1239.7166666666667</v>
      </c>
      <c r="F470" s="278">
        <v>1225.9333333333334</v>
      </c>
      <c r="G470" s="278">
        <v>1212.8666666666668</v>
      </c>
      <c r="H470" s="278">
        <v>1266.5666666666666</v>
      </c>
      <c r="I470" s="278">
        <v>1279.6333333333332</v>
      </c>
      <c r="J470" s="278">
        <v>1293.4166666666665</v>
      </c>
      <c r="K470" s="276">
        <v>1265.8499999999999</v>
      </c>
      <c r="L470" s="276">
        <v>1239</v>
      </c>
      <c r="M470" s="276">
        <v>25.464870000000001</v>
      </c>
    </row>
    <row r="471" spans="1:13">
      <c r="A471" s="267">
        <v>461</v>
      </c>
      <c r="B471" s="276" t="s">
        <v>190</v>
      </c>
      <c r="C471" s="276">
        <v>2556.5</v>
      </c>
      <c r="D471" s="278">
        <v>2572.2666666666669</v>
      </c>
      <c r="E471" s="278">
        <v>2528.2333333333336</v>
      </c>
      <c r="F471" s="278">
        <v>2499.9666666666667</v>
      </c>
      <c r="G471" s="278">
        <v>2455.9333333333334</v>
      </c>
      <c r="H471" s="278">
        <v>2600.5333333333338</v>
      </c>
      <c r="I471" s="278">
        <v>2644.5666666666675</v>
      </c>
      <c r="J471" s="278">
        <v>2672.8333333333339</v>
      </c>
      <c r="K471" s="276">
        <v>2616.3000000000002</v>
      </c>
      <c r="L471" s="276">
        <v>2544</v>
      </c>
      <c r="M471" s="276">
        <v>4.99688</v>
      </c>
    </row>
    <row r="472" spans="1:13">
      <c r="A472" s="267">
        <v>462</v>
      </c>
      <c r="B472" s="276" t="s">
        <v>191</v>
      </c>
      <c r="C472" s="276">
        <v>322.25</v>
      </c>
      <c r="D472" s="278">
        <v>317.09999999999997</v>
      </c>
      <c r="E472" s="278">
        <v>309.19999999999993</v>
      </c>
      <c r="F472" s="278">
        <v>296.14999999999998</v>
      </c>
      <c r="G472" s="278">
        <v>288.24999999999994</v>
      </c>
      <c r="H472" s="278">
        <v>330.14999999999992</v>
      </c>
      <c r="I472" s="278">
        <v>338.0499999999999</v>
      </c>
      <c r="J472" s="278">
        <v>351.09999999999991</v>
      </c>
      <c r="K472" s="276">
        <v>325</v>
      </c>
      <c r="L472" s="276">
        <v>304.05</v>
      </c>
      <c r="M472" s="276">
        <v>41.437069999999999</v>
      </c>
    </row>
    <row r="473" spans="1:13">
      <c r="A473" s="267">
        <v>463</v>
      </c>
      <c r="B473" s="276" t="s">
        <v>550</v>
      </c>
      <c r="C473" s="276">
        <v>674.2</v>
      </c>
      <c r="D473" s="278">
        <v>660.73333333333335</v>
      </c>
      <c r="E473" s="278">
        <v>641.4666666666667</v>
      </c>
      <c r="F473" s="278">
        <v>608.73333333333335</v>
      </c>
      <c r="G473" s="278">
        <v>589.4666666666667</v>
      </c>
      <c r="H473" s="278">
        <v>693.4666666666667</v>
      </c>
      <c r="I473" s="278">
        <v>712.73333333333335</v>
      </c>
      <c r="J473" s="278">
        <v>745.4666666666667</v>
      </c>
      <c r="K473" s="276">
        <v>680</v>
      </c>
      <c r="L473" s="276">
        <v>628</v>
      </c>
      <c r="M473" s="276">
        <v>11.293979999999999</v>
      </c>
    </row>
    <row r="474" spans="1:13">
      <c r="A474" s="267">
        <v>464</v>
      </c>
      <c r="B474" s="244" t="s">
        <v>551</v>
      </c>
      <c r="C474" s="276">
        <v>7.55</v>
      </c>
      <c r="D474" s="278">
        <v>7.5333333333333341</v>
      </c>
      <c r="E474" s="278">
        <v>7.4166666666666679</v>
      </c>
      <c r="F474" s="278">
        <v>7.2833333333333341</v>
      </c>
      <c r="G474" s="278">
        <v>7.1666666666666679</v>
      </c>
      <c r="H474" s="278">
        <v>7.6666666666666679</v>
      </c>
      <c r="I474" s="278">
        <v>7.7833333333333332</v>
      </c>
      <c r="J474" s="278">
        <v>7.9166666666666679</v>
      </c>
      <c r="K474" s="276">
        <v>7.65</v>
      </c>
      <c r="L474" s="276">
        <v>7.4</v>
      </c>
      <c r="M474" s="276">
        <v>34.556280000000001</v>
      </c>
    </row>
    <row r="475" spans="1:13">
      <c r="A475" s="267">
        <v>465</v>
      </c>
      <c r="B475" s="244" t="s">
        <v>539</v>
      </c>
      <c r="C475" s="276">
        <v>5999.7</v>
      </c>
      <c r="D475" s="278">
        <v>5996.1333333333341</v>
      </c>
      <c r="E475" s="278">
        <v>5963.4666666666681</v>
      </c>
      <c r="F475" s="278">
        <v>5927.2333333333336</v>
      </c>
      <c r="G475" s="278">
        <v>5894.5666666666675</v>
      </c>
      <c r="H475" s="278">
        <v>6032.3666666666686</v>
      </c>
      <c r="I475" s="278">
        <v>6065.0333333333347</v>
      </c>
      <c r="J475" s="278">
        <v>6101.2666666666692</v>
      </c>
      <c r="K475" s="276">
        <v>6028.8</v>
      </c>
      <c r="L475" s="276">
        <v>5959.9</v>
      </c>
      <c r="M475" s="276">
        <v>4.956E-2</v>
      </c>
    </row>
    <row r="476" spans="1:13">
      <c r="A476" s="267">
        <v>466</v>
      </c>
      <c r="B476" s="244" t="s">
        <v>541</v>
      </c>
      <c r="C476" s="276">
        <v>27.95</v>
      </c>
      <c r="D476" s="278">
        <v>28.116666666666664</v>
      </c>
      <c r="E476" s="278">
        <v>27.633333333333326</v>
      </c>
      <c r="F476" s="278">
        <v>27.316666666666663</v>
      </c>
      <c r="G476" s="278">
        <v>26.833333333333325</v>
      </c>
      <c r="H476" s="278">
        <v>28.433333333333326</v>
      </c>
      <c r="I476" s="278">
        <v>28.916666666666668</v>
      </c>
      <c r="J476" s="278">
        <v>29.233333333333327</v>
      </c>
      <c r="K476" s="276">
        <v>28.6</v>
      </c>
      <c r="L476" s="276">
        <v>27.8</v>
      </c>
      <c r="M476" s="276">
        <v>22.2057</v>
      </c>
    </row>
    <row r="477" spans="1:13">
      <c r="A477" s="267">
        <v>467</v>
      </c>
      <c r="B477" s="244" t="s">
        <v>192</v>
      </c>
      <c r="C477" s="276">
        <v>479.85</v>
      </c>
      <c r="D477" s="278">
        <v>477.90000000000003</v>
      </c>
      <c r="E477" s="278">
        <v>474.05000000000007</v>
      </c>
      <c r="F477" s="278">
        <v>468.25000000000006</v>
      </c>
      <c r="G477" s="278">
        <v>464.40000000000009</v>
      </c>
      <c r="H477" s="278">
        <v>483.70000000000005</v>
      </c>
      <c r="I477" s="278">
        <v>487.55000000000007</v>
      </c>
      <c r="J477" s="278">
        <v>493.35</v>
      </c>
      <c r="K477" s="276">
        <v>481.75</v>
      </c>
      <c r="L477" s="276">
        <v>472.1</v>
      </c>
      <c r="M477" s="276">
        <v>11.30841</v>
      </c>
    </row>
    <row r="478" spans="1:13">
      <c r="A478" s="267">
        <v>468</v>
      </c>
      <c r="B478" s="244" t="s">
        <v>540</v>
      </c>
      <c r="C478" s="276">
        <v>209.9</v>
      </c>
      <c r="D478" s="278">
        <v>209.18333333333331</v>
      </c>
      <c r="E478" s="278">
        <v>201.61666666666662</v>
      </c>
      <c r="F478" s="278">
        <v>193.33333333333331</v>
      </c>
      <c r="G478" s="278">
        <v>185.76666666666662</v>
      </c>
      <c r="H478" s="278">
        <v>217.46666666666661</v>
      </c>
      <c r="I478" s="278">
        <v>225.03333333333327</v>
      </c>
      <c r="J478" s="278">
        <v>233.31666666666661</v>
      </c>
      <c r="K478" s="276">
        <v>216.75</v>
      </c>
      <c r="L478" s="276">
        <v>200.9</v>
      </c>
      <c r="M478" s="276">
        <v>1.3080799999999999</v>
      </c>
    </row>
    <row r="479" spans="1:13">
      <c r="A479" s="267">
        <v>469</v>
      </c>
      <c r="B479" s="244" t="s">
        <v>193</v>
      </c>
      <c r="C479" s="276">
        <v>950.6</v>
      </c>
      <c r="D479" s="278">
        <v>950.18333333333339</v>
      </c>
      <c r="E479" s="278">
        <v>939.11666666666679</v>
      </c>
      <c r="F479" s="278">
        <v>927.63333333333344</v>
      </c>
      <c r="G479" s="278">
        <v>916.56666666666683</v>
      </c>
      <c r="H479" s="278">
        <v>961.66666666666674</v>
      </c>
      <c r="I479" s="278">
        <v>972.73333333333335</v>
      </c>
      <c r="J479" s="278">
        <v>984.2166666666667</v>
      </c>
      <c r="K479" s="276">
        <v>961.25</v>
      </c>
      <c r="L479" s="276">
        <v>938.7</v>
      </c>
      <c r="M479" s="276">
        <v>4.32315</v>
      </c>
    </row>
    <row r="480" spans="1:13">
      <c r="A480" s="267">
        <v>470</v>
      </c>
      <c r="B480" s="244" t="s">
        <v>553</v>
      </c>
      <c r="C480" s="276">
        <v>11.75</v>
      </c>
      <c r="D480" s="278">
        <v>11.766666666666666</v>
      </c>
      <c r="E480" s="278">
        <v>11.633333333333331</v>
      </c>
      <c r="F480" s="276">
        <v>11.516666666666666</v>
      </c>
      <c r="G480" s="278">
        <v>11.383333333333331</v>
      </c>
      <c r="H480" s="278">
        <v>11.883333333333331</v>
      </c>
      <c r="I480" s="276">
        <v>12.016666666666664</v>
      </c>
      <c r="J480" s="278">
        <v>12.133333333333331</v>
      </c>
      <c r="K480" s="278">
        <v>11.9</v>
      </c>
      <c r="L480" s="276">
        <v>11.65</v>
      </c>
      <c r="M480" s="278">
        <v>12.62205</v>
      </c>
    </row>
    <row r="481" spans="1:13">
      <c r="A481" s="267">
        <v>471</v>
      </c>
      <c r="B481" s="244" t="s">
        <v>554</v>
      </c>
      <c r="C481" s="276">
        <v>321.60000000000002</v>
      </c>
      <c r="D481" s="278">
        <v>322.16666666666669</v>
      </c>
      <c r="E481" s="278">
        <v>319.43333333333339</v>
      </c>
      <c r="F481" s="276">
        <v>317.26666666666671</v>
      </c>
      <c r="G481" s="278">
        <v>314.53333333333342</v>
      </c>
      <c r="H481" s="278">
        <v>324.33333333333337</v>
      </c>
      <c r="I481" s="276">
        <v>327.06666666666661</v>
      </c>
      <c r="J481" s="278">
        <v>329.23333333333335</v>
      </c>
      <c r="K481" s="278">
        <v>324.89999999999998</v>
      </c>
      <c r="L481" s="276">
        <v>320</v>
      </c>
      <c r="M481" s="278">
        <v>1.1326700000000001</v>
      </c>
    </row>
    <row r="482" spans="1:13">
      <c r="A482" s="267">
        <v>472</v>
      </c>
      <c r="B482" s="244" t="s">
        <v>194</v>
      </c>
      <c r="C482" s="244">
        <v>223.6</v>
      </c>
      <c r="D482" s="288">
        <v>222.56666666666663</v>
      </c>
      <c r="E482" s="288">
        <v>218.68333333333328</v>
      </c>
      <c r="F482" s="288">
        <v>213.76666666666665</v>
      </c>
      <c r="G482" s="288">
        <v>209.8833333333333</v>
      </c>
      <c r="H482" s="288">
        <v>227.48333333333326</v>
      </c>
      <c r="I482" s="288">
        <v>231.36666666666665</v>
      </c>
      <c r="J482" s="288">
        <v>236.28333333333325</v>
      </c>
      <c r="K482" s="288">
        <v>226.45</v>
      </c>
      <c r="L482" s="288">
        <v>217.65</v>
      </c>
      <c r="M482" s="288">
        <v>7.38741</v>
      </c>
    </row>
    <row r="483" spans="1:13">
      <c r="A483" s="267">
        <v>473</v>
      </c>
      <c r="B483" s="244" t="s">
        <v>3098</v>
      </c>
      <c r="C483" s="244">
        <v>32.25</v>
      </c>
      <c r="D483" s="288">
        <v>32.083333333333336</v>
      </c>
      <c r="E483" s="288">
        <v>31.216666666666669</v>
      </c>
      <c r="F483" s="288">
        <v>30.183333333333334</v>
      </c>
      <c r="G483" s="288">
        <v>29.316666666666666</v>
      </c>
      <c r="H483" s="288">
        <v>33.116666666666674</v>
      </c>
      <c r="I483" s="288">
        <v>33.983333333333334</v>
      </c>
      <c r="J483" s="288">
        <v>35.016666666666673</v>
      </c>
      <c r="K483" s="288">
        <v>32.950000000000003</v>
      </c>
      <c r="L483" s="288">
        <v>31.05</v>
      </c>
      <c r="M483" s="288">
        <v>19.046389999999999</v>
      </c>
    </row>
    <row r="484" spans="1:13">
      <c r="A484" s="267">
        <v>474</v>
      </c>
      <c r="B484" s="244" t="s">
        <v>195</v>
      </c>
      <c r="C484" s="288">
        <v>4556</v>
      </c>
      <c r="D484" s="288">
        <v>4571.2833333333338</v>
      </c>
      <c r="E484" s="288">
        <v>4524.7166666666672</v>
      </c>
      <c r="F484" s="288">
        <v>4493.4333333333334</v>
      </c>
      <c r="G484" s="288">
        <v>4446.8666666666668</v>
      </c>
      <c r="H484" s="288">
        <v>4602.5666666666675</v>
      </c>
      <c r="I484" s="288">
        <v>4649.133333333335</v>
      </c>
      <c r="J484" s="288">
        <v>4680.4166666666679</v>
      </c>
      <c r="K484" s="288">
        <v>4617.8500000000004</v>
      </c>
      <c r="L484" s="288">
        <v>4540</v>
      </c>
      <c r="M484" s="288">
        <v>4.2608800000000002</v>
      </c>
    </row>
    <row r="485" spans="1:13">
      <c r="A485" s="267">
        <v>475</v>
      </c>
      <c r="B485" s="244" t="s">
        <v>196</v>
      </c>
      <c r="C485" s="288">
        <v>24.5</v>
      </c>
      <c r="D485" s="288">
        <v>24.466666666666669</v>
      </c>
      <c r="E485" s="288">
        <v>24.283333333333339</v>
      </c>
      <c r="F485" s="288">
        <v>24.06666666666667</v>
      </c>
      <c r="G485" s="288">
        <v>23.88333333333334</v>
      </c>
      <c r="H485" s="288">
        <v>24.683333333333337</v>
      </c>
      <c r="I485" s="288">
        <v>24.866666666666667</v>
      </c>
      <c r="J485" s="288">
        <v>25.083333333333336</v>
      </c>
      <c r="K485" s="288">
        <v>24.65</v>
      </c>
      <c r="L485" s="288">
        <v>24.25</v>
      </c>
      <c r="M485" s="288">
        <v>47.066450000000003</v>
      </c>
    </row>
    <row r="486" spans="1:13">
      <c r="A486" s="267">
        <v>476</v>
      </c>
      <c r="B486" s="244" t="s">
        <v>197</v>
      </c>
      <c r="C486" s="288">
        <v>422.4</v>
      </c>
      <c r="D486" s="288">
        <v>422.73333333333335</v>
      </c>
      <c r="E486" s="288">
        <v>417.4666666666667</v>
      </c>
      <c r="F486" s="288">
        <v>412.53333333333336</v>
      </c>
      <c r="G486" s="288">
        <v>407.26666666666671</v>
      </c>
      <c r="H486" s="288">
        <v>427.66666666666669</v>
      </c>
      <c r="I486" s="288">
        <v>432.93333333333334</v>
      </c>
      <c r="J486" s="288">
        <v>437.86666666666667</v>
      </c>
      <c r="K486" s="288">
        <v>428</v>
      </c>
      <c r="L486" s="288">
        <v>417.8</v>
      </c>
      <c r="M486" s="288">
        <v>76.140659999999997</v>
      </c>
    </row>
    <row r="487" spans="1:13">
      <c r="A487" s="267">
        <v>477</v>
      </c>
      <c r="B487" s="244" t="s">
        <v>560</v>
      </c>
      <c r="C487" s="288">
        <v>2006.7</v>
      </c>
      <c r="D487" s="288">
        <v>2016.7333333333333</v>
      </c>
      <c r="E487" s="288">
        <v>1969.9666666666667</v>
      </c>
      <c r="F487" s="288">
        <v>1933.2333333333333</v>
      </c>
      <c r="G487" s="288">
        <v>1886.4666666666667</v>
      </c>
      <c r="H487" s="288">
        <v>2053.4666666666667</v>
      </c>
      <c r="I487" s="288">
        <v>2100.2333333333336</v>
      </c>
      <c r="J487" s="288">
        <v>2136.9666666666667</v>
      </c>
      <c r="K487" s="288">
        <v>2063.5</v>
      </c>
      <c r="L487" s="288">
        <v>1980</v>
      </c>
      <c r="M487" s="288">
        <v>0.21507000000000001</v>
      </c>
    </row>
    <row r="488" spans="1:13">
      <c r="A488" s="267">
        <v>478</v>
      </c>
      <c r="B488" s="244" t="s">
        <v>561</v>
      </c>
      <c r="C488" s="288">
        <v>26.8</v>
      </c>
      <c r="D488" s="288">
        <v>26.983333333333334</v>
      </c>
      <c r="E488" s="288">
        <v>26.516666666666669</v>
      </c>
      <c r="F488" s="288">
        <v>26.233333333333334</v>
      </c>
      <c r="G488" s="288">
        <v>25.766666666666669</v>
      </c>
      <c r="H488" s="288">
        <v>27.266666666666669</v>
      </c>
      <c r="I488" s="288">
        <v>27.733333333333338</v>
      </c>
      <c r="J488" s="288">
        <v>28.016666666666669</v>
      </c>
      <c r="K488" s="288">
        <v>27.45</v>
      </c>
      <c r="L488" s="288">
        <v>26.7</v>
      </c>
      <c r="M488" s="288">
        <v>8.9816000000000003</v>
      </c>
    </row>
    <row r="489" spans="1:13">
      <c r="A489" s="267">
        <v>479</v>
      </c>
      <c r="B489" s="244" t="s">
        <v>285</v>
      </c>
      <c r="C489" s="288">
        <v>285.95</v>
      </c>
      <c r="D489" s="288">
        <v>287.84999999999997</v>
      </c>
      <c r="E489" s="288">
        <v>283.09999999999991</v>
      </c>
      <c r="F489" s="288">
        <v>280.24999999999994</v>
      </c>
      <c r="G489" s="288">
        <v>275.49999999999989</v>
      </c>
      <c r="H489" s="288">
        <v>290.69999999999993</v>
      </c>
      <c r="I489" s="288">
        <v>295.45000000000005</v>
      </c>
      <c r="J489" s="288">
        <v>298.29999999999995</v>
      </c>
      <c r="K489" s="288">
        <v>292.60000000000002</v>
      </c>
      <c r="L489" s="288">
        <v>285</v>
      </c>
      <c r="M489" s="288">
        <v>1.0364899999999999</v>
      </c>
    </row>
    <row r="490" spans="1:13">
      <c r="A490" s="267">
        <v>480</v>
      </c>
      <c r="B490" s="244" t="s">
        <v>563</v>
      </c>
      <c r="C490" s="288">
        <v>694.3</v>
      </c>
      <c r="D490" s="288">
        <v>696.55000000000007</v>
      </c>
      <c r="E490" s="288">
        <v>688.10000000000014</v>
      </c>
      <c r="F490" s="288">
        <v>681.90000000000009</v>
      </c>
      <c r="G490" s="288">
        <v>673.45000000000016</v>
      </c>
      <c r="H490" s="288">
        <v>702.75000000000011</v>
      </c>
      <c r="I490" s="288">
        <v>711.20000000000016</v>
      </c>
      <c r="J490" s="288">
        <v>717.40000000000009</v>
      </c>
      <c r="K490" s="288">
        <v>705</v>
      </c>
      <c r="L490" s="288">
        <v>690.35</v>
      </c>
      <c r="M490" s="288">
        <v>1.17988</v>
      </c>
    </row>
    <row r="491" spans="1:13">
      <c r="A491" s="267">
        <v>481</v>
      </c>
      <c r="B491" s="244" t="s">
        <v>564</v>
      </c>
      <c r="C491" s="288">
        <v>1588.65</v>
      </c>
      <c r="D491" s="288">
        <v>1581.25</v>
      </c>
      <c r="E491" s="288">
        <v>1547.5</v>
      </c>
      <c r="F491" s="288">
        <v>1506.35</v>
      </c>
      <c r="G491" s="288">
        <v>1472.6</v>
      </c>
      <c r="H491" s="288">
        <v>1622.4</v>
      </c>
      <c r="I491" s="288">
        <v>1656.15</v>
      </c>
      <c r="J491" s="288">
        <v>1697.3000000000002</v>
      </c>
      <c r="K491" s="288">
        <v>1615</v>
      </c>
      <c r="L491" s="288">
        <v>1540.1</v>
      </c>
      <c r="M491" s="288">
        <v>4.7316500000000001</v>
      </c>
    </row>
    <row r="492" spans="1:13">
      <c r="A492" s="267">
        <v>482</v>
      </c>
      <c r="B492" s="244" t="s">
        <v>2780</v>
      </c>
      <c r="C492" s="288">
        <v>901.45</v>
      </c>
      <c r="D492" s="288">
        <v>895.18333333333339</v>
      </c>
      <c r="E492" s="288">
        <v>886.36666666666679</v>
      </c>
      <c r="F492" s="288">
        <v>871.28333333333342</v>
      </c>
      <c r="G492" s="288">
        <v>862.46666666666681</v>
      </c>
      <c r="H492" s="288">
        <v>910.26666666666677</v>
      </c>
      <c r="I492" s="288">
        <v>919.08333333333337</v>
      </c>
      <c r="J492" s="288">
        <v>934.16666666666674</v>
      </c>
      <c r="K492" s="288">
        <v>904</v>
      </c>
      <c r="L492" s="288">
        <v>880.1</v>
      </c>
      <c r="M492" s="288">
        <v>3.7879999999999997E-2</v>
      </c>
    </row>
    <row r="493" spans="1:13">
      <c r="A493" s="267">
        <v>483</v>
      </c>
      <c r="B493" s="244" t="s">
        <v>284</v>
      </c>
      <c r="C493" s="288">
        <v>168.9</v>
      </c>
      <c r="D493" s="288">
        <v>169.85</v>
      </c>
      <c r="E493" s="288">
        <v>167.25</v>
      </c>
      <c r="F493" s="288">
        <v>165.6</v>
      </c>
      <c r="G493" s="288">
        <v>163</v>
      </c>
      <c r="H493" s="288">
        <v>171.5</v>
      </c>
      <c r="I493" s="288">
        <v>174.09999999999997</v>
      </c>
      <c r="J493" s="288">
        <v>175.75</v>
      </c>
      <c r="K493" s="288">
        <v>172.45</v>
      </c>
      <c r="L493" s="288">
        <v>168.2</v>
      </c>
      <c r="M493" s="288">
        <v>2.0809600000000001</v>
      </c>
    </row>
    <row r="494" spans="1:13">
      <c r="A494" s="267">
        <v>484</v>
      </c>
      <c r="B494" s="244" t="s">
        <v>565</v>
      </c>
      <c r="C494" s="288">
        <v>1135.4000000000001</v>
      </c>
      <c r="D494" s="288">
        <v>1136.2166666666667</v>
      </c>
      <c r="E494" s="288">
        <v>1104.2833333333333</v>
      </c>
      <c r="F494" s="288">
        <v>1073.1666666666665</v>
      </c>
      <c r="G494" s="288">
        <v>1041.2333333333331</v>
      </c>
      <c r="H494" s="288">
        <v>1167.3333333333335</v>
      </c>
      <c r="I494" s="288">
        <v>1199.2666666666669</v>
      </c>
      <c r="J494" s="288">
        <v>1230.3833333333337</v>
      </c>
      <c r="K494" s="288">
        <v>1168.1500000000001</v>
      </c>
      <c r="L494" s="288">
        <v>1105.0999999999999</v>
      </c>
      <c r="M494" s="288">
        <v>3.4227099999999999</v>
      </c>
    </row>
    <row r="495" spans="1:13">
      <c r="A495" s="267">
        <v>485</v>
      </c>
      <c r="B495" s="244" t="s">
        <v>556</v>
      </c>
      <c r="C495" s="288">
        <v>286.25</v>
      </c>
      <c r="D495" s="288">
        <v>288.4666666666667</v>
      </c>
      <c r="E495" s="288">
        <v>282.98333333333341</v>
      </c>
      <c r="F495" s="288">
        <v>279.7166666666667</v>
      </c>
      <c r="G495" s="288">
        <v>274.23333333333341</v>
      </c>
      <c r="H495" s="288">
        <v>291.73333333333341</v>
      </c>
      <c r="I495" s="288">
        <v>297.21666666666675</v>
      </c>
      <c r="J495" s="288">
        <v>300.48333333333341</v>
      </c>
      <c r="K495" s="288">
        <v>293.95</v>
      </c>
      <c r="L495" s="288">
        <v>285.2</v>
      </c>
      <c r="M495" s="288">
        <v>3.6161099999999999</v>
      </c>
    </row>
    <row r="496" spans="1:13">
      <c r="A496" s="267">
        <v>486</v>
      </c>
      <c r="B496" s="244" t="s">
        <v>555</v>
      </c>
      <c r="C496" s="288">
        <v>1978.5</v>
      </c>
      <c r="D496" s="288">
        <v>2004.2666666666667</v>
      </c>
      <c r="E496" s="288">
        <v>1943.5333333333333</v>
      </c>
      <c r="F496" s="288">
        <v>1908.5666666666666</v>
      </c>
      <c r="G496" s="288">
        <v>1847.8333333333333</v>
      </c>
      <c r="H496" s="288">
        <v>2039.2333333333333</v>
      </c>
      <c r="I496" s="288">
        <v>2099.9666666666662</v>
      </c>
      <c r="J496" s="288">
        <v>2134.9333333333334</v>
      </c>
      <c r="K496" s="288">
        <v>2065</v>
      </c>
      <c r="L496" s="288">
        <v>1969.3</v>
      </c>
      <c r="M496" s="288">
        <v>0.47604999999999997</v>
      </c>
    </row>
    <row r="497" spans="1:13">
      <c r="A497" s="267">
        <v>487</v>
      </c>
      <c r="B497" s="244" t="s">
        <v>199</v>
      </c>
      <c r="C497" s="288">
        <v>753.35</v>
      </c>
      <c r="D497" s="288">
        <v>751.54999999999984</v>
      </c>
      <c r="E497" s="288">
        <v>735.09999999999968</v>
      </c>
      <c r="F497" s="288">
        <v>716.8499999999998</v>
      </c>
      <c r="G497" s="288">
        <v>700.39999999999964</v>
      </c>
      <c r="H497" s="288">
        <v>769.79999999999973</v>
      </c>
      <c r="I497" s="288">
        <v>786.24999999999977</v>
      </c>
      <c r="J497" s="288">
        <v>804.49999999999977</v>
      </c>
      <c r="K497" s="288">
        <v>768</v>
      </c>
      <c r="L497" s="288">
        <v>733.3</v>
      </c>
      <c r="M497" s="288">
        <v>72.499459999999999</v>
      </c>
    </row>
    <row r="498" spans="1:13">
      <c r="A498" s="267">
        <v>488</v>
      </c>
      <c r="B498" s="244" t="s">
        <v>557</v>
      </c>
      <c r="C498" s="288">
        <v>152.69999999999999</v>
      </c>
      <c r="D498" s="288">
        <v>152.76666666666668</v>
      </c>
      <c r="E498" s="288">
        <v>150.63333333333335</v>
      </c>
      <c r="F498" s="288">
        <v>148.56666666666666</v>
      </c>
      <c r="G498" s="288">
        <v>146.43333333333334</v>
      </c>
      <c r="H498" s="288">
        <v>154.83333333333337</v>
      </c>
      <c r="I498" s="288">
        <v>156.9666666666667</v>
      </c>
      <c r="J498" s="288">
        <v>159.03333333333339</v>
      </c>
      <c r="K498" s="288">
        <v>154.9</v>
      </c>
      <c r="L498" s="288">
        <v>150.69999999999999</v>
      </c>
      <c r="M498" s="288">
        <v>0.93798000000000004</v>
      </c>
    </row>
    <row r="499" spans="1:13">
      <c r="A499" s="267">
        <v>489</v>
      </c>
      <c r="B499" s="244" t="s">
        <v>558</v>
      </c>
      <c r="C499" s="288">
        <v>3439.4</v>
      </c>
      <c r="D499" s="288">
        <v>3445.7833333333328</v>
      </c>
      <c r="E499" s="288">
        <v>3413.5666666666657</v>
      </c>
      <c r="F499" s="288">
        <v>3387.7333333333327</v>
      </c>
      <c r="G499" s="288">
        <v>3355.5166666666655</v>
      </c>
      <c r="H499" s="288">
        <v>3471.6166666666659</v>
      </c>
      <c r="I499" s="288">
        <v>3503.833333333333</v>
      </c>
      <c r="J499" s="288">
        <v>3529.6666666666661</v>
      </c>
      <c r="K499" s="288">
        <v>3478</v>
      </c>
      <c r="L499" s="288">
        <v>3419.95</v>
      </c>
      <c r="M499" s="288">
        <v>3.3000000000000002E-2</v>
      </c>
    </row>
    <row r="500" spans="1:13">
      <c r="A500" s="267">
        <v>490</v>
      </c>
      <c r="B500" s="244" t="s">
        <v>562</v>
      </c>
      <c r="C500" s="288">
        <v>815.4</v>
      </c>
      <c r="D500" s="288">
        <v>810.81666666666661</v>
      </c>
      <c r="E500" s="288">
        <v>800.58333333333326</v>
      </c>
      <c r="F500" s="288">
        <v>785.76666666666665</v>
      </c>
      <c r="G500" s="288">
        <v>775.5333333333333</v>
      </c>
      <c r="H500" s="288">
        <v>825.63333333333321</v>
      </c>
      <c r="I500" s="288">
        <v>835.86666666666656</v>
      </c>
      <c r="J500" s="288">
        <v>850.68333333333317</v>
      </c>
      <c r="K500" s="288">
        <v>821.05</v>
      </c>
      <c r="L500" s="288">
        <v>796</v>
      </c>
      <c r="M500" s="288">
        <v>0.18192</v>
      </c>
    </row>
    <row r="501" spans="1:13">
      <c r="A501" s="267">
        <v>491</v>
      </c>
      <c r="B501" s="244" t="s">
        <v>566</v>
      </c>
      <c r="C501" s="288">
        <v>4867</v>
      </c>
      <c r="D501" s="288">
        <v>4885.3</v>
      </c>
      <c r="E501" s="288">
        <v>4829.7000000000007</v>
      </c>
      <c r="F501" s="288">
        <v>4792.4000000000005</v>
      </c>
      <c r="G501" s="288">
        <v>4736.8000000000011</v>
      </c>
      <c r="H501" s="288">
        <v>4922.6000000000004</v>
      </c>
      <c r="I501" s="288">
        <v>4978.2000000000007</v>
      </c>
      <c r="J501" s="288">
        <v>5015.5</v>
      </c>
      <c r="K501" s="288">
        <v>4940.8999999999996</v>
      </c>
      <c r="L501" s="288">
        <v>4848</v>
      </c>
      <c r="M501" s="288">
        <v>1.8960000000000001E-2</v>
      </c>
    </row>
    <row r="502" spans="1:13">
      <c r="A502" s="267">
        <v>492</v>
      </c>
      <c r="B502" s="244" t="s">
        <v>567</v>
      </c>
      <c r="C502" s="288">
        <v>100.55</v>
      </c>
      <c r="D502" s="288">
        <v>101.13333333333333</v>
      </c>
      <c r="E502" s="288">
        <v>98.466666666666654</v>
      </c>
      <c r="F502" s="288">
        <v>96.383333333333326</v>
      </c>
      <c r="G502" s="288">
        <v>93.716666666666654</v>
      </c>
      <c r="H502" s="288">
        <v>103.21666666666665</v>
      </c>
      <c r="I502" s="288">
        <v>105.88333333333334</v>
      </c>
      <c r="J502" s="288">
        <v>107.96666666666665</v>
      </c>
      <c r="K502" s="288">
        <v>103.8</v>
      </c>
      <c r="L502" s="288">
        <v>99.05</v>
      </c>
      <c r="M502" s="288">
        <v>9.8913399999999996</v>
      </c>
    </row>
    <row r="503" spans="1:13">
      <c r="A503" s="267">
        <v>493</v>
      </c>
      <c r="B503" s="244" t="s">
        <v>568</v>
      </c>
      <c r="C503" s="288">
        <v>65</v>
      </c>
      <c r="D503" s="288">
        <v>66.45</v>
      </c>
      <c r="E503" s="288">
        <v>63.5</v>
      </c>
      <c r="F503" s="288">
        <v>62</v>
      </c>
      <c r="G503" s="288">
        <v>59.05</v>
      </c>
      <c r="H503" s="288">
        <v>67.95</v>
      </c>
      <c r="I503" s="288">
        <v>70.90000000000002</v>
      </c>
      <c r="J503" s="288">
        <v>72.400000000000006</v>
      </c>
      <c r="K503" s="288">
        <v>69.400000000000006</v>
      </c>
      <c r="L503" s="288">
        <v>64.95</v>
      </c>
      <c r="M503" s="288">
        <v>8.6574000000000009</v>
      </c>
    </row>
    <row r="504" spans="1:13">
      <c r="A504" s="267">
        <v>494</v>
      </c>
      <c r="B504" s="244" t="s">
        <v>2851</v>
      </c>
      <c r="C504" s="288">
        <v>371.55</v>
      </c>
      <c r="D504" s="288">
        <v>375.5333333333333</v>
      </c>
      <c r="E504" s="288">
        <v>364.06666666666661</v>
      </c>
      <c r="F504" s="288">
        <v>356.58333333333331</v>
      </c>
      <c r="G504" s="288">
        <v>345.11666666666662</v>
      </c>
      <c r="H504" s="288">
        <v>383.01666666666659</v>
      </c>
      <c r="I504" s="288">
        <v>394.48333333333329</v>
      </c>
      <c r="J504" s="288">
        <v>401.96666666666658</v>
      </c>
      <c r="K504" s="288">
        <v>387</v>
      </c>
      <c r="L504" s="288">
        <v>368.05</v>
      </c>
      <c r="M504" s="288">
        <v>1.7498800000000001</v>
      </c>
    </row>
    <row r="505" spans="1:13">
      <c r="A505" s="267">
        <v>495</v>
      </c>
      <c r="B505" s="244" t="s">
        <v>569</v>
      </c>
      <c r="C505" s="288">
        <v>2073.1999999999998</v>
      </c>
      <c r="D505" s="288">
        <v>2077.15</v>
      </c>
      <c r="E505" s="288">
        <v>2055.3000000000002</v>
      </c>
      <c r="F505" s="288">
        <v>2037.4</v>
      </c>
      <c r="G505" s="288">
        <v>2015.5500000000002</v>
      </c>
      <c r="H505" s="288">
        <v>2095.0500000000002</v>
      </c>
      <c r="I505" s="288">
        <v>2116.8999999999996</v>
      </c>
      <c r="J505" s="288">
        <v>2134.8000000000002</v>
      </c>
      <c r="K505" s="288">
        <v>2099</v>
      </c>
      <c r="L505" s="288">
        <v>2059.25</v>
      </c>
      <c r="M505" s="288">
        <v>0.77170000000000005</v>
      </c>
    </row>
    <row r="506" spans="1:13">
      <c r="A506" s="267">
        <v>496</v>
      </c>
      <c r="B506" s="244" t="s">
        <v>200</v>
      </c>
      <c r="C506" s="288">
        <v>345.75</v>
      </c>
      <c r="D506" s="288">
        <v>346.05</v>
      </c>
      <c r="E506" s="288">
        <v>343.1</v>
      </c>
      <c r="F506" s="288">
        <v>340.45</v>
      </c>
      <c r="G506" s="288">
        <v>337.5</v>
      </c>
      <c r="H506" s="288">
        <v>348.70000000000005</v>
      </c>
      <c r="I506" s="288">
        <v>351.65</v>
      </c>
      <c r="J506" s="288">
        <v>354.30000000000007</v>
      </c>
      <c r="K506" s="288">
        <v>349</v>
      </c>
      <c r="L506" s="288">
        <v>343.4</v>
      </c>
      <c r="M506" s="288">
        <v>54.577930000000002</v>
      </c>
    </row>
    <row r="507" spans="1:13">
      <c r="A507" s="267">
        <v>497</v>
      </c>
      <c r="B507" s="244" t="s">
        <v>570</v>
      </c>
      <c r="C507" s="288">
        <v>293.8</v>
      </c>
      <c r="D507" s="288">
        <v>293.08333333333331</v>
      </c>
      <c r="E507" s="288">
        <v>290.21666666666664</v>
      </c>
      <c r="F507" s="288">
        <v>286.63333333333333</v>
      </c>
      <c r="G507" s="288">
        <v>283.76666666666665</v>
      </c>
      <c r="H507" s="288">
        <v>296.66666666666663</v>
      </c>
      <c r="I507" s="288">
        <v>299.5333333333333</v>
      </c>
      <c r="J507" s="288">
        <v>303.11666666666662</v>
      </c>
      <c r="K507" s="288">
        <v>295.95</v>
      </c>
      <c r="L507" s="288">
        <v>289.5</v>
      </c>
      <c r="M507" s="288">
        <v>6.5574899999999996</v>
      </c>
    </row>
    <row r="508" spans="1:13">
      <c r="A508" s="267">
        <v>498</v>
      </c>
      <c r="B508" s="244" t="s">
        <v>202</v>
      </c>
      <c r="C508" s="288">
        <v>193.1</v>
      </c>
      <c r="D508" s="288">
        <v>192.9</v>
      </c>
      <c r="E508" s="288">
        <v>190.8</v>
      </c>
      <c r="F508" s="288">
        <v>188.5</v>
      </c>
      <c r="G508" s="288">
        <v>186.4</v>
      </c>
      <c r="H508" s="288">
        <v>195.20000000000002</v>
      </c>
      <c r="I508" s="288">
        <v>197.29999999999998</v>
      </c>
      <c r="J508" s="288">
        <v>199.60000000000002</v>
      </c>
      <c r="K508" s="288">
        <v>195</v>
      </c>
      <c r="L508" s="288">
        <v>190.6</v>
      </c>
      <c r="M508" s="288">
        <v>163.31375</v>
      </c>
    </row>
    <row r="509" spans="1:13">
      <c r="A509" s="267">
        <v>499</v>
      </c>
      <c r="B509" s="244" t="s">
        <v>571</v>
      </c>
      <c r="C509" s="288">
        <v>184.35</v>
      </c>
      <c r="D509" s="288">
        <v>184.21666666666667</v>
      </c>
      <c r="E509" s="288">
        <v>181.63333333333333</v>
      </c>
      <c r="F509" s="288">
        <v>178.91666666666666</v>
      </c>
      <c r="G509" s="288">
        <v>176.33333333333331</v>
      </c>
      <c r="H509" s="288">
        <v>186.93333333333334</v>
      </c>
      <c r="I509" s="288">
        <v>189.51666666666665</v>
      </c>
      <c r="J509" s="288">
        <v>192.23333333333335</v>
      </c>
      <c r="K509" s="288">
        <v>186.8</v>
      </c>
      <c r="L509" s="288">
        <v>181.5</v>
      </c>
      <c r="M509" s="288">
        <v>0.63085000000000002</v>
      </c>
    </row>
    <row r="510" spans="1:13">
      <c r="A510" s="267">
        <v>500</v>
      </c>
      <c r="B510" s="244" t="s">
        <v>572</v>
      </c>
      <c r="C510" s="288">
        <v>1760.05</v>
      </c>
      <c r="D510" s="288">
        <v>1757.6833333333334</v>
      </c>
      <c r="E510" s="288">
        <v>1742.3666666666668</v>
      </c>
      <c r="F510" s="288">
        <v>1724.6833333333334</v>
      </c>
      <c r="G510" s="288">
        <v>1709.3666666666668</v>
      </c>
      <c r="H510" s="288">
        <v>1775.3666666666668</v>
      </c>
      <c r="I510" s="288">
        <v>1790.6833333333334</v>
      </c>
      <c r="J510" s="288">
        <v>1808.3666666666668</v>
      </c>
      <c r="K510" s="288">
        <v>1773</v>
      </c>
      <c r="L510" s="288">
        <v>1740</v>
      </c>
      <c r="M510" s="288">
        <v>0.77402000000000004</v>
      </c>
    </row>
    <row r="511" spans="1:13">
      <c r="A511" s="267"/>
      <c r="B511" s="244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</row>
    <row r="512" spans="1:13">
      <c r="A512" s="267"/>
    </row>
    <row r="513" spans="1:1">
      <c r="A513" s="267"/>
    </row>
    <row r="514" spans="1:1">
      <c r="A514" s="291"/>
    </row>
    <row r="515" spans="1:1">
      <c r="A515" s="291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3"/>
    </row>
    <row r="522" spans="1:1">
      <c r="A522" s="270"/>
    </row>
    <row r="523" spans="1:1">
      <c r="A523" s="293"/>
    </row>
    <row r="524" spans="1:1">
      <c r="A524" s="293"/>
    </row>
    <row r="525" spans="1:1">
      <c r="A525" s="294" t="s">
        <v>288</v>
      </c>
    </row>
    <row r="526" spans="1:1">
      <c r="A526" s="295" t="s">
        <v>203</v>
      </c>
    </row>
    <row r="527" spans="1:1">
      <c r="A527" s="295" t="s">
        <v>204</v>
      </c>
    </row>
    <row r="528" spans="1:1">
      <c r="A528" s="295" t="s">
        <v>205</v>
      </c>
    </row>
    <row r="529" spans="1:1">
      <c r="A529" s="295" t="s">
        <v>206</v>
      </c>
    </row>
    <row r="530" spans="1:1">
      <c r="A530" s="295" t="s">
        <v>207</v>
      </c>
    </row>
    <row r="531" spans="1:1">
      <c r="A531" s="296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0" t="s">
        <v>208</v>
      </c>
    </row>
    <row r="537" spans="1:1">
      <c r="A537" s="293" t="s">
        <v>209</v>
      </c>
    </row>
    <row r="538" spans="1:1">
      <c r="A538" s="293" t="s">
        <v>210</v>
      </c>
    </row>
    <row r="539" spans="1:1">
      <c r="A539" s="293" t="s">
        <v>211</v>
      </c>
    </row>
    <row r="540" spans="1:1">
      <c r="A540" s="297" t="s">
        <v>212</v>
      </c>
    </row>
    <row r="541" spans="1:1">
      <c r="A541" s="297" t="s">
        <v>213</v>
      </c>
    </row>
    <row r="542" spans="1:1">
      <c r="A542" s="297" t="s">
        <v>214</v>
      </c>
    </row>
    <row r="543" spans="1:1">
      <c r="A543" s="297" t="s">
        <v>215</v>
      </c>
    </row>
    <row r="544" spans="1:1">
      <c r="A544" s="297" t="s">
        <v>216</v>
      </c>
    </row>
    <row r="545" spans="1:1">
      <c r="A545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71"/>
      <c r="B5" s="571"/>
      <c r="C5" s="572"/>
      <c r="D5" s="572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73" t="s">
        <v>574</v>
      </c>
      <c r="C7" s="573"/>
      <c r="D7" s="261">
        <f>Main!B10</f>
        <v>44144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44141</v>
      </c>
      <c r="B10" s="266">
        <v>540697</v>
      </c>
      <c r="C10" s="267" t="s">
        <v>3742</v>
      </c>
      <c r="D10" s="267" t="s">
        <v>3743</v>
      </c>
      <c r="E10" s="267" t="s">
        <v>584</v>
      </c>
      <c r="F10" s="380">
        <v>125000</v>
      </c>
      <c r="G10" s="266">
        <v>1.0900000000000001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44141</v>
      </c>
      <c r="B11" s="266">
        <v>540697</v>
      </c>
      <c r="C11" s="267" t="s">
        <v>3742</v>
      </c>
      <c r="D11" s="267" t="s">
        <v>3744</v>
      </c>
      <c r="E11" s="267" t="s">
        <v>584</v>
      </c>
      <c r="F11" s="380">
        <v>131022</v>
      </c>
      <c r="G11" s="266">
        <v>1.0900000000000001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44141</v>
      </c>
      <c r="B12" s="266">
        <v>540697</v>
      </c>
      <c r="C12" s="267" t="s">
        <v>3742</v>
      </c>
      <c r="D12" s="267" t="s">
        <v>3745</v>
      </c>
      <c r="E12" s="267" t="s">
        <v>583</v>
      </c>
      <c r="F12" s="380">
        <v>110000</v>
      </c>
      <c r="G12" s="266">
        <v>1.1299999999999999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44141</v>
      </c>
      <c r="B13" s="266">
        <v>540024</v>
      </c>
      <c r="C13" s="267" t="s">
        <v>3746</v>
      </c>
      <c r="D13" s="267" t="s">
        <v>3747</v>
      </c>
      <c r="E13" s="267" t="s">
        <v>583</v>
      </c>
      <c r="F13" s="380">
        <v>54000</v>
      </c>
      <c r="G13" s="266">
        <v>9.1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44141</v>
      </c>
      <c r="B14" s="266">
        <v>540545</v>
      </c>
      <c r="C14" s="267" t="s">
        <v>3748</v>
      </c>
      <c r="D14" s="267" t="s">
        <v>3749</v>
      </c>
      <c r="E14" s="267" t="s">
        <v>584</v>
      </c>
      <c r="F14" s="380">
        <v>66503</v>
      </c>
      <c r="G14" s="266">
        <v>54.5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44141</v>
      </c>
      <c r="B15" s="266">
        <v>530393</v>
      </c>
      <c r="C15" s="267" t="s">
        <v>3536</v>
      </c>
      <c r="D15" s="267" t="s">
        <v>3750</v>
      </c>
      <c r="E15" s="267" t="s">
        <v>584</v>
      </c>
      <c r="F15" s="380">
        <v>396940</v>
      </c>
      <c r="G15" s="266">
        <v>8.91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44141</v>
      </c>
      <c r="B16" s="266">
        <v>530393</v>
      </c>
      <c r="C16" s="267" t="s">
        <v>3536</v>
      </c>
      <c r="D16" s="267" t="s">
        <v>3751</v>
      </c>
      <c r="E16" s="267" t="s">
        <v>583</v>
      </c>
      <c r="F16" s="380">
        <v>396940</v>
      </c>
      <c r="G16" s="266">
        <v>8.91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44141</v>
      </c>
      <c r="B17" s="266">
        <v>530779</v>
      </c>
      <c r="C17" s="267" t="s">
        <v>3752</v>
      </c>
      <c r="D17" s="267" t="s">
        <v>3753</v>
      </c>
      <c r="E17" s="267" t="s">
        <v>583</v>
      </c>
      <c r="F17" s="380">
        <v>68000</v>
      </c>
      <c r="G17" s="266">
        <v>3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44141</v>
      </c>
      <c r="B18" s="266">
        <v>540152</v>
      </c>
      <c r="C18" s="267" t="s">
        <v>3721</v>
      </c>
      <c r="D18" s="267" t="s">
        <v>3754</v>
      </c>
      <c r="E18" s="267" t="s">
        <v>584</v>
      </c>
      <c r="F18" s="380">
        <v>160000</v>
      </c>
      <c r="G18" s="266">
        <v>4.87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44141</v>
      </c>
      <c r="B19" s="266">
        <v>540152</v>
      </c>
      <c r="C19" s="267" t="s">
        <v>3721</v>
      </c>
      <c r="D19" s="267" t="s">
        <v>3722</v>
      </c>
      <c r="E19" s="267" t="s">
        <v>583</v>
      </c>
      <c r="F19" s="380">
        <v>264000</v>
      </c>
      <c r="G19" s="266">
        <v>4.87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44141</v>
      </c>
      <c r="B20" s="266">
        <v>539519</v>
      </c>
      <c r="C20" s="267" t="s">
        <v>3755</v>
      </c>
      <c r="D20" s="267" t="s">
        <v>3756</v>
      </c>
      <c r="E20" s="267" t="s">
        <v>583</v>
      </c>
      <c r="F20" s="380">
        <v>17200</v>
      </c>
      <c r="G20" s="266">
        <v>11.6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44141</v>
      </c>
      <c r="B21" s="266">
        <v>539519</v>
      </c>
      <c r="C21" s="267" t="s">
        <v>3755</v>
      </c>
      <c r="D21" s="267" t="s">
        <v>3757</v>
      </c>
      <c r="E21" s="267" t="s">
        <v>584</v>
      </c>
      <c r="F21" s="380">
        <v>42500</v>
      </c>
      <c r="G21" s="266">
        <v>11.59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44141</v>
      </c>
      <c r="B22" s="266">
        <v>531637</v>
      </c>
      <c r="C22" s="267" t="s">
        <v>3758</v>
      </c>
      <c r="D22" s="267" t="s">
        <v>3759</v>
      </c>
      <c r="E22" s="267" t="s">
        <v>583</v>
      </c>
      <c r="F22" s="380">
        <v>35800</v>
      </c>
      <c r="G22" s="266">
        <v>43.03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44141</v>
      </c>
      <c r="B23" s="266">
        <v>543244</v>
      </c>
      <c r="C23" s="267" t="s">
        <v>3760</v>
      </c>
      <c r="D23" s="267" t="s">
        <v>3761</v>
      </c>
      <c r="E23" s="267" t="s">
        <v>583</v>
      </c>
      <c r="F23" s="380">
        <v>3000</v>
      </c>
      <c r="G23" s="266">
        <v>40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44141</v>
      </c>
      <c r="B24" s="266">
        <v>543244</v>
      </c>
      <c r="C24" s="267" t="s">
        <v>3760</v>
      </c>
      <c r="D24" s="267" t="s">
        <v>3761</v>
      </c>
      <c r="E24" s="267" t="s">
        <v>584</v>
      </c>
      <c r="F24" s="380">
        <v>9000</v>
      </c>
      <c r="G24" s="266">
        <v>40.619999999999997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44141</v>
      </c>
      <c r="B25" s="266">
        <v>532070</v>
      </c>
      <c r="C25" s="267" t="s">
        <v>3762</v>
      </c>
      <c r="D25" s="267" t="s">
        <v>3763</v>
      </c>
      <c r="E25" s="267" t="s">
        <v>584</v>
      </c>
      <c r="F25" s="380">
        <v>55000</v>
      </c>
      <c r="G25" s="266">
        <v>10.96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44141</v>
      </c>
      <c r="B26" s="266" t="s">
        <v>3534</v>
      </c>
      <c r="C26" s="267" t="s">
        <v>3764</v>
      </c>
      <c r="D26" s="267" t="s">
        <v>3765</v>
      </c>
      <c r="E26" s="267" t="s">
        <v>583</v>
      </c>
      <c r="F26" s="380">
        <v>521000</v>
      </c>
      <c r="G26" s="266">
        <v>1</v>
      </c>
      <c r="H26" s="344" t="s">
        <v>2952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44141</v>
      </c>
      <c r="B27" s="266" t="s">
        <v>1312</v>
      </c>
      <c r="C27" s="267" t="s">
        <v>3766</v>
      </c>
      <c r="D27" s="267" t="s">
        <v>3682</v>
      </c>
      <c r="E27" s="267" t="s">
        <v>583</v>
      </c>
      <c r="F27" s="380">
        <v>704282</v>
      </c>
      <c r="G27" s="266">
        <v>37.31</v>
      </c>
      <c r="H27" s="344" t="s">
        <v>2952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44141</v>
      </c>
      <c r="B28" s="266" t="s">
        <v>3484</v>
      </c>
      <c r="C28" s="267" t="s">
        <v>3767</v>
      </c>
      <c r="D28" s="267" t="s">
        <v>3768</v>
      </c>
      <c r="E28" s="267" t="s">
        <v>583</v>
      </c>
      <c r="F28" s="380">
        <v>128000</v>
      </c>
      <c r="G28" s="266">
        <v>62</v>
      </c>
      <c r="H28" s="344" t="s">
        <v>2952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44141</v>
      </c>
      <c r="B29" s="266" t="s">
        <v>3723</v>
      </c>
      <c r="C29" s="267" t="s">
        <v>3724</v>
      </c>
      <c r="D29" s="267" t="s">
        <v>3769</v>
      </c>
      <c r="E29" s="267" t="s">
        <v>583</v>
      </c>
      <c r="F29" s="380">
        <v>10214</v>
      </c>
      <c r="G29" s="266">
        <v>441.32</v>
      </c>
      <c r="H29" s="344" t="s">
        <v>2952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44141</v>
      </c>
      <c r="B30" s="266" t="s">
        <v>3723</v>
      </c>
      <c r="C30" s="267" t="s">
        <v>3724</v>
      </c>
      <c r="D30" s="267" t="s">
        <v>3770</v>
      </c>
      <c r="E30" s="267" t="s">
        <v>583</v>
      </c>
      <c r="F30" s="380">
        <v>12041</v>
      </c>
      <c r="G30" s="266">
        <v>473.54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44141</v>
      </c>
      <c r="B31" s="266" t="s">
        <v>166</v>
      </c>
      <c r="C31" s="267" t="s">
        <v>3704</v>
      </c>
      <c r="D31" s="267" t="s">
        <v>3674</v>
      </c>
      <c r="E31" s="267" t="s">
        <v>583</v>
      </c>
      <c r="F31" s="380">
        <v>285278</v>
      </c>
      <c r="G31" s="266">
        <v>1212.1600000000001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44141</v>
      </c>
      <c r="B32" s="266" t="s">
        <v>168</v>
      </c>
      <c r="C32" s="267" t="s">
        <v>3771</v>
      </c>
      <c r="D32" s="267" t="s">
        <v>3772</v>
      </c>
      <c r="E32" s="267" t="s">
        <v>583</v>
      </c>
      <c r="F32" s="380">
        <v>3715010</v>
      </c>
      <c r="G32" s="266">
        <v>193.38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44141</v>
      </c>
      <c r="B33" s="266" t="s">
        <v>586</v>
      </c>
      <c r="C33" s="267" t="s">
        <v>3773</v>
      </c>
      <c r="D33" s="267" t="s">
        <v>3774</v>
      </c>
      <c r="E33" s="267" t="s">
        <v>583</v>
      </c>
      <c r="F33" s="380">
        <v>58000</v>
      </c>
      <c r="G33" s="266">
        <v>14.42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44141</v>
      </c>
      <c r="B34" s="266" t="s">
        <v>586</v>
      </c>
      <c r="C34" s="267" t="s">
        <v>3773</v>
      </c>
      <c r="D34" s="267" t="s">
        <v>3775</v>
      </c>
      <c r="E34" s="267" t="s">
        <v>583</v>
      </c>
      <c r="F34" s="380">
        <v>51497</v>
      </c>
      <c r="G34" s="266">
        <v>14.39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44141</v>
      </c>
      <c r="B35" s="266" t="s">
        <v>3371</v>
      </c>
      <c r="C35" s="267" t="s">
        <v>3647</v>
      </c>
      <c r="D35" s="267" t="s">
        <v>3776</v>
      </c>
      <c r="E35" s="267" t="s">
        <v>583</v>
      </c>
      <c r="F35" s="380">
        <v>15000000</v>
      </c>
      <c r="G35" s="266">
        <v>0.5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44141</v>
      </c>
      <c r="B36" s="266" t="s">
        <v>3371</v>
      </c>
      <c r="C36" s="267" t="s">
        <v>3647</v>
      </c>
      <c r="D36" s="267" t="s">
        <v>3777</v>
      </c>
      <c r="E36" s="267" t="s">
        <v>583</v>
      </c>
      <c r="F36" s="380">
        <v>5000000</v>
      </c>
      <c r="G36" s="266">
        <v>0.5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44141</v>
      </c>
      <c r="B37" s="266" t="s">
        <v>3371</v>
      </c>
      <c r="C37" s="267" t="s">
        <v>3647</v>
      </c>
      <c r="D37" s="267" t="s">
        <v>3675</v>
      </c>
      <c r="E37" s="267" t="s">
        <v>583</v>
      </c>
      <c r="F37" s="380">
        <v>28138637</v>
      </c>
      <c r="G37" s="266">
        <v>0.5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44141</v>
      </c>
      <c r="B38" s="266" t="s">
        <v>3371</v>
      </c>
      <c r="C38" s="267" t="s">
        <v>3647</v>
      </c>
      <c r="D38" s="267" t="s">
        <v>3778</v>
      </c>
      <c r="E38" s="267" t="s">
        <v>583</v>
      </c>
      <c r="F38" s="380">
        <v>6497000</v>
      </c>
      <c r="G38" s="266">
        <v>0.5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44141</v>
      </c>
      <c r="B39" s="266" t="s">
        <v>3371</v>
      </c>
      <c r="C39" s="267" t="s">
        <v>3647</v>
      </c>
      <c r="D39" s="267" t="s">
        <v>3779</v>
      </c>
      <c r="E39" s="267" t="s">
        <v>583</v>
      </c>
      <c r="F39" s="380">
        <v>20200001</v>
      </c>
      <c r="G39" s="266">
        <v>0.5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44141</v>
      </c>
      <c r="B40" s="266" t="s">
        <v>3371</v>
      </c>
      <c r="C40" s="267" t="s">
        <v>3647</v>
      </c>
      <c r="D40" s="267" t="s">
        <v>3705</v>
      </c>
      <c r="E40" s="267" t="s">
        <v>583</v>
      </c>
      <c r="F40" s="380">
        <v>8200016</v>
      </c>
      <c r="G40" s="266">
        <v>0.5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44141</v>
      </c>
      <c r="B41" s="266" t="s">
        <v>2916</v>
      </c>
      <c r="C41" s="267" t="s">
        <v>3780</v>
      </c>
      <c r="D41" s="267" t="s">
        <v>3781</v>
      </c>
      <c r="E41" s="267" t="s">
        <v>583</v>
      </c>
      <c r="F41" s="380">
        <v>1371600</v>
      </c>
      <c r="G41" s="266">
        <v>125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44141</v>
      </c>
      <c r="B42" s="266" t="s">
        <v>2793</v>
      </c>
      <c r="C42" s="267" t="s">
        <v>3683</v>
      </c>
      <c r="D42" s="267" t="s">
        <v>3782</v>
      </c>
      <c r="E42" s="267" t="s">
        <v>583</v>
      </c>
      <c r="F42" s="380">
        <v>3500000</v>
      </c>
      <c r="G42" s="266">
        <v>8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44141</v>
      </c>
      <c r="B43" s="266" t="s">
        <v>3534</v>
      </c>
      <c r="C43" s="267" t="s">
        <v>3764</v>
      </c>
      <c r="D43" s="267" t="s">
        <v>3783</v>
      </c>
      <c r="E43" s="267" t="s">
        <v>584</v>
      </c>
      <c r="F43" s="380">
        <v>429676</v>
      </c>
      <c r="G43" s="266">
        <v>1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44141</v>
      </c>
      <c r="B44" s="266" t="s">
        <v>1312</v>
      </c>
      <c r="C44" s="267" t="s">
        <v>3766</v>
      </c>
      <c r="D44" s="267" t="s">
        <v>3682</v>
      </c>
      <c r="E44" s="267" t="s">
        <v>584</v>
      </c>
      <c r="F44" s="380">
        <v>704282</v>
      </c>
      <c r="G44" s="266">
        <v>37.26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44141</v>
      </c>
      <c r="B45" s="266" t="s">
        <v>3484</v>
      </c>
      <c r="C45" s="267" t="s">
        <v>3767</v>
      </c>
      <c r="D45" s="267" t="s">
        <v>3784</v>
      </c>
      <c r="E45" s="267" t="s">
        <v>584</v>
      </c>
      <c r="F45" s="380">
        <v>56000</v>
      </c>
      <c r="G45" s="266">
        <v>62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44141</v>
      </c>
      <c r="B46" s="266" t="s">
        <v>3484</v>
      </c>
      <c r="C46" s="267" t="s">
        <v>3767</v>
      </c>
      <c r="D46" s="267" t="s">
        <v>3785</v>
      </c>
      <c r="E46" s="267" t="s">
        <v>584</v>
      </c>
      <c r="F46" s="380">
        <v>72000</v>
      </c>
      <c r="G46" s="266">
        <v>62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44141</v>
      </c>
      <c r="B47" s="266" t="s">
        <v>3723</v>
      </c>
      <c r="C47" s="267" t="s">
        <v>3724</v>
      </c>
      <c r="D47" s="267" t="s">
        <v>3786</v>
      </c>
      <c r="E47" s="267" t="s">
        <v>584</v>
      </c>
      <c r="F47" s="380">
        <v>20473</v>
      </c>
      <c r="G47" s="266">
        <v>467.39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44141</v>
      </c>
      <c r="B48" s="266" t="s">
        <v>3723</v>
      </c>
      <c r="C48" s="267" t="s">
        <v>3724</v>
      </c>
      <c r="D48" s="267" t="s">
        <v>3787</v>
      </c>
      <c r="E48" s="267" t="s">
        <v>584</v>
      </c>
      <c r="F48" s="380">
        <v>2786</v>
      </c>
      <c r="G48" s="266">
        <v>435.15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44141</v>
      </c>
      <c r="B49" s="266" t="s">
        <v>3723</v>
      </c>
      <c r="C49" s="267" t="s">
        <v>3724</v>
      </c>
      <c r="D49" s="267" t="s">
        <v>3725</v>
      </c>
      <c r="E49" s="267" t="s">
        <v>584</v>
      </c>
      <c r="F49" s="380">
        <v>12511</v>
      </c>
      <c r="G49" s="266">
        <v>466.47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44141</v>
      </c>
      <c r="B50" s="266" t="s">
        <v>166</v>
      </c>
      <c r="C50" s="267" t="s">
        <v>3704</v>
      </c>
      <c r="D50" s="267" t="s">
        <v>3674</v>
      </c>
      <c r="E50" s="267" t="s">
        <v>584</v>
      </c>
      <c r="F50" s="380">
        <v>284830</v>
      </c>
      <c r="G50" s="266">
        <v>1212.99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44141</v>
      </c>
      <c r="B51" s="266" t="s">
        <v>168</v>
      </c>
      <c r="C51" s="267" t="s">
        <v>3771</v>
      </c>
      <c r="D51" s="267" t="s">
        <v>3772</v>
      </c>
      <c r="E51" s="267" t="s">
        <v>584</v>
      </c>
      <c r="F51" s="380">
        <v>3823660</v>
      </c>
      <c r="G51" s="266">
        <v>193.88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44141</v>
      </c>
      <c r="B52" s="266" t="s">
        <v>3371</v>
      </c>
      <c r="C52" s="267" t="s">
        <v>3647</v>
      </c>
      <c r="D52" s="267" t="s">
        <v>3779</v>
      </c>
      <c r="E52" s="267" t="s">
        <v>584</v>
      </c>
      <c r="F52" s="380">
        <v>11200001</v>
      </c>
      <c r="G52" s="266">
        <v>0.5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44141</v>
      </c>
      <c r="B53" s="266" t="s">
        <v>3371</v>
      </c>
      <c r="C53" s="267" t="s">
        <v>3647</v>
      </c>
      <c r="D53" s="267" t="s">
        <v>3778</v>
      </c>
      <c r="E53" s="267" t="s">
        <v>584</v>
      </c>
      <c r="F53" s="380">
        <v>3500000</v>
      </c>
      <c r="G53" s="266">
        <v>0.5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44141</v>
      </c>
      <c r="B54" s="266" t="s">
        <v>3371</v>
      </c>
      <c r="C54" s="267" t="s">
        <v>3647</v>
      </c>
      <c r="D54" s="267" t="s">
        <v>3788</v>
      </c>
      <c r="E54" s="267" t="s">
        <v>584</v>
      </c>
      <c r="F54" s="380">
        <v>53167044</v>
      </c>
      <c r="G54" s="266">
        <v>0.5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44141</v>
      </c>
      <c r="B55" s="266" t="s">
        <v>3371</v>
      </c>
      <c r="C55" s="267" t="s">
        <v>3647</v>
      </c>
      <c r="D55" s="267" t="s">
        <v>3705</v>
      </c>
      <c r="E55" s="267" t="s">
        <v>584</v>
      </c>
      <c r="F55" s="380">
        <v>5300012</v>
      </c>
      <c r="G55" s="266">
        <v>0.5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44141</v>
      </c>
      <c r="B56" s="266" t="s">
        <v>3371</v>
      </c>
      <c r="C56" s="267" t="s">
        <v>3647</v>
      </c>
      <c r="D56" s="267" t="s">
        <v>3675</v>
      </c>
      <c r="E56" s="267" t="s">
        <v>584</v>
      </c>
      <c r="F56" s="380">
        <v>34790900</v>
      </c>
      <c r="G56" s="266">
        <v>0.5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44141</v>
      </c>
      <c r="B57" s="266" t="s">
        <v>3371</v>
      </c>
      <c r="C57" s="267" t="s">
        <v>3647</v>
      </c>
      <c r="D57" s="267" t="s">
        <v>3776</v>
      </c>
      <c r="E57" s="267" t="s">
        <v>584</v>
      </c>
      <c r="F57" s="380">
        <v>5000000</v>
      </c>
      <c r="G57" s="266">
        <v>0.5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44141</v>
      </c>
      <c r="B58" s="266" t="s">
        <v>2916</v>
      </c>
      <c r="C58" s="267" t="s">
        <v>3780</v>
      </c>
      <c r="D58" s="267" t="s">
        <v>3789</v>
      </c>
      <c r="E58" s="267" t="s">
        <v>584</v>
      </c>
      <c r="F58" s="380">
        <v>54000</v>
      </c>
      <c r="G58" s="266">
        <v>125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44141</v>
      </c>
      <c r="B59" s="266" t="s">
        <v>2916</v>
      </c>
      <c r="C59" s="267" t="s">
        <v>3780</v>
      </c>
      <c r="D59" s="267" t="s">
        <v>3790</v>
      </c>
      <c r="E59" s="267" t="s">
        <v>584</v>
      </c>
      <c r="F59" s="380">
        <v>202800</v>
      </c>
      <c r="G59" s="266">
        <v>125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44141</v>
      </c>
      <c r="B60" s="266" t="s">
        <v>2916</v>
      </c>
      <c r="C60" s="267" t="s">
        <v>3780</v>
      </c>
      <c r="D60" s="267" t="s">
        <v>3791</v>
      </c>
      <c r="E60" s="267" t="s">
        <v>584</v>
      </c>
      <c r="F60" s="380">
        <v>824400</v>
      </c>
      <c r="G60" s="266">
        <v>125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44141</v>
      </c>
      <c r="B61" s="266" t="s">
        <v>2916</v>
      </c>
      <c r="C61" s="267" t="s">
        <v>3780</v>
      </c>
      <c r="D61" s="267" t="s">
        <v>3792</v>
      </c>
      <c r="E61" s="267" t="s">
        <v>584</v>
      </c>
      <c r="F61" s="380">
        <v>99600</v>
      </c>
      <c r="G61" s="266">
        <v>125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44141</v>
      </c>
      <c r="B62" s="266" t="s">
        <v>2916</v>
      </c>
      <c r="C62" s="267" t="s">
        <v>3780</v>
      </c>
      <c r="D62" s="267" t="s">
        <v>3793</v>
      </c>
      <c r="E62" s="267" t="s">
        <v>584</v>
      </c>
      <c r="F62" s="380">
        <v>135600</v>
      </c>
      <c r="G62" s="266">
        <v>125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44141</v>
      </c>
      <c r="B63" s="266" t="s">
        <v>2916</v>
      </c>
      <c r="C63" s="267" t="s">
        <v>3780</v>
      </c>
      <c r="D63" s="267" t="s">
        <v>3794</v>
      </c>
      <c r="E63" s="267" t="s">
        <v>584</v>
      </c>
      <c r="F63" s="380">
        <v>55200</v>
      </c>
      <c r="G63" s="266">
        <v>125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1"/>
  <sheetViews>
    <sheetView zoomScale="85" zoomScaleNormal="85" workbookViewId="0">
      <selection activeCell="K28" sqref="K2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44144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44110</v>
      </c>
      <c r="C10" s="423"/>
      <c r="D10" s="424" t="s">
        <v>138</v>
      </c>
      <c r="E10" s="425" t="s">
        <v>600</v>
      </c>
      <c r="F10" s="426">
        <v>619</v>
      </c>
      <c r="G10" s="425">
        <v>590</v>
      </c>
      <c r="H10" s="425">
        <v>646</v>
      </c>
      <c r="I10" s="427">
        <v>690</v>
      </c>
      <c r="J10" s="428" t="s">
        <v>3639</v>
      </c>
      <c r="K10" s="428">
        <f t="shared" ref="K10" si="0">H10-F10</f>
        <v>27</v>
      </c>
      <c r="L10" s="445">
        <f t="shared" ref="L10" si="1">(F10*-0.8)/100</f>
        <v>-4.9520000000000008</v>
      </c>
      <c r="M10" s="429">
        <f t="shared" ref="M10" si="2">(K10+L10)/F10</f>
        <v>3.5618739903069463E-2</v>
      </c>
      <c r="N10" s="430" t="s">
        <v>599</v>
      </c>
      <c r="O10" s="431">
        <v>44113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3644</v>
      </c>
      <c r="K11" s="428">
        <f t="shared" ref="K11" si="3">H11-F11</f>
        <v>280</v>
      </c>
      <c r="L11" s="445">
        <f t="shared" ref="L11" si="4">(F11*-0.8)/100</f>
        <v>-55.12</v>
      </c>
      <c r="M11" s="429">
        <f t="shared" ref="M11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382">
        <v>3</v>
      </c>
      <c r="B12" s="404">
        <v>44112</v>
      </c>
      <c r="C12" s="409"/>
      <c r="D12" s="439" t="s">
        <v>3637</v>
      </c>
      <c r="E12" s="410" t="s">
        <v>600</v>
      </c>
      <c r="F12" s="410" t="s">
        <v>3638</v>
      </c>
      <c r="G12" s="418">
        <v>548</v>
      </c>
      <c r="H12" s="410"/>
      <c r="I12" s="406">
        <v>640</v>
      </c>
      <c r="J12" s="479" t="s">
        <v>601</v>
      </c>
      <c r="K12" s="479"/>
      <c r="L12" s="447"/>
      <c r="M12" s="479"/>
      <c r="N12" s="412"/>
      <c r="O12" s="413"/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3641</v>
      </c>
      <c r="G13" s="418">
        <v>1895</v>
      </c>
      <c r="H13" s="410"/>
      <c r="I13" s="406" t="s">
        <v>3642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382">
        <v>5</v>
      </c>
      <c r="B14" s="404">
        <v>44131</v>
      </c>
      <c r="C14" s="409"/>
      <c r="D14" s="439" t="s">
        <v>71</v>
      </c>
      <c r="E14" s="410" t="s">
        <v>600</v>
      </c>
      <c r="F14" s="410" t="s">
        <v>3645</v>
      </c>
      <c r="G14" s="418">
        <v>375</v>
      </c>
      <c r="H14" s="410"/>
      <c r="I14" s="406" t="s">
        <v>3646</v>
      </c>
      <c r="J14" s="479" t="s">
        <v>601</v>
      </c>
      <c r="K14" s="479"/>
      <c r="L14" s="447"/>
      <c r="M14" s="479"/>
      <c r="N14" s="412"/>
      <c r="O14" s="413"/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55">
        <v>392</v>
      </c>
      <c r="G15" s="457">
        <v>368</v>
      </c>
      <c r="H15" s="455">
        <v>417</v>
      </c>
      <c r="I15" s="456" t="s">
        <v>3648</v>
      </c>
      <c r="J15" s="434" t="s">
        <v>743</v>
      </c>
      <c r="K15" s="434">
        <f t="shared" ref="K15" si="6">H15-F15</f>
        <v>25</v>
      </c>
      <c r="L15" s="444">
        <f>(F15*-0.8)/100</f>
        <v>-3.1360000000000001</v>
      </c>
      <c r="M15" s="437">
        <f t="shared" ref="M15" si="7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44133</v>
      </c>
      <c r="C16" s="409"/>
      <c r="D16" s="439" t="s">
        <v>3649</v>
      </c>
      <c r="E16" s="410" t="s">
        <v>600</v>
      </c>
      <c r="F16" s="410" t="s">
        <v>3650</v>
      </c>
      <c r="G16" s="418">
        <v>640</v>
      </c>
      <c r="H16" s="410"/>
      <c r="I16" s="406" t="s">
        <v>3651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382">
        <v>8</v>
      </c>
      <c r="B17" s="404">
        <v>44134</v>
      </c>
      <c r="C17" s="409"/>
      <c r="D17" s="439" t="s">
        <v>3659</v>
      </c>
      <c r="E17" s="410" t="s">
        <v>600</v>
      </c>
      <c r="F17" s="410" t="s">
        <v>3660</v>
      </c>
      <c r="G17" s="418">
        <v>337</v>
      </c>
      <c r="H17" s="410"/>
      <c r="I17" s="406" t="s">
        <v>3661</v>
      </c>
      <c r="J17" s="479" t="s">
        <v>601</v>
      </c>
      <c r="K17" s="479"/>
      <c r="L17" s="447"/>
      <c r="M17" s="479"/>
      <c r="N17" s="412"/>
      <c r="O17" s="413"/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44137</v>
      </c>
      <c r="C18" s="409"/>
      <c r="D18" s="439" t="s">
        <v>1396</v>
      </c>
      <c r="E18" s="410" t="s">
        <v>600</v>
      </c>
      <c r="F18" s="410" t="s">
        <v>3667</v>
      </c>
      <c r="G18" s="418">
        <v>3280</v>
      </c>
      <c r="H18" s="410"/>
      <c r="I18" s="406">
        <v>4200</v>
      </c>
      <c r="J18" s="411" t="s">
        <v>601</v>
      </c>
      <c r="K18" s="411"/>
      <c r="L18" s="447"/>
      <c r="M18" s="479"/>
      <c r="N18" s="412"/>
      <c r="O18" s="413"/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4.25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540">
        <v>772.5</v>
      </c>
      <c r="G19" s="541">
        <v>805</v>
      </c>
      <c r="H19" s="540">
        <v>810</v>
      </c>
      <c r="I19" s="542">
        <v>700</v>
      </c>
      <c r="J19" s="462" t="s">
        <v>3676</v>
      </c>
      <c r="K19" s="462">
        <f>F19-H19</f>
        <v>-37.5</v>
      </c>
      <c r="L19" s="446">
        <f t="shared" ref="L19" si="8">(F19*-0.7)/100</f>
        <v>-5.4074999999999998</v>
      </c>
      <c r="M19" s="419">
        <f t="shared" ref="M19" si="9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382">
        <v>11</v>
      </c>
      <c r="B20" s="404">
        <v>44139</v>
      </c>
      <c r="C20" s="405"/>
      <c r="D20" s="439" t="s">
        <v>569</v>
      </c>
      <c r="E20" s="410" t="s">
        <v>600</v>
      </c>
      <c r="F20" s="410" t="s">
        <v>3687</v>
      </c>
      <c r="G20" s="418">
        <v>1980</v>
      </c>
      <c r="H20" s="410"/>
      <c r="I20" s="406">
        <v>2300</v>
      </c>
      <c r="J20" s="412" t="s">
        <v>601</v>
      </c>
      <c r="K20" s="412"/>
      <c r="L20" s="448"/>
      <c r="M20" s="375"/>
      <c r="N20" s="385"/>
      <c r="O20" s="381"/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382">
        <v>12</v>
      </c>
      <c r="B21" s="404">
        <v>44139</v>
      </c>
      <c r="C21" s="405"/>
      <c r="D21" s="439" t="s">
        <v>3634</v>
      </c>
      <c r="E21" s="410" t="s">
        <v>600</v>
      </c>
      <c r="F21" s="410" t="s">
        <v>3694</v>
      </c>
      <c r="G21" s="418">
        <v>2150</v>
      </c>
      <c r="H21" s="410"/>
      <c r="I21" s="406" t="s">
        <v>3695</v>
      </c>
      <c r="J21" s="412" t="s">
        <v>601</v>
      </c>
      <c r="K21" s="412"/>
      <c r="L21" s="448"/>
      <c r="M21" s="375"/>
      <c r="N21" s="385"/>
      <c r="O21" s="381"/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44141</v>
      </c>
      <c r="C22" s="405"/>
      <c r="D22" s="439" t="s">
        <v>284</v>
      </c>
      <c r="E22" s="410" t="s">
        <v>600</v>
      </c>
      <c r="F22" s="410" t="s">
        <v>3741</v>
      </c>
      <c r="G22" s="418">
        <v>160</v>
      </c>
      <c r="H22" s="410"/>
      <c r="I22" s="406">
        <v>195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48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27"/>
      <c r="B25" s="528"/>
      <c r="C25" s="529"/>
      <c r="D25" s="530"/>
      <c r="E25" s="531"/>
      <c r="F25" s="531"/>
      <c r="G25" s="472"/>
      <c r="H25" s="531"/>
      <c r="I25" s="532"/>
      <c r="J25" s="473"/>
      <c r="K25" s="473"/>
      <c r="L25" s="533"/>
      <c r="M25" s="79"/>
      <c r="N25" s="534"/>
      <c r="O25" s="535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27"/>
      <c r="B26" s="528"/>
      <c r="C26" s="529"/>
      <c r="D26" s="530"/>
      <c r="E26" s="531"/>
      <c r="F26" s="531"/>
      <c r="G26" s="472"/>
      <c r="H26" s="531"/>
      <c r="I26" s="532"/>
      <c r="J26" s="473"/>
      <c r="K26" s="473"/>
      <c r="L26" s="533"/>
      <c r="M26" s="79"/>
      <c r="N26" s="534"/>
      <c r="O26" s="535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603</v>
      </c>
      <c r="B27" s="24"/>
      <c r="C27" s="25"/>
      <c r="D27" s="26"/>
      <c r="E27" s="27"/>
      <c r="F27" s="28"/>
      <c r="G27" s="28"/>
      <c r="H27" s="28"/>
      <c r="I27" s="28"/>
      <c r="J27" s="65"/>
      <c r="K27" s="28"/>
      <c r="L27" s="449"/>
      <c r="M27" s="38"/>
      <c r="N27" s="65"/>
      <c r="O27" s="66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604</v>
      </c>
      <c r="B28" s="23"/>
      <c r="C28" s="23"/>
      <c r="D28" s="23"/>
      <c r="F28" s="30" t="s">
        <v>605</v>
      </c>
      <c r="G28" s="17"/>
      <c r="H28" s="31"/>
      <c r="I28" s="36"/>
      <c r="J28" s="67"/>
      <c r="K28" s="68"/>
      <c r="L28" s="450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606</v>
      </c>
      <c r="B29" s="23"/>
      <c r="C29" s="23"/>
      <c r="D29" s="23"/>
      <c r="E29" s="32"/>
      <c r="F29" s="30" t="s">
        <v>607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1"/>
      <c r="K30" s="68"/>
      <c r="L30" s="450"/>
      <c r="M30" s="17"/>
      <c r="N30" s="72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608</v>
      </c>
      <c r="C31" s="33"/>
      <c r="D31" s="33"/>
      <c r="E31" s="33"/>
      <c r="F31" s="34"/>
      <c r="G31" s="32"/>
      <c r="H31" s="32"/>
      <c r="I31" s="73"/>
      <c r="J31" s="74"/>
      <c r="K31" s="75"/>
      <c r="L31" s="451"/>
      <c r="M31" s="12"/>
      <c r="N31" s="11"/>
      <c r="O31" s="53"/>
      <c r="P31" s="7"/>
      <c r="R31" s="82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575</v>
      </c>
      <c r="C32" s="21"/>
      <c r="D32" s="22" t="s">
        <v>588</v>
      </c>
      <c r="E32" s="21" t="s">
        <v>589</v>
      </c>
      <c r="F32" s="21" t="s">
        <v>590</v>
      </c>
      <c r="G32" s="21" t="s">
        <v>609</v>
      </c>
      <c r="H32" s="21" t="s">
        <v>592</v>
      </c>
      <c r="I32" s="21" t="s">
        <v>593</v>
      </c>
      <c r="J32" s="21" t="s">
        <v>594</v>
      </c>
      <c r="K32" s="62" t="s">
        <v>610</v>
      </c>
      <c r="L32" s="452" t="s">
        <v>3630</v>
      </c>
      <c r="M32" s="63" t="s">
        <v>3629</v>
      </c>
      <c r="N32" s="21" t="s">
        <v>597</v>
      </c>
      <c r="O32" s="78" t="s">
        <v>598</v>
      </c>
      <c r="P32" s="7"/>
      <c r="Q32" s="40"/>
      <c r="R32" s="38"/>
      <c r="S32" s="38"/>
      <c r="T32" s="38"/>
    </row>
    <row r="33" spans="1:28" s="9" customFormat="1" ht="15" customHeight="1">
      <c r="A33" s="503">
        <v>1</v>
      </c>
      <c r="B33" s="501">
        <v>44123</v>
      </c>
      <c r="C33" s="504"/>
      <c r="D33" s="505" t="s">
        <v>91</v>
      </c>
      <c r="E33" s="436" t="s">
        <v>600</v>
      </c>
      <c r="F33" s="436">
        <v>3150</v>
      </c>
      <c r="G33" s="506">
        <v>3040</v>
      </c>
      <c r="H33" s="506">
        <v>3225</v>
      </c>
      <c r="I33" s="436">
        <v>3350</v>
      </c>
      <c r="J33" s="434" t="s">
        <v>3700</v>
      </c>
      <c r="K33" s="434">
        <f t="shared" ref="K33" si="10">H33-F33</f>
        <v>75</v>
      </c>
      <c r="L33" s="444">
        <f t="shared" ref="L33" si="11">(F33*-0.7)/100</f>
        <v>-22.05</v>
      </c>
      <c r="M33" s="437">
        <f t="shared" ref="M33" si="12">(K33+L33)/F33</f>
        <v>1.6809523809523809E-2</v>
      </c>
      <c r="N33" s="438" t="s">
        <v>599</v>
      </c>
      <c r="O33" s="465">
        <v>44140</v>
      </c>
      <c r="P33" s="64"/>
      <c r="Q33" s="64"/>
      <c r="R33" s="408" t="s">
        <v>602</v>
      </c>
      <c r="S33" s="6"/>
      <c r="T33" s="6"/>
      <c r="U33" s="6"/>
      <c r="V33" s="6"/>
      <c r="W33" s="6"/>
      <c r="X33" s="6"/>
      <c r="Y33" s="6"/>
      <c r="Z33" s="6"/>
      <c r="AA33" s="6"/>
    </row>
    <row r="34" spans="1:28" s="400" customFormat="1" ht="15" customHeight="1">
      <c r="A34" s="503">
        <v>2</v>
      </c>
      <c r="B34" s="501">
        <v>44134</v>
      </c>
      <c r="C34" s="504"/>
      <c r="D34" s="505" t="s">
        <v>3654</v>
      </c>
      <c r="E34" s="436" t="s">
        <v>600</v>
      </c>
      <c r="F34" s="436">
        <v>2195</v>
      </c>
      <c r="G34" s="506">
        <v>2140</v>
      </c>
      <c r="H34" s="506">
        <v>2247.5</v>
      </c>
      <c r="I34" s="436">
        <v>2300</v>
      </c>
      <c r="J34" s="434" t="s">
        <v>3685</v>
      </c>
      <c r="K34" s="434">
        <f t="shared" ref="K34:K35" si="13">H34-F34</f>
        <v>52.5</v>
      </c>
      <c r="L34" s="444">
        <f t="shared" ref="L34:L35" si="14">(F34*-0.7)/100</f>
        <v>-15.365</v>
      </c>
      <c r="M34" s="437">
        <f t="shared" ref="M34:M35" si="15">(K34+L34)/F34</f>
        <v>1.6917995444191342E-2</v>
      </c>
      <c r="N34" s="438" t="s">
        <v>599</v>
      </c>
      <c r="O34" s="465">
        <v>44137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8" s="9" customFormat="1" ht="15" customHeight="1">
      <c r="A35" s="503">
        <v>3</v>
      </c>
      <c r="B35" s="501">
        <v>44134</v>
      </c>
      <c r="C35" s="504"/>
      <c r="D35" s="505" t="s">
        <v>3656</v>
      </c>
      <c r="E35" s="436" t="s">
        <v>600</v>
      </c>
      <c r="F35" s="436">
        <v>139.5</v>
      </c>
      <c r="G35" s="506">
        <v>134.9</v>
      </c>
      <c r="H35" s="506">
        <v>143</v>
      </c>
      <c r="I35" s="436" t="s">
        <v>3657</v>
      </c>
      <c r="J35" s="434" t="s">
        <v>3678</v>
      </c>
      <c r="K35" s="434">
        <f t="shared" si="13"/>
        <v>3.5</v>
      </c>
      <c r="L35" s="444">
        <f t="shared" si="14"/>
        <v>-0.97649999999999992</v>
      </c>
      <c r="M35" s="437">
        <f t="shared" si="15"/>
        <v>1.8089605734767027E-2</v>
      </c>
      <c r="N35" s="438" t="s">
        <v>599</v>
      </c>
      <c r="O35" s="465">
        <v>44138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  <c r="AB35" s="400"/>
    </row>
    <row r="36" spans="1:28" s="400" customFormat="1" ht="15" customHeight="1">
      <c r="A36" s="503">
        <v>4</v>
      </c>
      <c r="B36" s="501">
        <v>44134</v>
      </c>
      <c r="C36" s="504"/>
      <c r="D36" s="505" t="s">
        <v>3658</v>
      </c>
      <c r="E36" s="436" t="s">
        <v>600</v>
      </c>
      <c r="F36" s="436">
        <v>490.5</v>
      </c>
      <c r="G36" s="506">
        <v>477</v>
      </c>
      <c r="H36" s="506">
        <v>502</v>
      </c>
      <c r="I36" s="436">
        <v>520</v>
      </c>
      <c r="J36" s="434" t="s">
        <v>3677</v>
      </c>
      <c r="K36" s="434">
        <f t="shared" ref="K36" si="16">H36-F36</f>
        <v>11.5</v>
      </c>
      <c r="L36" s="444">
        <f t="shared" ref="L36" si="17">(F36*-0.7)/100</f>
        <v>-3.4334999999999996</v>
      </c>
      <c r="M36" s="437">
        <f t="shared" ref="M36" si="18">(K36+L36)/F36</f>
        <v>1.6445463812436292E-2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8" s="400" customFormat="1" ht="15" customHeight="1">
      <c r="A37" s="519">
        <v>5</v>
      </c>
      <c r="B37" s="496">
        <v>44137</v>
      </c>
      <c r="C37" s="520"/>
      <c r="D37" s="466" t="s">
        <v>330</v>
      </c>
      <c r="E37" s="467" t="s">
        <v>600</v>
      </c>
      <c r="F37" s="467">
        <v>242</v>
      </c>
      <c r="G37" s="521">
        <v>235</v>
      </c>
      <c r="H37" s="521">
        <v>235</v>
      </c>
      <c r="I37" s="467" t="s">
        <v>3666</v>
      </c>
      <c r="J37" s="462" t="s">
        <v>3681</v>
      </c>
      <c r="K37" s="462">
        <f t="shared" ref="K37:K38" si="19">H37-F37</f>
        <v>-7</v>
      </c>
      <c r="L37" s="446">
        <f>(F37*-0.07)/100</f>
        <v>-0.16940000000000002</v>
      </c>
      <c r="M37" s="419">
        <f t="shared" ref="M37:M38" si="20">(K37+L37)/F37</f>
        <v>-2.9625619834710747E-2</v>
      </c>
      <c r="N37" s="432" t="s">
        <v>663</v>
      </c>
      <c r="O37" s="543">
        <v>44137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9" customFormat="1" ht="15" customHeight="1">
      <c r="A38" s="503">
        <v>6</v>
      </c>
      <c r="B38" s="501">
        <v>44137</v>
      </c>
      <c r="C38" s="504"/>
      <c r="D38" s="505" t="s">
        <v>47</v>
      </c>
      <c r="E38" s="436" t="s">
        <v>600</v>
      </c>
      <c r="F38" s="436">
        <v>2090</v>
      </c>
      <c r="G38" s="506">
        <v>2025</v>
      </c>
      <c r="H38" s="506">
        <v>2135</v>
      </c>
      <c r="I38" s="436">
        <v>2200</v>
      </c>
      <c r="J38" s="434" t="s">
        <v>3684</v>
      </c>
      <c r="K38" s="434">
        <f t="shared" si="19"/>
        <v>45</v>
      </c>
      <c r="L38" s="444">
        <f t="shared" ref="L38" si="21">(F38*-0.7)/100</f>
        <v>-14.63</v>
      </c>
      <c r="M38" s="437">
        <f t="shared" si="20"/>
        <v>1.4531100478468898E-2</v>
      </c>
      <c r="N38" s="438" t="s">
        <v>599</v>
      </c>
      <c r="O38" s="465">
        <v>44138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  <c r="AB38" s="400"/>
    </row>
    <row r="39" spans="1:28" s="400" customFormat="1" ht="15" customHeight="1">
      <c r="A39" s="460">
        <v>7</v>
      </c>
      <c r="B39" s="492">
        <v>44137</v>
      </c>
      <c r="C39" s="507"/>
      <c r="D39" s="440" t="s">
        <v>338</v>
      </c>
      <c r="E39" s="443" t="s">
        <v>600</v>
      </c>
      <c r="F39" s="443" t="s">
        <v>3668</v>
      </c>
      <c r="G39" s="508">
        <v>455</v>
      </c>
      <c r="H39" s="508"/>
      <c r="I39" s="443" t="s">
        <v>3135</v>
      </c>
      <c r="J39" s="376" t="s">
        <v>601</v>
      </c>
      <c r="K39" s="376"/>
      <c r="L39" s="476"/>
      <c r="M39" s="474"/>
      <c r="N39" s="412"/>
      <c r="O39" s="459"/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8" s="400" customFormat="1" ht="15" customHeight="1">
      <c r="A40" s="503">
        <v>8</v>
      </c>
      <c r="B40" s="501">
        <v>44138</v>
      </c>
      <c r="C40" s="504"/>
      <c r="D40" s="505" t="s">
        <v>190</v>
      </c>
      <c r="E40" s="436" t="s">
        <v>600</v>
      </c>
      <c r="F40" s="436">
        <v>2574</v>
      </c>
      <c r="G40" s="506">
        <v>2495</v>
      </c>
      <c r="H40" s="506">
        <v>2632.5</v>
      </c>
      <c r="I40" s="436">
        <v>2700</v>
      </c>
      <c r="J40" s="434" t="s">
        <v>3709</v>
      </c>
      <c r="K40" s="434">
        <f t="shared" ref="K40" si="22">H40-F40</f>
        <v>58.5</v>
      </c>
      <c r="L40" s="444">
        <f t="shared" ref="L40" si="23">(F40*-0.7)/100</f>
        <v>-18.018000000000001</v>
      </c>
      <c r="M40" s="437">
        <f t="shared" ref="M40" si="24">(K40+L40)/F40</f>
        <v>1.5727272727272729E-2</v>
      </c>
      <c r="N40" s="438" t="s">
        <v>599</v>
      </c>
      <c r="O40" s="465">
        <v>44140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3">
        <v>9</v>
      </c>
      <c r="B41" s="501">
        <v>44138</v>
      </c>
      <c r="C41" s="504"/>
      <c r="D41" s="505" t="s">
        <v>3658</v>
      </c>
      <c r="E41" s="436" t="s">
        <v>600</v>
      </c>
      <c r="F41" s="436">
        <v>494</v>
      </c>
      <c r="G41" s="506">
        <v>479</v>
      </c>
      <c r="H41" s="506">
        <v>510</v>
      </c>
      <c r="I41" s="436">
        <v>520</v>
      </c>
      <c r="J41" s="434" t="s">
        <v>3726</v>
      </c>
      <c r="K41" s="434">
        <f t="shared" ref="K41" si="25">H41-F41</f>
        <v>16</v>
      </c>
      <c r="L41" s="444">
        <f t="shared" ref="L41" si="26">(F41*-0.7)/100</f>
        <v>-3.4579999999999997</v>
      </c>
      <c r="M41" s="437">
        <f t="shared" ref="M41" si="27">(K41+L41)/F41</f>
        <v>2.5388663967611337E-2</v>
      </c>
      <c r="N41" s="438" t="s">
        <v>599</v>
      </c>
      <c r="O41" s="465">
        <v>44141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519">
        <v>10</v>
      </c>
      <c r="B42" s="496">
        <v>44139</v>
      </c>
      <c r="C42" s="520"/>
      <c r="D42" s="466" t="s">
        <v>268</v>
      </c>
      <c r="E42" s="467" t="s">
        <v>600</v>
      </c>
      <c r="F42" s="467">
        <v>1380</v>
      </c>
      <c r="G42" s="521">
        <v>1335</v>
      </c>
      <c r="H42" s="521">
        <v>1335</v>
      </c>
      <c r="I42" s="467" t="s">
        <v>3693</v>
      </c>
      <c r="J42" s="462" t="s">
        <v>3727</v>
      </c>
      <c r="K42" s="462">
        <f t="shared" ref="K42" si="28">H42-F42</f>
        <v>-45</v>
      </c>
      <c r="L42" s="446">
        <f t="shared" ref="L42:L44" si="29">(F42*-0.7)/100</f>
        <v>-9.6599999999999984</v>
      </c>
      <c r="M42" s="419">
        <f t="shared" ref="M42:M44" si="30">(K42+L42)/F42</f>
        <v>-3.9608695652173911E-2</v>
      </c>
      <c r="N42" s="432" t="s">
        <v>663</v>
      </c>
      <c r="O42" s="420">
        <v>44141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519">
        <v>11</v>
      </c>
      <c r="B43" s="496">
        <v>44139</v>
      </c>
      <c r="C43" s="520"/>
      <c r="D43" s="466" t="s">
        <v>106</v>
      </c>
      <c r="E43" s="467" t="s">
        <v>3627</v>
      </c>
      <c r="F43" s="467">
        <v>798.5</v>
      </c>
      <c r="G43" s="521">
        <v>822</v>
      </c>
      <c r="H43" s="521">
        <v>822.5</v>
      </c>
      <c r="I43" s="467" t="s">
        <v>3703</v>
      </c>
      <c r="J43" s="462" t="s">
        <v>3676</v>
      </c>
      <c r="K43" s="462">
        <f>F43-H43</f>
        <v>-24</v>
      </c>
      <c r="L43" s="446">
        <f t="shared" si="29"/>
        <v>-5.5894999999999992</v>
      </c>
      <c r="M43" s="419">
        <f t="shared" si="30"/>
        <v>-3.7056355666875394E-2</v>
      </c>
      <c r="N43" s="432" t="s">
        <v>663</v>
      </c>
      <c r="O43" s="420">
        <v>44141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503">
        <v>12</v>
      </c>
      <c r="B44" s="501">
        <v>44140</v>
      </c>
      <c r="C44" s="504"/>
      <c r="D44" s="505" t="s">
        <v>85</v>
      </c>
      <c r="E44" s="436" t="s">
        <v>600</v>
      </c>
      <c r="F44" s="436">
        <v>1477.5</v>
      </c>
      <c r="G44" s="506">
        <v>1435</v>
      </c>
      <c r="H44" s="506">
        <v>1510</v>
      </c>
      <c r="I44" s="436" t="s">
        <v>3710</v>
      </c>
      <c r="J44" s="434" t="s">
        <v>740</v>
      </c>
      <c r="K44" s="434">
        <f t="shared" ref="K44" si="31">H44-F44</f>
        <v>32.5</v>
      </c>
      <c r="L44" s="444">
        <f t="shared" si="29"/>
        <v>-10.342499999999999</v>
      </c>
      <c r="M44" s="437">
        <f t="shared" si="30"/>
        <v>1.4996615905245345E-2</v>
      </c>
      <c r="N44" s="438" t="s">
        <v>599</v>
      </c>
      <c r="O44" s="465">
        <v>44141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460">
        <v>13</v>
      </c>
      <c r="B45" s="492">
        <v>44140</v>
      </c>
      <c r="C45" s="507"/>
      <c r="D45" s="440" t="s">
        <v>91</v>
      </c>
      <c r="E45" s="443" t="s">
        <v>600</v>
      </c>
      <c r="F45" s="443" t="s">
        <v>3713</v>
      </c>
      <c r="G45" s="508">
        <v>3090</v>
      </c>
      <c r="H45" s="508"/>
      <c r="I45" s="443" t="s">
        <v>3714</v>
      </c>
      <c r="J45" s="376" t="s">
        <v>601</v>
      </c>
      <c r="K45" s="376"/>
      <c r="L45" s="476"/>
      <c r="M45" s="474"/>
      <c r="N45" s="412"/>
      <c r="O45" s="459"/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503">
        <v>14</v>
      </c>
      <c r="B46" s="501">
        <v>44140</v>
      </c>
      <c r="C46" s="504"/>
      <c r="D46" s="505" t="s">
        <v>75</v>
      </c>
      <c r="E46" s="436" t="s">
        <v>600</v>
      </c>
      <c r="F46" s="436">
        <v>3467.5</v>
      </c>
      <c r="G46" s="506">
        <v>3350</v>
      </c>
      <c r="H46" s="506">
        <v>3550</v>
      </c>
      <c r="I46" s="436" t="s">
        <v>3715</v>
      </c>
      <c r="J46" s="434" t="s">
        <v>3728</v>
      </c>
      <c r="K46" s="434">
        <f t="shared" ref="K46" si="32">H46-F46</f>
        <v>82.5</v>
      </c>
      <c r="L46" s="444">
        <f t="shared" ref="L46" si="33">(F46*-0.7)/100</f>
        <v>-24.272500000000001</v>
      </c>
      <c r="M46" s="437">
        <f t="shared" ref="M46" si="34">(K46+L46)/F46</f>
        <v>1.6792357606344628E-2</v>
      </c>
      <c r="N46" s="438" t="s">
        <v>599</v>
      </c>
      <c r="O46" s="465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460">
        <v>15</v>
      </c>
      <c r="B47" s="492">
        <v>44141</v>
      </c>
      <c r="C47" s="507"/>
      <c r="D47" s="440" t="s">
        <v>412</v>
      </c>
      <c r="E47" s="443" t="s">
        <v>600</v>
      </c>
      <c r="F47" s="443" t="s">
        <v>3737</v>
      </c>
      <c r="G47" s="508">
        <v>120.4</v>
      </c>
      <c r="H47" s="508"/>
      <c r="I47" s="443" t="s">
        <v>3738</v>
      </c>
      <c r="J47" s="376" t="s">
        <v>601</v>
      </c>
      <c r="K47" s="376"/>
      <c r="L47" s="476"/>
      <c r="M47" s="474"/>
      <c r="N47" s="412"/>
      <c r="O47" s="459"/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460"/>
      <c r="B48" s="492"/>
      <c r="C48" s="507"/>
      <c r="D48" s="440"/>
      <c r="E48" s="443"/>
      <c r="F48" s="443"/>
      <c r="G48" s="508"/>
      <c r="H48" s="508"/>
      <c r="I48" s="443"/>
      <c r="J48" s="376"/>
      <c r="K48" s="376"/>
      <c r="L48" s="476"/>
      <c r="M48" s="474"/>
      <c r="N48" s="412"/>
      <c r="O48" s="459"/>
      <c r="P48" s="7"/>
      <c r="Q48" s="7"/>
      <c r="R48" s="343"/>
      <c r="S48" s="40"/>
      <c r="T48" s="40"/>
      <c r="U48" s="40"/>
      <c r="V48" s="40"/>
      <c r="W48" s="40"/>
      <c r="X48" s="40"/>
      <c r="Y48" s="40"/>
      <c r="Z48" s="40"/>
      <c r="AA48" s="40"/>
    </row>
    <row r="49" spans="1:34" ht="44.25" customHeight="1">
      <c r="A49" s="23" t="s">
        <v>603</v>
      </c>
      <c r="B49" s="39"/>
      <c r="C49" s="39"/>
      <c r="D49" s="40"/>
      <c r="E49" s="36"/>
      <c r="F49" s="36"/>
      <c r="G49" s="35"/>
      <c r="H49" s="35" t="s">
        <v>3632</v>
      </c>
      <c r="I49" s="36"/>
      <c r="J49" s="17"/>
      <c r="K49" s="79"/>
      <c r="L49" s="80"/>
      <c r="M49" s="79"/>
      <c r="N49" s="81"/>
      <c r="O49" s="79"/>
      <c r="P49" s="7"/>
      <c r="Q49" s="482"/>
      <c r="R49" s="509"/>
      <c r="S49" s="482"/>
      <c r="T49" s="482"/>
      <c r="U49" s="482"/>
      <c r="V49" s="482"/>
      <c r="W49" s="482"/>
      <c r="X49" s="482"/>
      <c r="Y49" s="482"/>
      <c r="Z49" s="40"/>
      <c r="AA49" s="40"/>
      <c r="AB49" s="40"/>
    </row>
    <row r="50" spans="1:34" s="6" customFormat="1">
      <c r="A50" s="29" t="s">
        <v>604</v>
      </c>
      <c r="B50" s="23"/>
      <c r="C50" s="23"/>
      <c r="D50" s="23"/>
      <c r="E50" s="5"/>
      <c r="F50" s="30" t="s">
        <v>605</v>
      </c>
      <c r="G50" s="41"/>
      <c r="H50" s="42"/>
      <c r="I50" s="82"/>
      <c r="J50" s="17"/>
      <c r="K50" s="83"/>
      <c r="L50" s="84"/>
      <c r="M50" s="85"/>
      <c r="N50" s="86"/>
      <c r="O50" s="87"/>
      <c r="P50" s="5"/>
      <c r="Q50" s="4"/>
      <c r="R50" s="12"/>
      <c r="Z50" s="9"/>
      <c r="AA50" s="9"/>
      <c r="AB50" s="9"/>
      <c r="AC50" s="9"/>
      <c r="AD50" s="9"/>
      <c r="AE50" s="9"/>
      <c r="AF50" s="9"/>
      <c r="AG50" s="9"/>
      <c r="AH50" s="9"/>
    </row>
    <row r="51" spans="1:34" s="9" customFormat="1" ht="14.25" customHeight="1">
      <c r="A51" s="29"/>
      <c r="B51" s="23"/>
      <c r="C51" s="23"/>
      <c r="D51" s="23"/>
      <c r="E51" s="32"/>
      <c r="F51" s="30" t="s">
        <v>607</v>
      </c>
      <c r="G51" s="41"/>
      <c r="H51" s="42"/>
      <c r="I51" s="82"/>
      <c r="J51" s="17"/>
      <c r="K51" s="83"/>
      <c r="L51" s="84"/>
      <c r="M51" s="85"/>
      <c r="N51" s="86"/>
      <c r="O51" s="87"/>
      <c r="P51" s="5"/>
      <c r="Q51" s="4"/>
      <c r="R51" s="12"/>
      <c r="S51" s="6"/>
      <c r="Y51" s="6"/>
      <c r="Z51" s="6"/>
    </row>
    <row r="52" spans="1:34" s="9" customFormat="1" ht="14.25" customHeight="1">
      <c r="A52" s="23"/>
      <c r="B52" s="23"/>
      <c r="C52" s="23"/>
      <c r="D52" s="23"/>
      <c r="E52" s="32"/>
      <c r="F52" s="17"/>
      <c r="G52" s="17"/>
      <c r="H52" s="31"/>
      <c r="I52" s="36"/>
      <c r="J52" s="71"/>
      <c r="K52" s="68"/>
      <c r="L52" s="69"/>
      <c r="M52" s="17"/>
      <c r="N52" s="72"/>
      <c r="O52" s="57"/>
      <c r="P52" s="8"/>
      <c r="Q52" s="4"/>
      <c r="R52" s="12"/>
      <c r="S52" s="6"/>
      <c r="Y52" s="6"/>
      <c r="Z52" s="6"/>
    </row>
    <row r="53" spans="1:34" s="9" customFormat="1" ht="15">
      <c r="A53" s="43" t="s">
        <v>614</v>
      </c>
      <c r="B53" s="43"/>
      <c r="C53" s="43"/>
      <c r="D53" s="43"/>
      <c r="E53" s="32"/>
      <c r="F53" s="17"/>
      <c r="G53" s="12"/>
      <c r="H53" s="17"/>
      <c r="I53" s="12"/>
      <c r="J53" s="88"/>
      <c r="K53" s="12"/>
      <c r="L53" s="12"/>
      <c r="M53" s="12"/>
      <c r="N53" s="12"/>
      <c r="O53" s="89"/>
      <c r="P53"/>
      <c r="Q53" s="4"/>
      <c r="R53" s="12"/>
      <c r="S53" s="6"/>
      <c r="Y53" s="6"/>
      <c r="Z53" s="6"/>
    </row>
    <row r="54" spans="1:34" s="9" customFormat="1" ht="38.25">
      <c r="A54" s="21" t="s">
        <v>16</v>
      </c>
      <c r="B54" s="21" t="s">
        <v>575</v>
      </c>
      <c r="C54" s="21"/>
      <c r="D54" s="22" t="s">
        <v>588</v>
      </c>
      <c r="E54" s="21" t="s">
        <v>589</v>
      </c>
      <c r="F54" s="21" t="s">
        <v>590</v>
      </c>
      <c r="G54" s="21" t="s">
        <v>609</v>
      </c>
      <c r="H54" s="21" t="s">
        <v>592</v>
      </c>
      <c r="I54" s="21" t="s">
        <v>593</v>
      </c>
      <c r="J54" s="20" t="s">
        <v>594</v>
      </c>
      <c r="K54" s="77" t="s">
        <v>615</v>
      </c>
      <c r="L54" s="63" t="s">
        <v>3630</v>
      </c>
      <c r="M54" s="77" t="s">
        <v>611</v>
      </c>
      <c r="N54" s="21" t="s">
        <v>612</v>
      </c>
      <c r="O54" s="20" t="s">
        <v>597</v>
      </c>
      <c r="P54" s="90" t="s">
        <v>598</v>
      </c>
      <c r="Q54" s="4"/>
      <c r="R54" s="17"/>
      <c r="S54" s="6"/>
      <c r="Y54" s="6"/>
      <c r="Z54" s="6"/>
    </row>
    <row r="55" spans="1:34" s="400" customFormat="1" ht="13.9" customHeight="1">
      <c r="A55" s="495">
        <v>1</v>
      </c>
      <c r="B55" s="496">
        <v>44134</v>
      </c>
      <c r="C55" s="497"/>
      <c r="D55" s="498" t="s">
        <v>3653</v>
      </c>
      <c r="E55" s="490" t="s">
        <v>600</v>
      </c>
      <c r="F55" s="467">
        <v>1076</v>
      </c>
      <c r="G55" s="467">
        <v>1052</v>
      </c>
      <c r="H55" s="467">
        <v>1056</v>
      </c>
      <c r="I55" s="462">
        <v>1120</v>
      </c>
      <c r="J55" s="462" t="s">
        <v>3665</v>
      </c>
      <c r="K55" s="462">
        <f t="shared" ref="K55:K56" si="35">H55-F55</f>
        <v>-20</v>
      </c>
      <c r="L55" s="446">
        <f t="shared" ref="L55:L56" si="36">(H55*N55)*0.035%</f>
        <v>221.76000000000002</v>
      </c>
      <c r="M55" s="499">
        <f t="shared" ref="M55:M56" si="37">(K55*N55)-L55</f>
        <v>-12221.76</v>
      </c>
      <c r="N55" s="462">
        <v>600</v>
      </c>
      <c r="O55" s="432" t="s">
        <v>663</v>
      </c>
      <c r="P55" s="420">
        <v>44137</v>
      </c>
      <c r="Q55" s="387"/>
      <c r="R55" s="343" t="s">
        <v>3186</v>
      </c>
      <c r="S55" s="40"/>
      <c r="Y55" s="40"/>
      <c r="Z55" s="40"/>
    </row>
    <row r="56" spans="1:34" s="400" customFormat="1" ht="13.9" customHeight="1">
      <c r="A56" s="500">
        <v>2</v>
      </c>
      <c r="B56" s="501">
        <v>44134</v>
      </c>
      <c r="C56" s="502"/>
      <c r="D56" s="468" t="s">
        <v>3655</v>
      </c>
      <c r="E56" s="458" t="s">
        <v>600</v>
      </c>
      <c r="F56" s="436">
        <v>436.5</v>
      </c>
      <c r="G56" s="436">
        <v>425</v>
      </c>
      <c r="H56" s="436">
        <v>442.5</v>
      </c>
      <c r="I56" s="434">
        <v>460</v>
      </c>
      <c r="J56" s="434" t="s">
        <v>3679</v>
      </c>
      <c r="K56" s="434">
        <f t="shared" si="35"/>
        <v>6</v>
      </c>
      <c r="L56" s="444">
        <f t="shared" si="36"/>
        <v>185.85000000000002</v>
      </c>
      <c r="M56" s="491">
        <f t="shared" si="37"/>
        <v>7014.15</v>
      </c>
      <c r="N56" s="434">
        <v>1200</v>
      </c>
      <c r="O56" s="438" t="s">
        <v>599</v>
      </c>
      <c r="P56" s="465">
        <v>44138</v>
      </c>
      <c r="Q56" s="387"/>
      <c r="R56" s="343" t="s">
        <v>3186</v>
      </c>
      <c r="S56" s="40"/>
      <c r="Y56" s="40"/>
      <c r="Z56" s="40"/>
    </row>
    <row r="57" spans="1:34" s="400" customFormat="1" ht="13.9" customHeight="1">
      <c r="A57" s="500">
        <v>3</v>
      </c>
      <c r="B57" s="501">
        <v>44134</v>
      </c>
      <c r="C57" s="502"/>
      <c r="D57" s="468" t="s">
        <v>3643</v>
      </c>
      <c r="E57" s="458" t="s">
        <v>600</v>
      </c>
      <c r="F57" s="436">
        <v>2202.5</v>
      </c>
      <c r="G57" s="436">
        <v>2160</v>
      </c>
      <c r="H57" s="436">
        <v>2225</v>
      </c>
      <c r="I57" s="434" t="s">
        <v>3662</v>
      </c>
      <c r="J57" s="434" t="s">
        <v>3640</v>
      </c>
      <c r="K57" s="434">
        <f t="shared" ref="K57" si="38">H57-F57</f>
        <v>22.5</v>
      </c>
      <c r="L57" s="444">
        <f t="shared" ref="L57:L58" si="39">(H57*N57)*0.035%</f>
        <v>233.62500000000003</v>
      </c>
      <c r="M57" s="491">
        <f t="shared" ref="M57:M58" si="40">(K57*N57)-L57</f>
        <v>6516.375</v>
      </c>
      <c r="N57" s="434">
        <v>300</v>
      </c>
      <c r="O57" s="438" t="s">
        <v>599</v>
      </c>
      <c r="P57" s="465">
        <v>44137</v>
      </c>
      <c r="Q57" s="387"/>
      <c r="R57" s="343" t="s">
        <v>3186</v>
      </c>
      <c r="S57" s="40"/>
      <c r="Y57" s="40"/>
      <c r="Z57" s="40"/>
    </row>
    <row r="58" spans="1:34" s="400" customFormat="1" ht="13.9" customHeight="1">
      <c r="A58" s="500">
        <v>4</v>
      </c>
      <c r="B58" s="501">
        <v>44137</v>
      </c>
      <c r="C58" s="502"/>
      <c r="D58" s="468" t="s">
        <v>3671</v>
      </c>
      <c r="E58" s="458" t="s">
        <v>3627</v>
      </c>
      <c r="F58" s="436">
        <v>25080</v>
      </c>
      <c r="G58" s="436">
        <v>25400</v>
      </c>
      <c r="H58" s="436">
        <v>24890</v>
      </c>
      <c r="I58" s="434">
        <v>24500</v>
      </c>
      <c r="J58" s="434" t="s">
        <v>3672</v>
      </c>
      <c r="K58" s="434">
        <f>F58-H58</f>
        <v>190</v>
      </c>
      <c r="L58" s="444">
        <f t="shared" si="39"/>
        <v>217.78750000000002</v>
      </c>
      <c r="M58" s="491">
        <f t="shared" si="40"/>
        <v>4532.2124999999996</v>
      </c>
      <c r="N58" s="434">
        <v>25</v>
      </c>
      <c r="O58" s="438" t="s">
        <v>599</v>
      </c>
      <c r="P58" s="548">
        <v>44137</v>
      </c>
      <c r="Q58" s="387"/>
      <c r="R58" s="343" t="s">
        <v>602</v>
      </c>
      <c r="S58" s="40"/>
      <c r="Y58" s="40"/>
      <c r="Z58" s="40"/>
    </row>
    <row r="59" spans="1:34" s="400" customFormat="1" ht="13.9" customHeight="1">
      <c r="A59" s="500">
        <v>5</v>
      </c>
      <c r="B59" s="501">
        <v>44138</v>
      </c>
      <c r="C59" s="502"/>
      <c r="D59" s="468" t="s">
        <v>3643</v>
      </c>
      <c r="E59" s="458" t="s">
        <v>600</v>
      </c>
      <c r="F59" s="436">
        <v>2190</v>
      </c>
      <c r="G59" s="436">
        <v>2150</v>
      </c>
      <c r="H59" s="436">
        <v>2214</v>
      </c>
      <c r="I59" s="434" t="s">
        <v>3662</v>
      </c>
      <c r="J59" s="434" t="s">
        <v>3691</v>
      </c>
      <c r="K59" s="434">
        <f t="shared" ref="K59" si="41">H59-F59</f>
        <v>24</v>
      </c>
      <c r="L59" s="444">
        <f t="shared" ref="L59" si="42">(H59*N59)*0.035%</f>
        <v>232.47000000000003</v>
      </c>
      <c r="M59" s="491">
        <f t="shared" ref="M59" si="43">(K59*N59)-L59</f>
        <v>6967.53</v>
      </c>
      <c r="N59" s="434">
        <v>300</v>
      </c>
      <c r="O59" s="438" t="s">
        <v>599</v>
      </c>
      <c r="P59" s="465">
        <v>44139</v>
      </c>
      <c r="Q59" s="387"/>
      <c r="R59" s="343" t="s">
        <v>3186</v>
      </c>
      <c r="S59" s="40"/>
      <c r="Y59" s="40"/>
      <c r="Z59" s="40"/>
    </row>
    <row r="60" spans="1:34" s="400" customFormat="1" ht="13.9" customHeight="1">
      <c r="A60" s="500">
        <v>6</v>
      </c>
      <c r="B60" s="501">
        <v>44139</v>
      </c>
      <c r="C60" s="502"/>
      <c r="D60" s="468" t="s">
        <v>3689</v>
      </c>
      <c r="E60" s="458" t="s">
        <v>600</v>
      </c>
      <c r="F60" s="436">
        <v>1303</v>
      </c>
      <c r="G60" s="436">
        <v>1279</v>
      </c>
      <c r="H60" s="436">
        <v>1315.5</v>
      </c>
      <c r="I60" s="434" t="s">
        <v>3690</v>
      </c>
      <c r="J60" s="434" t="s">
        <v>3692</v>
      </c>
      <c r="K60" s="434">
        <f t="shared" ref="K60" si="44">H60-F60</f>
        <v>12.5</v>
      </c>
      <c r="L60" s="444">
        <f t="shared" ref="L60" si="45">(H60*N60)*0.035%</f>
        <v>253.23375000000004</v>
      </c>
      <c r="M60" s="491">
        <f t="shared" ref="M60" si="46">(K60*N60)-L60</f>
        <v>6621.7662499999997</v>
      </c>
      <c r="N60" s="434">
        <v>550</v>
      </c>
      <c r="O60" s="438" t="s">
        <v>599</v>
      </c>
      <c r="P60" s="548">
        <v>44139</v>
      </c>
      <c r="Q60" s="387"/>
      <c r="R60" s="343" t="s">
        <v>602</v>
      </c>
      <c r="S60" s="40"/>
      <c r="Y60" s="40"/>
      <c r="Z60" s="40"/>
    </row>
    <row r="61" spans="1:34" s="400" customFormat="1" ht="13.9" customHeight="1">
      <c r="A61" s="500">
        <v>7</v>
      </c>
      <c r="B61" s="501">
        <v>44139</v>
      </c>
      <c r="C61" s="502"/>
      <c r="D61" s="468" t="s">
        <v>3696</v>
      </c>
      <c r="E61" s="458" t="s">
        <v>600</v>
      </c>
      <c r="F61" s="436">
        <v>468</v>
      </c>
      <c r="G61" s="436">
        <v>459</v>
      </c>
      <c r="H61" s="436">
        <v>473.25</v>
      </c>
      <c r="I61" s="434">
        <v>487</v>
      </c>
      <c r="J61" s="434" t="s">
        <v>3697</v>
      </c>
      <c r="K61" s="434">
        <f t="shared" ref="K61" si="47">H61-F61</f>
        <v>5.25</v>
      </c>
      <c r="L61" s="444">
        <f t="shared" ref="L61:L63" si="48">(H61*N61)*0.035%</f>
        <v>248.45625000000004</v>
      </c>
      <c r="M61" s="491">
        <f t="shared" ref="M61:M63" si="49">(K61*N61)-L61</f>
        <v>7626.5437499999998</v>
      </c>
      <c r="N61" s="434">
        <v>1500</v>
      </c>
      <c r="O61" s="438" t="s">
        <v>599</v>
      </c>
      <c r="P61" s="548">
        <v>44139</v>
      </c>
      <c r="Q61" s="387"/>
      <c r="R61" s="343" t="s">
        <v>3186</v>
      </c>
      <c r="S61" s="40"/>
      <c r="Y61" s="40"/>
      <c r="Z61" s="40"/>
    </row>
    <row r="62" spans="1:34" s="400" customFormat="1" ht="13.9" customHeight="1">
      <c r="A62" s="500">
        <v>8</v>
      </c>
      <c r="B62" s="501">
        <v>44139</v>
      </c>
      <c r="C62" s="502"/>
      <c r="D62" s="468" t="s">
        <v>3698</v>
      </c>
      <c r="E62" s="458" t="s">
        <v>3627</v>
      </c>
      <c r="F62" s="436">
        <v>11910</v>
      </c>
      <c r="G62" s="436">
        <v>12040</v>
      </c>
      <c r="H62" s="436">
        <v>11835</v>
      </c>
      <c r="I62" s="434">
        <v>11700</v>
      </c>
      <c r="J62" s="434" t="s">
        <v>3700</v>
      </c>
      <c r="K62" s="434">
        <f>F62-H62</f>
        <v>75</v>
      </c>
      <c r="L62" s="444">
        <f t="shared" si="48"/>
        <v>310.66875000000005</v>
      </c>
      <c r="M62" s="491">
        <f t="shared" si="49"/>
        <v>5314.3312500000002</v>
      </c>
      <c r="N62" s="434">
        <v>75</v>
      </c>
      <c r="O62" s="438" t="s">
        <v>599</v>
      </c>
      <c r="P62" s="548">
        <v>44139</v>
      </c>
      <c r="Q62" s="387"/>
      <c r="R62" s="343" t="s">
        <v>602</v>
      </c>
      <c r="S62" s="40"/>
      <c r="Y62" s="40"/>
      <c r="Z62" s="40"/>
    </row>
    <row r="63" spans="1:34" s="400" customFormat="1" ht="13.9" customHeight="1">
      <c r="A63" s="500">
        <v>9</v>
      </c>
      <c r="B63" s="501">
        <v>44139</v>
      </c>
      <c r="C63" s="502"/>
      <c r="D63" s="468" t="s">
        <v>3699</v>
      </c>
      <c r="E63" s="458" t="s">
        <v>600</v>
      </c>
      <c r="F63" s="436">
        <v>464.5</v>
      </c>
      <c r="G63" s="436">
        <v>456</v>
      </c>
      <c r="H63" s="436">
        <v>472.5</v>
      </c>
      <c r="I63" s="434">
        <v>480</v>
      </c>
      <c r="J63" s="434" t="s">
        <v>3708</v>
      </c>
      <c r="K63" s="434">
        <f t="shared" ref="K63" si="50">H63-F63</f>
        <v>8</v>
      </c>
      <c r="L63" s="444">
        <f t="shared" si="48"/>
        <v>248.06250000000003</v>
      </c>
      <c r="M63" s="491">
        <f t="shared" si="49"/>
        <v>11751.9375</v>
      </c>
      <c r="N63" s="434">
        <v>1500</v>
      </c>
      <c r="O63" s="438" t="s">
        <v>599</v>
      </c>
      <c r="P63" s="465">
        <v>44140</v>
      </c>
      <c r="Q63" s="387"/>
      <c r="R63" s="343" t="s">
        <v>3186</v>
      </c>
      <c r="S63" s="40"/>
      <c r="Y63" s="40"/>
      <c r="Z63" s="40"/>
    </row>
    <row r="64" spans="1:34" s="400" customFormat="1" ht="13.9" customHeight="1">
      <c r="A64" s="500">
        <v>10</v>
      </c>
      <c r="B64" s="501">
        <v>44139</v>
      </c>
      <c r="C64" s="502"/>
      <c r="D64" s="468" t="s">
        <v>3698</v>
      </c>
      <c r="E64" s="458" t="s">
        <v>3627</v>
      </c>
      <c r="F64" s="436">
        <v>11900</v>
      </c>
      <c r="G64" s="436">
        <v>12030</v>
      </c>
      <c r="H64" s="436">
        <v>11835</v>
      </c>
      <c r="I64" s="434">
        <v>11700</v>
      </c>
      <c r="J64" s="434" t="s">
        <v>3701</v>
      </c>
      <c r="K64" s="434">
        <f>F64-H64</f>
        <v>65</v>
      </c>
      <c r="L64" s="444">
        <f t="shared" ref="L64:L65" si="51">(H64*N64)*0.035%</f>
        <v>310.66875000000005</v>
      </c>
      <c r="M64" s="491">
        <f t="shared" ref="M64:M65" si="52">(K64*N64)-L64</f>
        <v>4564.3312500000002</v>
      </c>
      <c r="N64" s="434">
        <v>75</v>
      </c>
      <c r="O64" s="438" t="s">
        <v>599</v>
      </c>
      <c r="P64" s="548">
        <v>44139</v>
      </c>
      <c r="Q64" s="387"/>
      <c r="R64" s="343" t="s">
        <v>602</v>
      </c>
      <c r="S64" s="40"/>
      <c r="Y64" s="40"/>
      <c r="Z64" s="40"/>
    </row>
    <row r="65" spans="1:34" s="400" customFormat="1" ht="13.9" customHeight="1">
      <c r="A65" s="500">
        <v>11</v>
      </c>
      <c r="B65" s="501">
        <v>44139</v>
      </c>
      <c r="C65" s="502"/>
      <c r="D65" s="468" t="s">
        <v>3643</v>
      </c>
      <c r="E65" s="458" t="s">
        <v>600</v>
      </c>
      <c r="F65" s="436">
        <v>2172</v>
      </c>
      <c r="G65" s="436">
        <v>2210</v>
      </c>
      <c r="H65" s="436">
        <v>2196.5</v>
      </c>
      <c r="I65" s="434" t="s">
        <v>3662</v>
      </c>
      <c r="J65" s="434" t="s">
        <v>3707</v>
      </c>
      <c r="K65" s="434">
        <f t="shared" ref="K65" si="53">H65-F65</f>
        <v>24.5</v>
      </c>
      <c r="L65" s="444">
        <f t="shared" si="51"/>
        <v>230.63250000000002</v>
      </c>
      <c r="M65" s="491">
        <f t="shared" si="52"/>
        <v>7119.3675000000003</v>
      </c>
      <c r="N65" s="434">
        <v>300</v>
      </c>
      <c r="O65" s="438" t="s">
        <v>599</v>
      </c>
      <c r="P65" s="465">
        <v>44140</v>
      </c>
      <c r="Q65" s="387"/>
      <c r="R65" s="343" t="s">
        <v>3186</v>
      </c>
      <c r="S65" s="40"/>
      <c r="Y65" s="40"/>
      <c r="Z65" s="40"/>
    </row>
    <row r="66" spans="1:34" s="400" customFormat="1" ht="13.9" customHeight="1">
      <c r="A66" s="500">
        <v>12</v>
      </c>
      <c r="B66" s="501">
        <v>44139</v>
      </c>
      <c r="C66" s="502"/>
      <c r="D66" s="468" t="s">
        <v>3702</v>
      </c>
      <c r="E66" s="458" t="s">
        <v>600</v>
      </c>
      <c r="F66" s="436">
        <v>2064</v>
      </c>
      <c r="G66" s="436">
        <v>2024</v>
      </c>
      <c r="H66" s="436">
        <v>2090</v>
      </c>
      <c r="I66" s="434">
        <v>2140</v>
      </c>
      <c r="J66" s="434" t="s">
        <v>3706</v>
      </c>
      <c r="K66" s="434">
        <f t="shared" ref="K66" si="54">H66-F66</f>
        <v>26</v>
      </c>
      <c r="L66" s="444">
        <f t="shared" ref="L66:L67" si="55">(H66*N66)*0.035%</f>
        <v>219.45000000000005</v>
      </c>
      <c r="M66" s="491">
        <f t="shared" ref="M66:M67" si="56">(K66*N66)-L66</f>
        <v>7580.55</v>
      </c>
      <c r="N66" s="434">
        <v>300</v>
      </c>
      <c r="O66" s="438" t="s">
        <v>599</v>
      </c>
      <c r="P66" s="465">
        <v>44140</v>
      </c>
      <c r="Q66" s="387"/>
      <c r="R66" s="343" t="s">
        <v>602</v>
      </c>
      <c r="S66" s="40"/>
      <c r="Y66" s="40"/>
      <c r="Z66" s="40"/>
    </row>
    <row r="67" spans="1:34" s="400" customFormat="1" ht="13.9" customHeight="1">
      <c r="A67" s="495">
        <v>13</v>
      </c>
      <c r="B67" s="496">
        <v>44140</v>
      </c>
      <c r="C67" s="497"/>
      <c r="D67" s="498" t="s">
        <v>3698</v>
      </c>
      <c r="E67" s="490" t="s">
        <v>3627</v>
      </c>
      <c r="F67" s="467">
        <v>12070</v>
      </c>
      <c r="G67" s="467">
        <v>12200</v>
      </c>
      <c r="H67" s="467">
        <v>12200</v>
      </c>
      <c r="I67" s="546">
        <v>11800</v>
      </c>
      <c r="J67" s="462" t="s">
        <v>3729</v>
      </c>
      <c r="K67" s="462">
        <f>F67-H67</f>
        <v>-130</v>
      </c>
      <c r="L67" s="446">
        <f t="shared" si="55"/>
        <v>320.25000000000006</v>
      </c>
      <c r="M67" s="499">
        <f t="shared" si="56"/>
        <v>-10070.25</v>
      </c>
      <c r="N67" s="462">
        <v>75</v>
      </c>
      <c r="O67" s="432" t="s">
        <v>663</v>
      </c>
      <c r="P67" s="420">
        <v>44141</v>
      </c>
      <c r="Q67" s="387"/>
      <c r="R67" s="343" t="s">
        <v>602</v>
      </c>
      <c r="S67" s="40"/>
      <c r="Y67" s="40"/>
      <c r="Z67" s="40"/>
    </row>
    <row r="68" spans="1:34" s="400" customFormat="1" ht="13.9" customHeight="1">
      <c r="A68" s="495">
        <v>14</v>
      </c>
      <c r="B68" s="496">
        <v>44141</v>
      </c>
      <c r="C68" s="497"/>
      <c r="D68" s="498" t="s">
        <v>3730</v>
      </c>
      <c r="E68" s="490" t="s">
        <v>3627</v>
      </c>
      <c r="F68" s="467">
        <v>2003.5</v>
      </c>
      <c r="G68" s="467">
        <v>2024</v>
      </c>
      <c r="H68" s="467">
        <v>2020</v>
      </c>
      <c r="I68" s="546">
        <v>1960</v>
      </c>
      <c r="J68" s="462" t="s">
        <v>3731</v>
      </c>
      <c r="K68" s="462">
        <f>F68-H68</f>
        <v>-16.5</v>
      </c>
      <c r="L68" s="446">
        <f t="shared" ref="L68" si="57">(H68*N68)*0.035%</f>
        <v>357.03500000000003</v>
      </c>
      <c r="M68" s="499">
        <f t="shared" ref="M68" si="58">(K68*N68)-L68</f>
        <v>-8689.5349999999999</v>
      </c>
      <c r="N68" s="462">
        <v>505</v>
      </c>
      <c r="O68" s="432" t="s">
        <v>663</v>
      </c>
      <c r="P68" s="420">
        <v>44141</v>
      </c>
      <c r="Q68" s="387"/>
      <c r="R68" s="343" t="s">
        <v>602</v>
      </c>
      <c r="S68" s="40"/>
      <c r="Y68" s="40"/>
      <c r="Z68" s="40"/>
    </row>
    <row r="69" spans="1:34" s="400" customFormat="1" ht="13.9" customHeight="1">
      <c r="A69" s="494">
        <v>15</v>
      </c>
      <c r="B69" s="492"/>
      <c r="C69" s="493"/>
      <c r="D69" s="484"/>
      <c r="E69" s="485"/>
      <c r="F69" s="443"/>
      <c r="G69" s="443"/>
      <c r="H69" s="443"/>
      <c r="I69" s="376"/>
      <c r="J69" s="376"/>
      <c r="K69" s="376"/>
      <c r="L69" s="376"/>
      <c r="M69" s="376"/>
      <c r="N69" s="376"/>
      <c r="O69" s="376"/>
      <c r="P69" s="376"/>
      <c r="Q69" s="387"/>
      <c r="R69" s="343"/>
      <c r="S69" s="40"/>
      <c r="Y69" s="40"/>
      <c r="Z69" s="40"/>
    </row>
    <row r="70" spans="1:34" s="400" customFormat="1" ht="13.9" customHeight="1">
      <c r="A70" s="494"/>
      <c r="B70" s="492"/>
      <c r="C70" s="493"/>
      <c r="D70" s="484"/>
      <c r="E70" s="485"/>
      <c r="F70" s="443"/>
      <c r="G70" s="443"/>
      <c r="H70" s="443"/>
      <c r="I70" s="376"/>
      <c r="J70" s="376"/>
      <c r="K70" s="376"/>
      <c r="L70" s="376"/>
      <c r="M70" s="376"/>
      <c r="N70" s="376"/>
      <c r="O70" s="376"/>
      <c r="P70" s="376"/>
      <c r="Q70" s="387"/>
      <c r="R70" s="343"/>
      <c r="S70" s="40"/>
      <c r="Y70" s="40"/>
      <c r="Z70" s="40"/>
    </row>
    <row r="71" spans="1:34" s="400" customFormat="1" ht="13.9" customHeight="1">
      <c r="A71" s="494"/>
      <c r="B71" s="492"/>
      <c r="C71" s="493"/>
      <c r="D71" s="484"/>
      <c r="E71" s="485"/>
      <c r="F71" s="443"/>
      <c r="G71" s="443"/>
      <c r="H71" s="443"/>
      <c r="I71" s="376"/>
      <c r="J71" s="376"/>
      <c r="K71" s="376"/>
      <c r="L71" s="376"/>
      <c r="M71" s="376"/>
      <c r="N71" s="376"/>
      <c r="O71" s="376"/>
      <c r="P71" s="376"/>
      <c r="Q71" s="387"/>
      <c r="R71" s="343"/>
      <c r="S71" s="40"/>
      <c r="Y71" s="40"/>
      <c r="Z71" s="40"/>
    </row>
    <row r="72" spans="1:34" s="400" customFormat="1" ht="13.9" customHeight="1">
      <c r="A72" s="494"/>
      <c r="B72" s="492"/>
      <c r="C72" s="493"/>
      <c r="D72" s="484"/>
      <c r="E72" s="485"/>
      <c r="F72" s="443"/>
      <c r="G72" s="443"/>
      <c r="H72" s="443"/>
      <c r="I72" s="376"/>
      <c r="J72" s="376"/>
      <c r="K72" s="376"/>
      <c r="L72" s="376"/>
      <c r="M72" s="376"/>
      <c r="N72" s="376"/>
      <c r="O72" s="376"/>
      <c r="P72" s="376"/>
      <c r="Q72" s="387"/>
      <c r="R72" s="343"/>
      <c r="S72" s="40"/>
      <c r="Y72" s="40"/>
      <c r="Z72" s="40"/>
    </row>
    <row r="73" spans="1:34" s="400" customFormat="1" ht="13.9" customHeight="1">
      <c r="A73" s="494"/>
      <c r="B73" s="492"/>
      <c r="C73" s="493"/>
      <c r="D73" s="484"/>
      <c r="E73" s="485"/>
      <c r="F73" s="443"/>
      <c r="G73" s="443"/>
      <c r="H73" s="443"/>
      <c r="I73" s="376"/>
      <c r="J73" s="376"/>
      <c r="K73" s="376"/>
      <c r="L73" s="376"/>
      <c r="M73" s="376"/>
      <c r="N73" s="376"/>
      <c r="O73" s="376"/>
      <c r="P73" s="376"/>
      <c r="Q73" s="387"/>
      <c r="R73" s="343"/>
      <c r="S73" s="40"/>
      <c r="Y73" s="40"/>
      <c r="Z73" s="40"/>
    </row>
    <row r="74" spans="1:34" s="400" customFormat="1" ht="13.9" customHeight="1">
      <c r="A74" s="516"/>
      <c r="B74" s="510"/>
      <c r="C74" s="517"/>
      <c r="D74" s="518"/>
      <c r="E74" s="377"/>
      <c r="F74" s="471"/>
      <c r="G74" s="471"/>
      <c r="H74" s="471"/>
      <c r="I74" s="461"/>
      <c r="J74" s="461"/>
      <c r="K74" s="461"/>
      <c r="L74" s="461"/>
      <c r="M74" s="461"/>
      <c r="N74" s="461"/>
      <c r="O74" s="461"/>
      <c r="P74" s="461"/>
      <c r="Q74" s="387"/>
      <c r="R74" s="343"/>
      <c r="S74" s="40"/>
      <c r="Y74" s="40"/>
      <c r="Z74" s="40"/>
    </row>
    <row r="75" spans="1:34" s="6" customFormat="1">
      <c r="A75" s="44"/>
      <c r="B75" s="45"/>
      <c r="C75" s="46"/>
      <c r="D75" s="47"/>
      <c r="E75" s="48"/>
      <c r="F75" s="49"/>
      <c r="G75" s="49"/>
      <c r="H75" s="49"/>
      <c r="I75" s="49"/>
      <c r="J75" s="17"/>
      <c r="K75" s="91"/>
      <c r="L75" s="91"/>
      <c r="M75" s="17"/>
      <c r="N75" s="16"/>
      <c r="O75" s="92"/>
      <c r="P75" s="5"/>
      <c r="Q75" s="4"/>
      <c r="R75" s="17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6" customFormat="1" ht="15">
      <c r="A76" s="50" t="s">
        <v>616</v>
      </c>
      <c r="B76" s="50"/>
      <c r="C76" s="50"/>
      <c r="D76" s="50"/>
      <c r="E76" s="51"/>
      <c r="F76" s="49"/>
      <c r="G76" s="49"/>
      <c r="H76" s="49"/>
      <c r="I76" s="49"/>
      <c r="J76" s="53"/>
      <c r="K76" s="12"/>
      <c r="L76" s="12"/>
      <c r="M76" s="12"/>
      <c r="N76" s="11"/>
      <c r="O76" s="53"/>
      <c r="P76" s="5"/>
      <c r="Q76" s="4"/>
      <c r="R76" s="17"/>
      <c r="Z76" s="9"/>
      <c r="AA76" s="9"/>
      <c r="AB76" s="9"/>
      <c r="AC76" s="9"/>
      <c r="AD76" s="9"/>
      <c r="AE76" s="9"/>
      <c r="AF76" s="9"/>
      <c r="AG76" s="9"/>
      <c r="AH76" s="9"/>
    </row>
    <row r="77" spans="1:34" s="6" customFormat="1" ht="38.25">
      <c r="A77" s="21" t="s">
        <v>16</v>
      </c>
      <c r="B77" s="21" t="s">
        <v>575</v>
      </c>
      <c r="C77" s="21"/>
      <c r="D77" s="22" t="s">
        <v>588</v>
      </c>
      <c r="E77" s="21" t="s">
        <v>589</v>
      </c>
      <c r="F77" s="21" t="s">
        <v>590</v>
      </c>
      <c r="G77" s="52" t="s">
        <v>609</v>
      </c>
      <c r="H77" s="21" t="s">
        <v>592</v>
      </c>
      <c r="I77" s="21" t="s">
        <v>593</v>
      </c>
      <c r="J77" s="20" t="s">
        <v>594</v>
      </c>
      <c r="K77" s="20" t="s">
        <v>617</v>
      </c>
      <c r="L77" s="63" t="s">
        <v>3630</v>
      </c>
      <c r="M77" s="77" t="s">
        <v>611</v>
      </c>
      <c r="N77" s="21" t="s">
        <v>612</v>
      </c>
      <c r="O77" s="21" t="s">
        <v>597</v>
      </c>
      <c r="P77" s="22" t="s">
        <v>598</v>
      </c>
      <c r="Q77" s="4"/>
      <c r="R77" s="17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40" customFormat="1" ht="14.25">
      <c r="A78" s="522">
        <v>1</v>
      </c>
      <c r="B78" s="523">
        <v>44134</v>
      </c>
      <c r="C78" s="523"/>
      <c r="D78" s="505" t="s">
        <v>3652</v>
      </c>
      <c r="E78" s="436" t="s">
        <v>600</v>
      </c>
      <c r="F78" s="436">
        <v>13.2</v>
      </c>
      <c r="G78" s="457">
        <v>8</v>
      </c>
      <c r="H78" s="457">
        <v>17</v>
      </c>
      <c r="I78" s="457">
        <v>22</v>
      </c>
      <c r="J78" s="524" t="s">
        <v>3663</v>
      </c>
      <c r="K78" s="524">
        <f t="shared" ref="K78" si="59">H78-F78</f>
        <v>3.8000000000000007</v>
      </c>
      <c r="L78" s="525">
        <v>100</v>
      </c>
      <c r="M78" s="524">
        <f t="shared" ref="M78" si="60">(K78*N78)-100</f>
        <v>5125.0000000000009</v>
      </c>
      <c r="N78" s="524">
        <v>1375</v>
      </c>
      <c r="O78" s="526" t="s">
        <v>599</v>
      </c>
      <c r="P78" s="465">
        <v>44137</v>
      </c>
      <c r="Q78" s="387"/>
      <c r="R78" s="343" t="s">
        <v>602</v>
      </c>
      <c r="Z78" s="400"/>
      <c r="AA78" s="400"/>
      <c r="AB78" s="400"/>
      <c r="AC78" s="400"/>
      <c r="AD78" s="400"/>
      <c r="AE78" s="400"/>
      <c r="AF78" s="400"/>
      <c r="AG78" s="400"/>
      <c r="AH78" s="400"/>
    </row>
    <row r="79" spans="1:34" s="40" customFormat="1" ht="14.25">
      <c r="A79" s="522">
        <v>2</v>
      </c>
      <c r="B79" s="523">
        <v>44137</v>
      </c>
      <c r="C79" s="523"/>
      <c r="D79" s="505" t="s">
        <v>3664</v>
      </c>
      <c r="E79" s="436" t="s">
        <v>600</v>
      </c>
      <c r="F79" s="436">
        <v>12.5</v>
      </c>
      <c r="G79" s="457">
        <v>8</v>
      </c>
      <c r="H79" s="457">
        <v>15.25</v>
      </c>
      <c r="I79" s="457">
        <v>20</v>
      </c>
      <c r="J79" s="524" t="s">
        <v>3686</v>
      </c>
      <c r="K79" s="524">
        <f t="shared" ref="K79" si="61">H79-F79</f>
        <v>2.75</v>
      </c>
      <c r="L79" s="525">
        <v>100</v>
      </c>
      <c r="M79" s="524">
        <f t="shared" ref="M79" si="62">(K79*N79)-100</f>
        <v>3612.5</v>
      </c>
      <c r="N79" s="524">
        <v>1350</v>
      </c>
      <c r="O79" s="526" t="s">
        <v>599</v>
      </c>
      <c r="P79" s="465">
        <v>44138</v>
      </c>
      <c r="Q79" s="387"/>
      <c r="R79" s="343" t="s">
        <v>602</v>
      </c>
      <c r="Z79" s="400"/>
      <c r="AA79" s="400"/>
      <c r="AB79" s="400"/>
      <c r="AC79" s="400"/>
      <c r="AD79" s="400"/>
      <c r="AE79" s="400"/>
      <c r="AF79" s="400"/>
      <c r="AG79" s="400"/>
      <c r="AH79" s="400"/>
    </row>
    <row r="80" spans="1:34" s="40" customFormat="1" ht="14.25">
      <c r="A80" s="522">
        <v>3</v>
      </c>
      <c r="B80" s="523">
        <v>44137</v>
      </c>
      <c r="C80" s="523"/>
      <c r="D80" s="505" t="s">
        <v>3669</v>
      </c>
      <c r="E80" s="436" t="s">
        <v>600</v>
      </c>
      <c r="F80" s="436">
        <v>72</v>
      </c>
      <c r="G80" s="457">
        <v>30</v>
      </c>
      <c r="H80" s="457">
        <v>82.5</v>
      </c>
      <c r="I80" s="457">
        <v>130</v>
      </c>
      <c r="J80" s="524" t="s">
        <v>3670</v>
      </c>
      <c r="K80" s="524">
        <f t="shared" ref="K80" si="63">H80-F80</f>
        <v>10.5</v>
      </c>
      <c r="L80" s="525">
        <v>100</v>
      </c>
      <c r="M80" s="524">
        <f t="shared" ref="M80" si="64">(K80*N80)-100</f>
        <v>687.5</v>
      </c>
      <c r="N80" s="524">
        <v>75</v>
      </c>
      <c r="O80" s="526" t="s">
        <v>599</v>
      </c>
      <c r="P80" s="465">
        <v>44137</v>
      </c>
      <c r="Q80" s="387"/>
      <c r="R80" s="343" t="s">
        <v>3186</v>
      </c>
      <c r="Z80" s="400"/>
      <c r="AA80" s="400"/>
      <c r="AB80" s="400"/>
      <c r="AC80" s="400"/>
      <c r="AD80" s="400"/>
      <c r="AE80" s="400"/>
      <c r="AF80" s="400"/>
      <c r="AG80" s="400"/>
      <c r="AH80" s="400"/>
    </row>
    <row r="81" spans="1:34" s="40" customFormat="1" ht="14.25">
      <c r="A81" s="544">
        <v>4</v>
      </c>
      <c r="B81" s="545">
        <v>44138</v>
      </c>
      <c r="C81" s="545"/>
      <c r="D81" s="466" t="s">
        <v>3680</v>
      </c>
      <c r="E81" s="467" t="s">
        <v>600</v>
      </c>
      <c r="F81" s="467">
        <v>105</v>
      </c>
      <c r="G81" s="541">
        <v>60</v>
      </c>
      <c r="H81" s="541">
        <v>60</v>
      </c>
      <c r="I81" s="541">
        <v>180</v>
      </c>
      <c r="J81" s="546" t="s">
        <v>3688</v>
      </c>
      <c r="K81" s="546">
        <f t="shared" ref="K81:K83" si="65">H81-F81</f>
        <v>-45</v>
      </c>
      <c r="L81" s="547">
        <v>100</v>
      </c>
      <c r="M81" s="546">
        <f t="shared" ref="M81:M83" si="66">(K81*N81)-100</f>
        <v>-3475</v>
      </c>
      <c r="N81" s="546">
        <v>75</v>
      </c>
      <c r="O81" s="432" t="s">
        <v>663</v>
      </c>
      <c r="P81" s="420">
        <v>44139</v>
      </c>
      <c r="Q81" s="387"/>
      <c r="R81" s="343" t="s">
        <v>3186</v>
      </c>
      <c r="Z81" s="400"/>
      <c r="AA81" s="400"/>
      <c r="AB81" s="400"/>
      <c r="AC81" s="400"/>
      <c r="AD81" s="400"/>
      <c r="AE81" s="400"/>
      <c r="AF81" s="400"/>
      <c r="AG81" s="400"/>
      <c r="AH81" s="400"/>
    </row>
    <row r="82" spans="1:34" s="40" customFormat="1" ht="14.25">
      <c r="A82" s="522">
        <v>5</v>
      </c>
      <c r="B82" s="523">
        <v>44140</v>
      </c>
      <c r="C82" s="523"/>
      <c r="D82" s="505" t="s">
        <v>3716</v>
      </c>
      <c r="E82" s="436" t="s">
        <v>600</v>
      </c>
      <c r="F82" s="436">
        <v>15</v>
      </c>
      <c r="G82" s="457">
        <v>10</v>
      </c>
      <c r="H82" s="457">
        <v>17.2</v>
      </c>
      <c r="I82" s="457">
        <v>23</v>
      </c>
      <c r="J82" s="524" t="s">
        <v>3717</v>
      </c>
      <c r="K82" s="524">
        <f t="shared" si="65"/>
        <v>2.1999999999999993</v>
      </c>
      <c r="L82" s="525">
        <v>100</v>
      </c>
      <c r="M82" s="524">
        <f t="shared" si="66"/>
        <v>2869.9999999999991</v>
      </c>
      <c r="N82" s="524">
        <v>1350</v>
      </c>
      <c r="O82" s="526" t="s">
        <v>599</v>
      </c>
      <c r="P82" s="548">
        <v>44140</v>
      </c>
      <c r="Q82" s="387"/>
      <c r="R82" s="343" t="s">
        <v>602</v>
      </c>
      <c r="Z82" s="400"/>
      <c r="AA82" s="400"/>
      <c r="AB82" s="400"/>
      <c r="AC82" s="400"/>
      <c r="AD82" s="400"/>
      <c r="AE82" s="400"/>
      <c r="AF82" s="400"/>
      <c r="AG82" s="400"/>
      <c r="AH82" s="400"/>
    </row>
    <row r="83" spans="1:34" s="40" customFormat="1" ht="14.25">
      <c r="A83" s="522">
        <v>6</v>
      </c>
      <c r="B83" s="523">
        <v>44140</v>
      </c>
      <c r="C83" s="523"/>
      <c r="D83" s="505" t="s">
        <v>3719</v>
      </c>
      <c r="E83" s="436" t="s">
        <v>600</v>
      </c>
      <c r="F83" s="436">
        <v>45</v>
      </c>
      <c r="G83" s="457">
        <v>29</v>
      </c>
      <c r="H83" s="457">
        <v>52</v>
      </c>
      <c r="I83" s="457">
        <v>70</v>
      </c>
      <c r="J83" s="524" t="s">
        <v>3734</v>
      </c>
      <c r="K83" s="524">
        <f t="shared" si="65"/>
        <v>7</v>
      </c>
      <c r="L83" s="525">
        <v>100</v>
      </c>
      <c r="M83" s="524">
        <f t="shared" si="66"/>
        <v>2000</v>
      </c>
      <c r="N83" s="524">
        <v>300</v>
      </c>
      <c r="O83" s="526" t="s">
        <v>599</v>
      </c>
      <c r="P83" s="465">
        <v>44141</v>
      </c>
      <c r="Q83" s="387"/>
      <c r="R83" s="343" t="s">
        <v>602</v>
      </c>
      <c r="Z83" s="400"/>
      <c r="AA83" s="400"/>
      <c r="AB83" s="400"/>
      <c r="AC83" s="400"/>
      <c r="AD83" s="400"/>
      <c r="AE83" s="400"/>
      <c r="AF83" s="400"/>
      <c r="AG83" s="400"/>
      <c r="AH83" s="400"/>
    </row>
    <row r="84" spans="1:34" s="40" customFormat="1" ht="14.25">
      <c r="A84" s="463">
        <v>7</v>
      </c>
      <c r="B84" s="441">
        <v>44141</v>
      </c>
      <c r="C84" s="441"/>
      <c r="D84" s="442" t="s">
        <v>3716</v>
      </c>
      <c r="E84" s="443" t="s">
        <v>600</v>
      </c>
      <c r="F84" s="443" t="s">
        <v>3732</v>
      </c>
      <c r="G84" s="418">
        <v>11.5</v>
      </c>
      <c r="H84" s="418"/>
      <c r="I84" s="418">
        <v>25</v>
      </c>
      <c r="J84" s="376" t="s">
        <v>601</v>
      </c>
      <c r="K84" s="376"/>
      <c r="L84" s="476"/>
      <c r="M84" s="376"/>
      <c r="N84" s="376"/>
      <c r="O84" s="412"/>
      <c r="P84" s="481"/>
      <c r="Q84" s="387"/>
      <c r="R84" s="343" t="s">
        <v>602</v>
      </c>
      <c r="Z84" s="400"/>
      <c r="AA84" s="400"/>
      <c r="AB84" s="400"/>
      <c r="AC84" s="400"/>
      <c r="AD84" s="400"/>
      <c r="AE84" s="400"/>
      <c r="AF84" s="400"/>
      <c r="AG84" s="400"/>
      <c r="AH84" s="400"/>
    </row>
    <row r="85" spans="1:34" s="40" customFormat="1" ht="14.25">
      <c r="A85" s="522">
        <v>8</v>
      </c>
      <c r="B85" s="523">
        <v>44141</v>
      </c>
      <c r="C85" s="523"/>
      <c r="D85" s="505" t="s">
        <v>3733</v>
      </c>
      <c r="E85" s="436" t="s">
        <v>600</v>
      </c>
      <c r="F85" s="436">
        <v>46</v>
      </c>
      <c r="G85" s="457">
        <v>30</v>
      </c>
      <c r="H85" s="457">
        <v>53</v>
      </c>
      <c r="I85" s="457">
        <v>70</v>
      </c>
      <c r="J85" s="524" t="s">
        <v>3734</v>
      </c>
      <c r="K85" s="524">
        <f t="shared" ref="K85" si="67">H85-F85</f>
        <v>7</v>
      </c>
      <c r="L85" s="525">
        <v>100</v>
      </c>
      <c r="M85" s="524">
        <f t="shared" ref="M85" si="68">(K85*N85)-100</f>
        <v>2000</v>
      </c>
      <c r="N85" s="524">
        <v>300</v>
      </c>
      <c r="O85" s="526" t="s">
        <v>599</v>
      </c>
      <c r="P85" s="548">
        <v>44141</v>
      </c>
      <c r="Q85" s="387"/>
      <c r="R85" s="343" t="s">
        <v>3186</v>
      </c>
      <c r="Z85" s="400"/>
      <c r="AA85" s="400"/>
      <c r="AB85" s="400"/>
      <c r="AC85" s="400"/>
      <c r="AD85" s="400"/>
      <c r="AE85" s="400"/>
      <c r="AF85" s="400"/>
      <c r="AG85" s="400"/>
      <c r="AH85" s="400"/>
    </row>
    <row r="86" spans="1:34" s="6" customFormat="1" ht="14.25">
      <c r="A86" s="552">
        <v>9</v>
      </c>
      <c r="B86" s="553">
        <v>44141</v>
      </c>
      <c r="C86" s="553"/>
      <c r="D86" s="440" t="s">
        <v>3739</v>
      </c>
      <c r="E86" s="554" t="s">
        <v>600</v>
      </c>
      <c r="F86" s="554" t="s">
        <v>3740</v>
      </c>
      <c r="G86" s="555">
        <v>29</v>
      </c>
      <c r="H86" s="555"/>
      <c r="I86" s="555">
        <v>70</v>
      </c>
      <c r="J86" s="556" t="s">
        <v>601</v>
      </c>
      <c r="K86" s="556"/>
      <c r="L86" s="557"/>
      <c r="M86" s="556"/>
      <c r="N86" s="556"/>
      <c r="O86" s="558"/>
      <c r="P86" s="559"/>
      <c r="Q86" s="4"/>
      <c r="R86" s="408" t="s">
        <v>602</v>
      </c>
      <c r="Z86" s="9"/>
      <c r="AA86" s="9"/>
      <c r="AB86" s="9"/>
      <c r="AC86" s="9"/>
      <c r="AD86" s="9"/>
      <c r="AE86" s="9"/>
      <c r="AF86" s="9"/>
      <c r="AG86" s="9"/>
      <c r="AH86" s="9"/>
    </row>
    <row r="87" spans="1:34" s="40" customFormat="1" ht="14.25">
      <c r="A87" s="463"/>
      <c r="B87" s="441"/>
      <c r="C87" s="441"/>
      <c r="D87" s="442"/>
      <c r="E87" s="443"/>
      <c r="F87" s="443"/>
      <c r="G87" s="418"/>
      <c r="H87" s="418"/>
      <c r="I87" s="418"/>
      <c r="J87" s="376"/>
      <c r="K87" s="376"/>
      <c r="L87" s="476"/>
      <c r="M87" s="376"/>
      <c r="N87" s="376"/>
      <c r="O87" s="412"/>
      <c r="P87" s="481"/>
      <c r="Q87" s="387"/>
      <c r="R87" s="343"/>
      <c r="Z87" s="400"/>
      <c r="AA87" s="400"/>
      <c r="AB87" s="400"/>
      <c r="AC87" s="400"/>
      <c r="AD87" s="400"/>
      <c r="AE87" s="400"/>
      <c r="AF87" s="400"/>
      <c r="AG87" s="400"/>
      <c r="AH87" s="400"/>
    </row>
    <row r="88" spans="1:34" s="40" customFormat="1" ht="14.25">
      <c r="A88" s="36"/>
      <c r="B88" s="469"/>
      <c r="C88" s="469"/>
      <c r="D88" s="470"/>
      <c r="E88" s="471"/>
      <c r="F88" s="471"/>
      <c r="G88" s="472"/>
      <c r="H88" s="472"/>
      <c r="I88" s="471"/>
      <c r="J88" s="461"/>
      <c r="K88" s="461"/>
      <c r="L88" s="461"/>
      <c r="M88" s="461"/>
      <c r="N88" s="461"/>
      <c r="O88" s="461"/>
      <c r="P88" s="461"/>
      <c r="Q88" s="387"/>
      <c r="R88" s="343"/>
      <c r="Z88" s="400"/>
      <c r="AA88" s="400"/>
      <c r="AB88" s="400"/>
      <c r="AC88" s="400"/>
      <c r="AD88" s="400"/>
      <c r="AE88" s="400"/>
      <c r="AF88" s="400"/>
      <c r="AG88" s="400"/>
      <c r="AH88" s="400"/>
    </row>
    <row r="89" spans="1:34" s="40" customFormat="1" ht="14.25">
      <c r="A89" s="36"/>
      <c r="B89" s="469"/>
      <c r="C89" s="469"/>
      <c r="D89" s="470"/>
      <c r="E89" s="471"/>
      <c r="F89" s="471"/>
      <c r="G89" s="472"/>
      <c r="H89" s="472"/>
      <c r="I89" s="471"/>
      <c r="J89" s="461"/>
      <c r="K89" s="461"/>
      <c r="L89" s="461"/>
      <c r="M89" s="461"/>
      <c r="N89" s="461"/>
      <c r="O89" s="461"/>
      <c r="P89" s="461"/>
      <c r="Q89" s="387"/>
      <c r="R89" s="343"/>
      <c r="Z89" s="400"/>
      <c r="AA89" s="400"/>
      <c r="AB89" s="400"/>
      <c r="AC89" s="400"/>
      <c r="AD89" s="400"/>
      <c r="AE89" s="400"/>
      <c r="AF89" s="400"/>
      <c r="AG89" s="400"/>
      <c r="AH89" s="400"/>
    </row>
    <row r="90" spans="1:34" s="40" customFormat="1" ht="14.25">
      <c r="A90" s="36"/>
      <c r="B90" s="469"/>
      <c r="C90" s="469"/>
      <c r="D90" s="470"/>
      <c r="E90" s="471"/>
      <c r="F90" s="471"/>
      <c r="G90" s="472"/>
      <c r="H90" s="472"/>
      <c r="I90" s="471"/>
      <c r="J90" s="461"/>
      <c r="K90" s="461"/>
      <c r="L90" s="461"/>
      <c r="M90" s="461"/>
      <c r="N90" s="461"/>
      <c r="O90" s="473"/>
      <c r="P90" s="461"/>
      <c r="Q90" s="387"/>
      <c r="R90" s="343"/>
      <c r="Z90" s="400"/>
      <c r="AA90" s="400"/>
      <c r="AB90" s="400"/>
      <c r="AC90" s="400"/>
      <c r="AD90" s="400"/>
      <c r="AE90" s="400"/>
      <c r="AF90" s="400"/>
      <c r="AG90" s="400"/>
      <c r="AH90" s="400"/>
    </row>
    <row r="91" spans="1:34" s="40" customFormat="1" ht="14.25">
      <c r="A91" s="377"/>
      <c r="B91" s="378"/>
      <c r="C91" s="378"/>
      <c r="D91" s="379"/>
      <c r="E91" s="377"/>
      <c r="F91" s="401"/>
      <c r="G91" s="377"/>
      <c r="H91" s="377"/>
      <c r="I91" s="377"/>
      <c r="J91" s="378"/>
      <c r="K91" s="402"/>
      <c r="L91" s="377"/>
      <c r="M91" s="377"/>
      <c r="N91" s="377"/>
      <c r="O91" s="403"/>
      <c r="P91" s="387"/>
      <c r="Q91" s="387"/>
      <c r="R91" s="343"/>
      <c r="Z91" s="400"/>
      <c r="AA91" s="400"/>
      <c r="AB91" s="400"/>
      <c r="AC91" s="400"/>
      <c r="AD91" s="400"/>
      <c r="AE91" s="400"/>
      <c r="AF91" s="400"/>
      <c r="AG91" s="400"/>
      <c r="AH91" s="400"/>
    </row>
    <row r="92" spans="1:34" ht="15">
      <c r="A92" s="99" t="s">
        <v>618</v>
      </c>
      <c r="B92" s="100"/>
      <c r="C92" s="100"/>
      <c r="D92" s="101"/>
      <c r="E92" s="34"/>
      <c r="F92" s="32"/>
      <c r="G92" s="32"/>
      <c r="H92" s="73"/>
      <c r="I92" s="119"/>
      <c r="J92" s="120"/>
      <c r="K92" s="17"/>
      <c r="L92" s="17"/>
      <c r="M92" s="17"/>
      <c r="N92" s="11"/>
      <c r="O92" s="53"/>
      <c r="Q92" s="95"/>
      <c r="R92" s="17"/>
      <c r="S92" s="16"/>
      <c r="T92" s="16"/>
      <c r="U92" s="16"/>
      <c r="V92" s="16"/>
      <c r="W92" s="16"/>
      <c r="X92" s="16"/>
      <c r="Y92" s="16"/>
      <c r="Z92" s="16"/>
    </row>
    <row r="93" spans="1:34" ht="38.25">
      <c r="A93" s="20" t="s">
        <v>16</v>
      </c>
      <c r="B93" s="21" t="s">
        <v>575</v>
      </c>
      <c r="C93" s="21"/>
      <c r="D93" s="22" t="s">
        <v>588</v>
      </c>
      <c r="E93" s="21" t="s">
        <v>589</v>
      </c>
      <c r="F93" s="21" t="s">
        <v>590</v>
      </c>
      <c r="G93" s="21" t="s">
        <v>591</v>
      </c>
      <c r="H93" s="21" t="s">
        <v>592</v>
      </c>
      <c r="I93" s="21" t="s">
        <v>593</v>
      </c>
      <c r="J93" s="20" t="s">
        <v>594</v>
      </c>
      <c r="K93" s="62" t="s">
        <v>610</v>
      </c>
      <c r="L93" s="452" t="s">
        <v>3630</v>
      </c>
      <c r="M93" s="63" t="s">
        <v>3629</v>
      </c>
      <c r="N93" s="21" t="s">
        <v>597</v>
      </c>
      <c r="O93" s="78" t="s">
        <v>598</v>
      </c>
      <c r="P93" s="97"/>
      <c r="Q93" s="11"/>
      <c r="R93" s="17"/>
      <c r="S93" s="16"/>
      <c r="T93" s="16"/>
      <c r="U93" s="16"/>
      <c r="V93" s="16"/>
      <c r="W93" s="16"/>
      <c r="X93" s="16"/>
      <c r="Y93" s="16"/>
      <c r="Z93" s="16"/>
    </row>
    <row r="94" spans="1:34" s="400" customFormat="1" ht="14.25">
      <c r="A94" s="463"/>
      <c r="B94" s="441"/>
      <c r="C94" s="441"/>
      <c r="D94" s="442"/>
      <c r="E94" s="443"/>
      <c r="F94" s="443"/>
      <c r="G94" s="418"/>
      <c r="H94" s="418"/>
      <c r="I94" s="443"/>
      <c r="J94" s="486"/>
      <c r="K94" s="486"/>
      <c r="L94" s="487"/>
      <c r="M94" s="474"/>
      <c r="N94" s="411"/>
      <c r="O94" s="481"/>
      <c r="P94" s="98"/>
      <c r="Q94" s="488"/>
      <c r="R94" s="31"/>
      <c r="S94" s="482"/>
      <c r="T94" s="482"/>
      <c r="U94" s="482"/>
      <c r="V94" s="482"/>
      <c r="W94" s="482"/>
      <c r="X94" s="482"/>
      <c r="Y94" s="482"/>
      <c r="Z94" s="482"/>
    </row>
    <row r="95" spans="1:34" s="8" customFormat="1">
      <c r="A95" s="388"/>
      <c r="B95" s="389"/>
      <c r="C95" s="390"/>
      <c r="D95" s="391"/>
      <c r="E95" s="392"/>
      <c r="F95" s="392"/>
      <c r="G95" s="393"/>
      <c r="H95" s="393"/>
      <c r="I95" s="392"/>
      <c r="J95" s="394"/>
      <c r="K95" s="395"/>
      <c r="L95" s="396"/>
      <c r="M95" s="397"/>
      <c r="N95" s="398"/>
      <c r="O95" s="399"/>
      <c r="P95" s="123"/>
      <c r="Q95"/>
      <c r="R95" s="94"/>
      <c r="T95" s="57"/>
      <c r="U95" s="57"/>
      <c r="V95" s="57"/>
      <c r="W95" s="57"/>
      <c r="X95" s="57"/>
      <c r="Y95" s="57"/>
      <c r="Z95" s="57"/>
    </row>
    <row r="96" spans="1:34">
      <c r="A96" s="23" t="s">
        <v>603</v>
      </c>
      <c r="B96" s="23"/>
      <c r="C96" s="23"/>
      <c r="D96" s="23"/>
      <c r="E96" s="5"/>
      <c r="F96" s="30" t="s">
        <v>605</v>
      </c>
      <c r="G96" s="82"/>
      <c r="H96" s="82"/>
      <c r="I96" s="38"/>
      <c r="J96" s="85"/>
      <c r="K96" s="83"/>
      <c r="L96" s="84"/>
      <c r="M96" s="85"/>
      <c r="N96" s="86"/>
      <c r="O96" s="124"/>
      <c r="P96" s="11"/>
      <c r="Q96" s="16"/>
      <c r="R96" s="96"/>
      <c r="S96" s="16"/>
      <c r="T96" s="16"/>
      <c r="U96" s="16"/>
      <c r="V96" s="16"/>
      <c r="W96" s="16"/>
      <c r="X96" s="16"/>
      <c r="Y96" s="16"/>
    </row>
    <row r="97" spans="1:29">
      <c r="A97" s="29" t="s">
        <v>604</v>
      </c>
      <c r="B97" s="23"/>
      <c r="C97" s="23"/>
      <c r="D97" s="23"/>
      <c r="E97" s="32"/>
      <c r="F97" s="30" t="s">
        <v>607</v>
      </c>
      <c r="G97" s="12"/>
      <c r="H97" s="12"/>
      <c r="I97" s="12"/>
      <c r="J97" s="53"/>
      <c r="K97" s="12"/>
      <c r="L97" s="12"/>
      <c r="M97" s="12"/>
      <c r="N97" s="11"/>
      <c r="O97" s="53"/>
      <c r="Q97" s="7"/>
      <c r="R97" s="17"/>
      <c r="S97" s="16"/>
      <c r="T97" s="16"/>
      <c r="U97" s="16"/>
      <c r="V97" s="16"/>
      <c r="W97" s="16"/>
      <c r="X97" s="16"/>
      <c r="Y97" s="16"/>
      <c r="Z97" s="16"/>
    </row>
    <row r="98" spans="1:29">
      <c r="A98" s="29"/>
      <c r="B98" s="23"/>
      <c r="C98" s="23"/>
      <c r="D98" s="23"/>
      <c r="E98" s="32"/>
      <c r="F98" s="30"/>
      <c r="G98" s="12"/>
      <c r="H98" s="12"/>
      <c r="I98" s="12"/>
      <c r="J98" s="53"/>
      <c r="K98" s="12"/>
      <c r="L98" s="12"/>
      <c r="M98" s="12"/>
      <c r="N98" s="11"/>
      <c r="O98" s="53"/>
      <c r="Q98" s="7"/>
      <c r="R98" s="82"/>
      <c r="S98" s="16"/>
      <c r="T98" s="16"/>
      <c r="U98" s="16"/>
      <c r="V98" s="16"/>
      <c r="W98" s="16"/>
      <c r="X98" s="16"/>
      <c r="Y98" s="16"/>
      <c r="Z98" s="16"/>
    </row>
    <row r="99" spans="1:29" ht="15">
      <c r="A99" s="11"/>
      <c r="B99" s="33" t="s">
        <v>3635</v>
      </c>
      <c r="C99" s="33"/>
      <c r="D99" s="33"/>
      <c r="E99" s="33"/>
      <c r="F99" s="34"/>
      <c r="G99" s="32"/>
      <c r="H99" s="32"/>
      <c r="I99" s="73"/>
      <c r="J99" s="74"/>
      <c r="K99" s="75"/>
      <c r="L99" s="451"/>
      <c r="M99" s="12"/>
      <c r="N99" s="11"/>
      <c r="O99" s="53"/>
      <c r="Q99" s="7"/>
      <c r="R99" s="82"/>
      <c r="S99" s="16"/>
      <c r="T99" s="16"/>
      <c r="U99" s="16"/>
      <c r="V99" s="16"/>
      <c r="W99" s="16"/>
      <c r="X99" s="16"/>
      <c r="Y99" s="16"/>
      <c r="Z99" s="16"/>
    </row>
    <row r="100" spans="1:29" ht="38.25">
      <c r="A100" s="20" t="s">
        <v>16</v>
      </c>
      <c r="B100" s="21" t="s">
        <v>575</v>
      </c>
      <c r="C100" s="21"/>
      <c r="D100" s="22" t="s">
        <v>588</v>
      </c>
      <c r="E100" s="21" t="s">
        <v>589</v>
      </c>
      <c r="F100" s="21" t="s">
        <v>590</v>
      </c>
      <c r="G100" s="21" t="s">
        <v>609</v>
      </c>
      <c r="H100" s="21" t="s">
        <v>592</v>
      </c>
      <c r="I100" s="21" t="s">
        <v>593</v>
      </c>
      <c r="J100" s="76" t="s">
        <v>594</v>
      </c>
      <c r="K100" s="62" t="s">
        <v>610</v>
      </c>
      <c r="L100" s="77" t="s">
        <v>611</v>
      </c>
      <c r="M100" s="21" t="s">
        <v>612</v>
      </c>
      <c r="N100" s="452" t="s">
        <v>3630</v>
      </c>
      <c r="O100" s="63" t="s">
        <v>3629</v>
      </c>
      <c r="P100" s="21" t="s">
        <v>597</v>
      </c>
      <c r="Q100" s="78" t="s">
        <v>598</v>
      </c>
      <c r="R100" s="82"/>
      <c r="S100" s="16"/>
      <c r="T100" s="16"/>
      <c r="U100" s="16"/>
      <c r="V100" s="16"/>
      <c r="W100" s="16"/>
      <c r="X100" s="16"/>
      <c r="Y100" s="16"/>
      <c r="Z100" s="16"/>
    </row>
    <row r="101" spans="1:29" ht="14.25">
      <c r="A101" s="382"/>
      <c r="B101" s="404"/>
      <c r="C101" s="409"/>
      <c r="D101" s="439"/>
      <c r="E101" s="410"/>
      <c r="F101" s="475"/>
      <c r="G101" s="418"/>
      <c r="H101" s="410"/>
      <c r="I101" s="406"/>
      <c r="J101" s="486"/>
      <c r="K101" s="486"/>
      <c r="L101" s="487"/>
      <c r="M101" s="485"/>
      <c r="N101" s="487"/>
      <c r="O101" s="474"/>
      <c r="P101" s="411"/>
      <c r="Q101" s="459"/>
      <c r="R101" s="483"/>
      <c r="S101" s="473"/>
      <c r="T101" s="16"/>
      <c r="U101" s="482"/>
      <c r="V101" s="482"/>
      <c r="W101" s="482"/>
      <c r="X101" s="482"/>
      <c r="Y101" s="482"/>
      <c r="Z101" s="482"/>
      <c r="AA101" s="400"/>
      <c r="AB101" s="400"/>
      <c r="AC101" s="400"/>
    </row>
    <row r="102" spans="1:29" ht="14.25">
      <c r="A102" s="382"/>
      <c r="B102" s="404"/>
      <c r="C102" s="409"/>
      <c r="D102" s="439"/>
      <c r="E102" s="410"/>
      <c r="F102" s="475"/>
      <c r="G102" s="418"/>
      <c r="H102" s="410"/>
      <c r="I102" s="406"/>
      <c r="J102" s="486"/>
      <c r="K102" s="486"/>
      <c r="L102" s="487"/>
      <c r="M102" s="485"/>
      <c r="N102" s="487"/>
      <c r="O102" s="474"/>
      <c r="P102" s="411"/>
      <c r="Q102" s="459"/>
      <c r="R102" s="483"/>
      <c r="S102" s="473"/>
      <c r="T102" s="16"/>
      <c r="U102" s="482"/>
      <c r="V102" s="482"/>
      <c r="W102" s="482"/>
      <c r="X102" s="482"/>
      <c r="Y102" s="482"/>
      <c r="Z102" s="482"/>
      <c r="AA102" s="400"/>
      <c r="AB102" s="400"/>
      <c r="AC102" s="400"/>
    </row>
    <row r="103" spans="1:29" s="400" customFormat="1" ht="14.25">
      <c r="A103" s="382"/>
      <c r="B103" s="404"/>
      <c r="C103" s="409"/>
      <c r="D103" s="439"/>
      <c r="E103" s="410"/>
      <c r="F103" s="475"/>
      <c r="G103" s="418"/>
      <c r="H103" s="410"/>
      <c r="I103" s="406"/>
      <c r="J103" s="486"/>
      <c r="K103" s="486"/>
      <c r="L103" s="487"/>
      <c r="M103" s="485"/>
      <c r="N103" s="487"/>
      <c r="O103" s="474"/>
      <c r="P103" s="411"/>
      <c r="Q103" s="459"/>
      <c r="R103" s="480"/>
      <c r="S103" s="482"/>
      <c r="T103" s="482"/>
      <c r="U103" s="482"/>
      <c r="V103" s="482"/>
      <c r="W103" s="482"/>
      <c r="X103" s="482"/>
      <c r="Y103" s="482"/>
      <c r="Z103" s="482"/>
    </row>
    <row r="104" spans="1:29" s="400" customFormat="1" ht="14.25">
      <c r="A104" s="382"/>
      <c r="B104" s="404"/>
      <c r="C104" s="409"/>
      <c r="D104" s="439"/>
      <c r="E104" s="410"/>
      <c r="F104" s="486"/>
      <c r="G104" s="443"/>
      <c r="H104" s="410"/>
      <c r="I104" s="406"/>
      <c r="J104" s="486"/>
      <c r="K104" s="486"/>
      <c r="L104" s="487"/>
      <c r="M104" s="485"/>
      <c r="N104" s="487"/>
      <c r="O104" s="474"/>
      <c r="P104" s="411"/>
      <c r="Q104" s="459"/>
      <c r="R104" s="480"/>
      <c r="S104" s="482"/>
      <c r="T104" s="482"/>
      <c r="U104" s="482"/>
      <c r="V104" s="482"/>
      <c r="W104" s="482"/>
      <c r="X104" s="482"/>
      <c r="Y104" s="482"/>
      <c r="Z104" s="482"/>
    </row>
    <row r="105" spans="1:29" s="400" customFormat="1" ht="14.25">
      <c r="A105" s="382"/>
      <c r="B105" s="404"/>
      <c r="C105" s="409"/>
      <c r="D105" s="439"/>
      <c r="E105" s="410"/>
      <c r="F105" s="486"/>
      <c r="G105" s="443"/>
      <c r="H105" s="410"/>
      <c r="I105" s="406"/>
      <c r="J105" s="486"/>
      <c r="K105" s="486"/>
      <c r="L105" s="487"/>
      <c r="M105" s="485"/>
      <c r="N105" s="487"/>
      <c r="O105" s="474"/>
      <c r="P105" s="411"/>
      <c r="Q105" s="459"/>
      <c r="R105" s="480"/>
      <c r="S105" s="482"/>
      <c r="T105" s="482"/>
      <c r="U105" s="482"/>
      <c r="V105" s="482"/>
      <c r="W105" s="482"/>
      <c r="X105" s="482"/>
      <c r="Y105" s="482"/>
      <c r="Z105" s="482"/>
    </row>
    <row r="106" spans="1:29" s="400" customFormat="1" ht="14.25">
      <c r="A106" s="382"/>
      <c r="B106" s="404"/>
      <c r="C106" s="409"/>
      <c r="D106" s="439"/>
      <c r="E106" s="410"/>
      <c r="F106" s="475"/>
      <c r="G106" s="418"/>
      <c r="H106" s="410"/>
      <c r="I106" s="406"/>
      <c r="J106" s="486"/>
      <c r="K106" s="477"/>
      <c r="L106" s="487"/>
      <c r="M106" s="485"/>
      <c r="N106" s="487"/>
      <c r="O106" s="474"/>
      <c r="P106" s="479"/>
      <c r="Q106" s="459"/>
      <c r="R106" s="480"/>
      <c r="S106" s="482"/>
      <c r="T106" s="482"/>
      <c r="U106" s="482"/>
      <c r="V106" s="482"/>
      <c r="W106" s="482"/>
      <c r="X106" s="482"/>
      <c r="Y106" s="482"/>
      <c r="Z106" s="482"/>
    </row>
    <row r="107" spans="1:29" s="400" customFormat="1" ht="14.25">
      <c r="A107" s="382"/>
      <c r="B107" s="404"/>
      <c r="C107" s="409"/>
      <c r="D107" s="439"/>
      <c r="E107" s="410"/>
      <c r="F107" s="475"/>
      <c r="G107" s="418"/>
      <c r="H107" s="410"/>
      <c r="I107" s="406"/>
      <c r="J107" s="477"/>
      <c r="K107" s="477"/>
      <c r="L107" s="477"/>
      <c r="M107" s="477"/>
      <c r="N107" s="478"/>
      <c r="O107" s="489"/>
      <c r="P107" s="479"/>
      <c r="Q107" s="459"/>
      <c r="R107" s="480"/>
      <c r="S107" s="482"/>
      <c r="T107" s="482"/>
      <c r="U107" s="482"/>
      <c r="V107" s="482"/>
      <c r="W107" s="482"/>
      <c r="X107" s="482"/>
      <c r="Y107" s="482"/>
      <c r="Z107" s="482"/>
    </row>
    <row r="108" spans="1:29" s="400" customFormat="1" ht="14.25">
      <c r="A108" s="382"/>
      <c r="B108" s="404"/>
      <c r="C108" s="409"/>
      <c r="D108" s="439"/>
      <c r="E108" s="410"/>
      <c r="F108" s="486"/>
      <c r="G108" s="443"/>
      <c r="H108" s="410"/>
      <c r="I108" s="406"/>
      <c r="J108" s="486"/>
      <c r="K108" s="486"/>
      <c r="L108" s="487"/>
      <c r="M108" s="485"/>
      <c r="N108" s="487"/>
      <c r="O108" s="474"/>
      <c r="P108" s="411"/>
      <c r="Q108" s="459"/>
      <c r="R108" s="483"/>
      <c r="S108" s="473"/>
      <c r="T108" s="482"/>
      <c r="U108" s="482"/>
      <c r="V108" s="482"/>
      <c r="W108" s="482"/>
      <c r="X108" s="482"/>
      <c r="Y108" s="482"/>
      <c r="Z108" s="482"/>
    </row>
    <row r="109" spans="1:29" s="400" customFormat="1" ht="14.25">
      <c r="A109" s="382"/>
      <c r="B109" s="404"/>
      <c r="C109" s="409"/>
      <c r="D109" s="439"/>
      <c r="E109" s="410"/>
      <c r="F109" s="475"/>
      <c r="G109" s="418"/>
      <c r="H109" s="410"/>
      <c r="I109" s="406"/>
      <c r="J109" s="477"/>
      <c r="K109" s="477"/>
      <c r="L109" s="477"/>
      <c r="M109" s="477"/>
      <c r="N109" s="478"/>
      <c r="O109" s="489"/>
      <c r="P109" s="479"/>
      <c r="Q109" s="459"/>
      <c r="R109" s="483"/>
      <c r="S109" s="473"/>
      <c r="T109" s="482"/>
      <c r="U109" s="482"/>
      <c r="V109" s="482"/>
      <c r="W109" s="482"/>
      <c r="X109" s="482"/>
      <c r="Y109" s="482"/>
      <c r="Z109" s="482"/>
    </row>
    <row r="110" spans="1:29" s="400" customFormat="1" ht="14.25">
      <c r="A110" s="382"/>
      <c r="B110" s="404"/>
      <c r="C110" s="409"/>
      <c r="D110" s="439"/>
      <c r="E110" s="410"/>
      <c r="F110" s="475"/>
      <c r="G110" s="418"/>
      <c r="H110" s="410"/>
      <c r="I110" s="406"/>
      <c r="J110" s="477"/>
      <c r="K110" s="477"/>
      <c r="L110" s="477"/>
      <c r="M110" s="477"/>
      <c r="N110" s="478"/>
      <c r="O110" s="489"/>
      <c r="P110" s="479"/>
      <c r="Q110" s="459"/>
      <c r="R110" s="483"/>
      <c r="S110" s="473"/>
      <c r="T110" s="482"/>
      <c r="U110" s="482"/>
      <c r="V110" s="482"/>
      <c r="W110" s="482"/>
      <c r="X110" s="482"/>
      <c r="Y110" s="482"/>
      <c r="Z110" s="482"/>
    </row>
    <row r="111" spans="1:29" s="400" customFormat="1" ht="14.25">
      <c r="A111" s="382"/>
      <c r="B111" s="404"/>
      <c r="C111" s="409"/>
      <c r="D111" s="439"/>
      <c r="E111" s="410"/>
      <c r="F111" s="475"/>
      <c r="G111" s="418"/>
      <c r="H111" s="410"/>
      <c r="I111" s="406"/>
      <c r="J111" s="486"/>
      <c r="K111" s="477"/>
      <c r="L111" s="487"/>
      <c r="M111" s="485"/>
      <c r="N111" s="487"/>
      <c r="O111" s="474"/>
      <c r="P111" s="411"/>
      <c r="Q111" s="459"/>
      <c r="R111" s="483"/>
      <c r="S111" s="473"/>
      <c r="T111" s="482"/>
      <c r="U111" s="482"/>
      <c r="V111" s="482"/>
      <c r="W111" s="482"/>
      <c r="X111" s="482"/>
      <c r="Y111" s="482"/>
      <c r="Z111" s="482"/>
    </row>
    <row r="112" spans="1:29" s="400" customFormat="1" ht="14.25">
      <c r="A112" s="382"/>
      <c r="B112" s="404"/>
      <c r="C112" s="409"/>
      <c r="D112" s="439"/>
      <c r="E112" s="410"/>
      <c r="F112" s="486"/>
      <c r="G112" s="443"/>
      <c r="H112" s="410"/>
      <c r="I112" s="406"/>
      <c r="J112" s="486"/>
      <c r="K112" s="486"/>
      <c r="L112" s="487"/>
      <c r="M112" s="485"/>
      <c r="N112" s="487"/>
      <c r="O112" s="474"/>
      <c r="P112" s="411"/>
      <c r="Q112" s="459"/>
      <c r="R112" s="483"/>
      <c r="S112" s="473"/>
      <c r="T112" s="482"/>
      <c r="U112" s="482"/>
      <c r="V112" s="482"/>
      <c r="W112" s="482"/>
      <c r="X112" s="482"/>
      <c r="Y112" s="482"/>
      <c r="Z112" s="482"/>
    </row>
    <row r="113" spans="1:26" s="400" customFormat="1" ht="14.25">
      <c r="A113" s="382"/>
      <c r="B113" s="404"/>
      <c r="C113" s="409"/>
      <c r="D113" s="439"/>
      <c r="E113" s="410"/>
      <c r="F113" s="475"/>
      <c r="G113" s="418"/>
      <c r="H113" s="410"/>
      <c r="I113" s="406"/>
      <c r="J113" s="477"/>
      <c r="K113" s="477"/>
      <c r="L113" s="477"/>
      <c r="M113" s="477"/>
      <c r="N113" s="478"/>
      <c r="O113" s="489"/>
      <c r="P113" s="479"/>
      <c r="Q113" s="459"/>
      <c r="R113" s="483"/>
      <c r="S113" s="473"/>
      <c r="T113" s="482"/>
      <c r="U113" s="482"/>
      <c r="V113" s="482"/>
      <c r="W113" s="482"/>
      <c r="X113" s="482"/>
      <c r="Y113" s="482"/>
      <c r="Z113" s="482"/>
    </row>
    <row r="114" spans="1:26" s="400" customFormat="1" ht="14.25">
      <c r="A114" s="382"/>
      <c r="B114" s="404"/>
      <c r="C114" s="409"/>
      <c r="D114" s="439"/>
      <c r="E114" s="410"/>
      <c r="F114" s="475"/>
      <c r="G114" s="418"/>
      <c r="H114" s="410"/>
      <c r="I114" s="406"/>
      <c r="J114" s="477"/>
      <c r="K114" s="477"/>
      <c r="L114" s="477"/>
      <c r="M114" s="477"/>
      <c r="N114" s="478"/>
      <c r="O114" s="489"/>
      <c r="P114" s="479"/>
      <c r="Q114" s="459"/>
      <c r="R114" s="483"/>
      <c r="S114" s="473"/>
      <c r="T114" s="482"/>
      <c r="U114" s="482"/>
      <c r="V114" s="482"/>
      <c r="W114" s="482"/>
      <c r="X114" s="482"/>
      <c r="Y114" s="482"/>
      <c r="Z114" s="482"/>
    </row>
    <row r="115" spans="1:26" s="400" customFormat="1" ht="14.25">
      <c r="A115" s="382"/>
      <c r="B115" s="404"/>
      <c r="C115" s="409"/>
      <c r="D115" s="439"/>
      <c r="E115" s="410"/>
      <c r="F115" s="475"/>
      <c r="G115" s="418"/>
      <c r="H115" s="410"/>
      <c r="I115" s="406"/>
      <c r="J115" s="477"/>
      <c r="K115" s="477"/>
      <c r="L115" s="477"/>
      <c r="M115" s="477"/>
      <c r="N115" s="478"/>
      <c r="O115" s="489"/>
      <c r="P115" s="479"/>
      <c r="Q115" s="459"/>
      <c r="R115" s="483"/>
      <c r="S115" s="473"/>
      <c r="T115" s="482"/>
      <c r="U115" s="482"/>
      <c r="V115" s="482"/>
      <c r="W115" s="482"/>
      <c r="X115" s="482"/>
      <c r="Y115" s="482"/>
      <c r="Z115" s="482"/>
    </row>
    <row r="116" spans="1:26" s="400" customFormat="1" ht="14.25">
      <c r="A116" s="382"/>
      <c r="B116" s="404"/>
      <c r="C116" s="409"/>
      <c r="D116" s="439"/>
      <c r="E116" s="410"/>
      <c r="F116" s="475"/>
      <c r="G116" s="418"/>
      <c r="H116" s="410"/>
      <c r="I116" s="406"/>
      <c r="J116" s="486"/>
      <c r="K116" s="486"/>
      <c r="L116" s="487"/>
      <c r="M116" s="485"/>
      <c r="N116" s="487"/>
      <c r="O116" s="474"/>
      <c r="P116" s="411"/>
      <c r="Q116" s="459"/>
      <c r="R116" s="483"/>
      <c r="S116" s="473"/>
      <c r="T116" s="482"/>
      <c r="U116" s="482"/>
      <c r="V116" s="482"/>
      <c r="W116" s="482"/>
      <c r="X116" s="482"/>
      <c r="Y116" s="482"/>
      <c r="Z116" s="482"/>
    </row>
    <row r="117" spans="1:26" s="400" customFormat="1" ht="14.25">
      <c r="A117" s="382"/>
      <c r="B117" s="404"/>
      <c r="C117" s="409"/>
      <c r="D117" s="439"/>
      <c r="E117" s="410"/>
      <c r="F117" s="475"/>
      <c r="G117" s="418"/>
      <c r="H117" s="410"/>
      <c r="I117" s="406"/>
      <c r="J117" s="486"/>
      <c r="K117" s="486"/>
      <c r="L117" s="487"/>
      <c r="M117" s="485"/>
      <c r="N117" s="487"/>
      <c r="O117" s="474"/>
      <c r="P117" s="411"/>
      <c r="Q117" s="459"/>
      <c r="R117" s="483"/>
      <c r="S117" s="473"/>
      <c r="T117" s="482"/>
      <c r="U117" s="482"/>
      <c r="V117" s="482"/>
      <c r="W117" s="482"/>
      <c r="X117" s="482"/>
      <c r="Y117" s="482"/>
      <c r="Z117" s="482"/>
    </row>
    <row r="118" spans="1:26" s="400" customFormat="1" ht="14.25">
      <c r="A118" s="382"/>
      <c r="B118" s="404"/>
      <c r="C118" s="409"/>
      <c r="D118" s="439"/>
      <c r="E118" s="410"/>
      <c r="F118" s="475"/>
      <c r="G118" s="418"/>
      <c r="H118" s="410"/>
      <c r="I118" s="406"/>
      <c r="J118" s="477"/>
      <c r="K118" s="477"/>
      <c r="L118" s="477"/>
      <c r="M118" s="477"/>
      <c r="N118" s="478"/>
      <c r="O118" s="489"/>
      <c r="P118" s="479"/>
      <c r="Q118" s="459"/>
      <c r="R118" s="483"/>
      <c r="S118" s="473"/>
      <c r="T118" s="482"/>
      <c r="U118" s="482"/>
      <c r="V118" s="482"/>
      <c r="W118" s="482"/>
      <c r="X118" s="482"/>
      <c r="Y118" s="482"/>
      <c r="Z118" s="482"/>
    </row>
    <row r="119" spans="1:26" s="400" customFormat="1" ht="14.25">
      <c r="A119" s="382"/>
      <c r="B119" s="404"/>
      <c r="C119" s="409"/>
      <c r="D119" s="439"/>
      <c r="E119" s="410"/>
      <c r="F119" s="475"/>
      <c r="G119" s="418"/>
      <c r="H119" s="410"/>
      <c r="I119" s="406"/>
      <c r="J119" s="477"/>
      <c r="K119" s="477"/>
      <c r="L119" s="477"/>
      <c r="M119" s="477"/>
      <c r="N119" s="478"/>
      <c r="O119" s="489"/>
      <c r="P119" s="479"/>
      <c r="Q119" s="459"/>
      <c r="R119" s="483"/>
      <c r="S119" s="473"/>
      <c r="T119" s="482"/>
      <c r="U119" s="482"/>
      <c r="V119" s="482"/>
      <c r="W119" s="482"/>
      <c r="X119" s="482"/>
      <c r="Y119" s="482"/>
      <c r="Z119" s="482"/>
    </row>
    <row r="120" spans="1:26" ht="14.25">
      <c r="A120" s="382"/>
      <c r="B120" s="404"/>
      <c r="C120" s="409"/>
      <c r="D120" s="439"/>
      <c r="E120" s="410"/>
      <c r="F120" s="475"/>
      <c r="G120" s="418"/>
      <c r="H120" s="410"/>
      <c r="I120" s="406"/>
      <c r="J120" s="376"/>
      <c r="K120" s="376"/>
      <c r="L120" s="376"/>
      <c r="M120" s="376"/>
      <c r="N120" s="476"/>
      <c r="O120" s="474"/>
      <c r="P120" s="412"/>
      <c r="Q120" s="481"/>
      <c r="R120" s="141"/>
      <c r="S120" s="16"/>
      <c r="T120" s="16"/>
      <c r="U120" s="16"/>
      <c r="V120" s="16"/>
      <c r="W120" s="16"/>
      <c r="X120" s="16"/>
      <c r="Y120" s="16"/>
      <c r="Z120" s="16"/>
    </row>
    <row r="121" spans="1:26" ht="14.25">
      <c r="A121" s="382"/>
      <c r="B121" s="404"/>
      <c r="C121" s="409"/>
      <c r="D121" s="439"/>
      <c r="E121" s="410"/>
      <c r="F121" s="475"/>
      <c r="G121" s="418"/>
      <c r="H121" s="410"/>
      <c r="I121" s="406"/>
      <c r="J121" s="376"/>
      <c r="K121" s="376"/>
      <c r="L121" s="376"/>
      <c r="M121" s="376"/>
      <c r="N121" s="476"/>
      <c r="O121" s="474"/>
      <c r="P121" s="412"/>
      <c r="Q121" s="481"/>
      <c r="R121" s="141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9"/>
      <c r="B122" s="23"/>
      <c r="C122" s="23"/>
      <c r="D122" s="23"/>
      <c r="E122" s="32"/>
      <c r="F122" s="30"/>
      <c r="G122" s="12"/>
      <c r="H122" s="12"/>
      <c r="I122" s="12"/>
      <c r="J122" s="53"/>
      <c r="K122" s="12"/>
      <c r="L122" s="12"/>
      <c r="M122" s="12"/>
      <c r="N122" s="11"/>
      <c r="O122" s="53"/>
      <c r="P122" s="7"/>
      <c r="Q122" s="11"/>
      <c r="R122" s="141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9"/>
      <c r="B123" s="23"/>
      <c r="C123" s="23"/>
      <c r="D123" s="23"/>
      <c r="E123" s="32"/>
      <c r="F123" s="30"/>
      <c r="G123" s="41"/>
      <c r="H123" s="42"/>
      <c r="I123" s="82"/>
      <c r="J123" s="17"/>
      <c r="K123" s="83"/>
      <c r="L123" s="84"/>
      <c r="M123" s="85"/>
      <c r="N123" s="86"/>
      <c r="O123" s="87"/>
      <c r="P123" s="11"/>
      <c r="Q123" s="16"/>
      <c r="R123" s="141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37"/>
      <c r="B124" s="45"/>
      <c r="C124" s="102"/>
      <c r="D124" s="6"/>
      <c r="E124" s="38"/>
      <c r="F124" s="82"/>
      <c r="G124" s="41"/>
      <c r="H124" s="42"/>
      <c r="I124" s="82"/>
      <c r="J124" s="17"/>
      <c r="K124" s="83"/>
      <c r="L124" s="84"/>
      <c r="M124" s="85"/>
      <c r="N124" s="86"/>
      <c r="O124" s="87"/>
      <c r="P124" s="11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 ht="15">
      <c r="A125" s="5"/>
      <c r="B125" s="103" t="s">
        <v>619</v>
      </c>
      <c r="C125" s="103"/>
      <c r="D125" s="103"/>
      <c r="E125" s="103"/>
      <c r="F125" s="17"/>
      <c r="G125" s="17"/>
      <c r="H125" s="104"/>
      <c r="I125" s="17"/>
      <c r="J125" s="74"/>
      <c r="K125" s="75"/>
      <c r="L125" s="17"/>
      <c r="M125" s="17"/>
      <c r="N125" s="16"/>
      <c r="O125" s="98"/>
      <c r="P125" s="11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 ht="38.25">
      <c r="A126" s="20" t="s">
        <v>16</v>
      </c>
      <c r="B126" s="21" t="s">
        <v>575</v>
      </c>
      <c r="C126" s="21"/>
      <c r="D126" s="22" t="s">
        <v>588</v>
      </c>
      <c r="E126" s="21" t="s">
        <v>589</v>
      </c>
      <c r="F126" s="21" t="s">
        <v>590</v>
      </c>
      <c r="G126" s="21" t="s">
        <v>620</v>
      </c>
      <c r="H126" s="21" t="s">
        <v>621</v>
      </c>
      <c r="I126" s="21" t="s">
        <v>593</v>
      </c>
      <c r="J126" s="61" t="s">
        <v>594</v>
      </c>
      <c r="K126" s="21" t="s">
        <v>595</v>
      </c>
      <c r="L126" s="21" t="s">
        <v>596</v>
      </c>
      <c r="M126" s="21" t="s">
        <v>597</v>
      </c>
      <c r="N126" s="22" t="s">
        <v>598</v>
      </c>
      <c r="O126" s="98"/>
      <c r="P126" s="11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1</v>
      </c>
      <c r="B127" s="105">
        <v>41579</v>
      </c>
      <c r="C127" s="105"/>
      <c r="D127" s="106" t="s">
        <v>622</v>
      </c>
      <c r="E127" s="107" t="s">
        <v>623</v>
      </c>
      <c r="F127" s="108">
        <v>82</v>
      </c>
      <c r="G127" s="107" t="s">
        <v>624</v>
      </c>
      <c r="H127" s="107">
        <v>100</v>
      </c>
      <c r="I127" s="125">
        <v>100</v>
      </c>
      <c r="J127" s="126" t="s">
        <v>625</v>
      </c>
      <c r="K127" s="127">
        <f t="shared" ref="K127:K158" si="69">H127-F127</f>
        <v>18</v>
      </c>
      <c r="L127" s="128">
        <f t="shared" ref="L127:L158" si="70">K127/F127</f>
        <v>0.21951219512195122</v>
      </c>
      <c r="M127" s="129" t="s">
        <v>599</v>
      </c>
      <c r="N127" s="130">
        <v>42657</v>
      </c>
      <c r="O127" s="53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2</v>
      </c>
      <c r="B128" s="105">
        <v>41794</v>
      </c>
      <c r="C128" s="105"/>
      <c r="D128" s="106" t="s">
        <v>626</v>
      </c>
      <c r="E128" s="107" t="s">
        <v>600</v>
      </c>
      <c r="F128" s="108">
        <v>257</v>
      </c>
      <c r="G128" s="107" t="s">
        <v>624</v>
      </c>
      <c r="H128" s="107">
        <v>300</v>
      </c>
      <c r="I128" s="125">
        <v>300</v>
      </c>
      <c r="J128" s="126" t="s">
        <v>625</v>
      </c>
      <c r="K128" s="127">
        <f t="shared" si="69"/>
        <v>43</v>
      </c>
      <c r="L128" s="128">
        <f t="shared" si="70"/>
        <v>0.16731517509727625</v>
      </c>
      <c r="M128" s="129" t="s">
        <v>599</v>
      </c>
      <c r="N128" s="130">
        <v>41822</v>
      </c>
      <c r="O128" s="53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3</v>
      </c>
      <c r="B129" s="105">
        <v>41828</v>
      </c>
      <c r="C129" s="105"/>
      <c r="D129" s="106" t="s">
        <v>627</v>
      </c>
      <c r="E129" s="107" t="s">
        <v>600</v>
      </c>
      <c r="F129" s="108">
        <v>393</v>
      </c>
      <c r="G129" s="107" t="s">
        <v>624</v>
      </c>
      <c r="H129" s="107">
        <v>468</v>
      </c>
      <c r="I129" s="125">
        <v>468</v>
      </c>
      <c r="J129" s="126" t="s">
        <v>625</v>
      </c>
      <c r="K129" s="127">
        <f t="shared" si="69"/>
        <v>75</v>
      </c>
      <c r="L129" s="128">
        <f t="shared" si="70"/>
        <v>0.19083969465648856</v>
      </c>
      <c r="M129" s="129" t="s">
        <v>599</v>
      </c>
      <c r="N129" s="130">
        <v>41863</v>
      </c>
      <c r="O129" s="53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4</v>
      </c>
      <c r="B130" s="105">
        <v>41857</v>
      </c>
      <c r="C130" s="105"/>
      <c r="D130" s="106" t="s">
        <v>628</v>
      </c>
      <c r="E130" s="107" t="s">
        <v>600</v>
      </c>
      <c r="F130" s="108">
        <v>205</v>
      </c>
      <c r="G130" s="107" t="s">
        <v>624</v>
      </c>
      <c r="H130" s="107">
        <v>275</v>
      </c>
      <c r="I130" s="125">
        <v>250</v>
      </c>
      <c r="J130" s="126" t="s">
        <v>625</v>
      </c>
      <c r="K130" s="127">
        <f t="shared" si="69"/>
        <v>70</v>
      </c>
      <c r="L130" s="128">
        <f t="shared" si="70"/>
        <v>0.34146341463414637</v>
      </c>
      <c r="M130" s="129" t="s">
        <v>599</v>
      </c>
      <c r="N130" s="130">
        <v>41962</v>
      </c>
      <c r="O130" s="53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5</v>
      </c>
      <c r="B131" s="105">
        <v>41886</v>
      </c>
      <c r="C131" s="105"/>
      <c r="D131" s="106" t="s">
        <v>629</v>
      </c>
      <c r="E131" s="107" t="s">
        <v>600</v>
      </c>
      <c r="F131" s="108">
        <v>162</v>
      </c>
      <c r="G131" s="107" t="s">
        <v>624</v>
      </c>
      <c r="H131" s="107">
        <v>190</v>
      </c>
      <c r="I131" s="125">
        <v>190</v>
      </c>
      <c r="J131" s="126" t="s">
        <v>625</v>
      </c>
      <c r="K131" s="127">
        <f t="shared" si="69"/>
        <v>28</v>
      </c>
      <c r="L131" s="128">
        <f t="shared" si="70"/>
        <v>0.1728395061728395</v>
      </c>
      <c r="M131" s="129" t="s">
        <v>599</v>
      </c>
      <c r="N131" s="130">
        <v>42006</v>
      </c>
      <c r="O131" s="53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6</v>
      </c>
      <c r="B132" s="105">
        <v>41886</v>
      </c>
      <c r="C132" s="105"/>
      <c r="D132" s="106" t="s">
        <v>630</v>
      </c>
      <c r="E132" s="107" t="s">
        <v>600</v>
      </c>
      <c r="F132" s="108">
        <v>75</v>
      </c>
      <c r="G132" s="107" t="s">
        <v>624</v>
      </c>
      <c r="H132" s="107">
        <v>91.5</v>
      </c>
      <c r="I132" s="125" t="s">
        <v>631</v>
      </c>
      <c r="J132" s="126" t="s">
        <v>632</v>
      </c>
      <c r="K132" s="127">
        <f t="shared" si="69"/>
        <v>16.5</v>
      </c>
      <c r="L132" s="128">
        <f t="shared" si="70"/>
        <v>0.22</v>
      </c>
      <c r="M132" s="129" t="s">
        <v>599</v>
      </c>
      <c r="N132" s="130">
        <v>41954</v>
      </c>
      <c r="O132" s="53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7</v>
      </c>
      <c r="B133" s="105">
        <v>41913</v>
      </c>
      <c r="C133" s="105"/>
      <c r="D133" s="106" t="s">
        <v>633</v>
      </c>
      <c r="E133" s="107" t="s">
        <v>600</v>
      </c>
      <c r="F133" s="108">
        <v>850</v>
      </c>
      <c r="G133" s="107" t="s">
        <v>624</v>
      </c>
      <c r="H133" s="107">
        <v>982.5</v>
      </c>
      <c r="I133" s="125">
        <v>1050</v>
      </c>
      <c r="J133" s="126" t="s">
        <v>634</v>
      </c>
      <c r="K133" s="127">
        <f t="shared" si="69"/>
        <v>132.5</v>
      </c>
      <c r="L133" s="128">
        <f t="shared" si="70"/>
        <v>0.15588235294117647</v>
      </c>
      <c r="M133" s="129" t="s">
        <v>599</v>
      </c>
      <c r="N133" s="130">
        <v>42039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8</v>
      </c>
      <c r="B134" s="105">
        <v>41913</v>
      </c>
      <c r="C134" s="105"/>
      <c r="D134" s="106" t="s">
        <v>635</v>
      </c>
      <c r="E134" s="107" t="s">
        <v>600</v>
      </c>
      <c r="F134" s="108">
        <v>475</v>
      </c>
      <c r="G134" s="107" t="s">
        <v>624</v>
      </c>
      <c r="H134" s="107">
        <v>515</v>
      </c>
      <c r="I134" s="125">
        <v>600</v>
      </c>
      <c r="J134" s="126" t="s">
        <v>636</v>
      </c>
      <c r="K134" s="127">
        <f t="shared" si="69"/>
        <v>40</v>
      </c>
      <c r="L134" s="128">
        <f t="shared" si="70"/>
        <v>8.4210526315789472E-2</v>
      </c>
      <c r="M134" s="129" t="s">
        <v>599</v>
      </c>
      <c r="N134" s="130">
        <v>41939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9</v>
      </c>
      <c r="B135" s="105">
        <v>41913</v>
      </c>
      <c r="C135" s="105"/>
      <c r="D135" s="106" t="s">
        <v>637</v>
      </c>
      <c r="E135" s="107" t="s">
        <v>600</v>
      </c>
      <c r="F135" s="108">
        <v>86</v>
      </c>
      <c r="G135" s="107" t="s">
        <v>624</v>
      </c>
      <c r="H135" s="107">
        <v>99</v>
      </c>
      <c r="I135" s="125">
        <v>140</v>
      </c>
      <c r="J135" s="126" t="s">
        <v>638</v>
      </c>
      <c r="K135" s="127">
        <f t="shared" si="69"/>
        <v>13</v>
      </c>
      <c r="L135" s="128">
        <f t="shared" si="70"/>
        <v>0.15116279069767441</v>
      </c>
      <c r="M135" s="129" t="s">
        <v>599</v>
      </c>
      <c r="N135" s="130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10</v>
      </c>
      <c r="B136" s="105">
        <v>41926</v>
      </c>
      <c r="C136" s="105"/>
      <c r="D136" s="106" t="s">
        <v>639</v>
      </c>
      <c r="E136" s="107" t="s">
        <v>600</v>
      </c>
      <c r="F136" s="108">
        <v>496.6</v>
      </c>
      <c r="G136" s="107" t="s">
        <v>624</v>
      </c>
      <c r="H136" s="107">
        <v>621</v>
      </c>
      <c r="I136" s="125">
        <v>580</v>
      </c>
      <c r="J136" s="126" t="s">
        <v>625</v>
      </c>
      <c r="K136" s="127">
        <f t="shared" si="69"/>
        <v>124.39999999999998</v>
      </c>
      <c r="L136" s="128">
        <f t="shared" si="70"/>
        <v>0.25050342327829234</v>
      </c>
      <c r="M136" s="129" t="s">
        <v>599</v>
      </c>
      <c r="N136" s="130">
        <v>42605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11</v>
      </c>
      <c r="B137" s="105">
        <v>41926</v>
      </c>
      <c r="C137" s="105"/>
      <c r="D137" s="106" t="s">
        <v>640</v>
      </c>
      <c r="E137" s="107" t="s">
        <v>600</v>
      </c>
      <c r="F137" s="108">
        <v>2481.9</v>
      </c>
      <c r="G137" s="107" t="s">
        <v>624</v>
      </c>
      <c r="H137" s="107">
        <v>2840</v>
      </c>
      <c r="I137" s="125">
        <v>2870</v>
      </c>
      <c r="J137" s="126" t="s">
        <v>641</v>
      </c>
      <c r="K137" s="127">
        <f t="shared" si="69"/>
        <v>358.09999999999991</v>
      </c>
      <c r="L137" s="128">
        <f t="shared" si="70"/>
        <v>0.14428462065353154</v>
      </c>
      <c r="M137" s="129" t="s">
        <v>599</v>
      </c>
      <c r="N137" s="130">
        <v>42017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12</v>
      </c>
      <c r="B138" s="105">
        <v>41928</v>
      </c>
      <c r="C138" s="105"/>
      <c r="D138" s="106" t="s">
        <v>642</v>
      </c>
      <c r="E138" s="107" t="s">
        <v>600</v>
      </c>
      <c r="F138" s="108">
        <v>84.5</v>
      </c>
      <c r="G138" s="107" t="s">
        <v>624</v>
      </c>
      <c r="H138" s="107">
        <v>93</v>
      </c>
      <c r="I138" s="125">
        <v>110</v>
      </c>
      <c r="J138" s="126" t="s">
        <v>643</v>
      </c>
      <c r="K138" s="127">
        <f t="shared" si="69"/>
        <v>8.5</v>
      </c>
      <c r="L138" s="128">
        <f t="shared" si="70"/>
        <v>0.10059171597633136</v>
      </c>
      <c r="M138" s="129" t="s">
        <v>599</v>
      </c>
      <c r="N138" s="130">
        <v>41939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13</v>
      </c>
      <c r="B139" s="105">
        <v>41928</v>
      </c>
      <c r="C139" s="105"/>
      <c r="D139" s="106" t="s">
        <v>644</v>
      </c>
      <c r="E139" s="107" t="s">
        <v>600</v>
      </c>
      <c r="F139" s="108">
        <v>401</v>
      </c>
      <c r="G139" s="107" t="s">
        <v>624</v>
      </c>
      <c r="H139" s="107">
        <v>428</v>
      </c>
      <c r="I139" s="125">
        <v>450</v>
      </c>
      <c r="J139" s="126" t="s">
        <v>645</v>
      </c>
      <c r="K139" s="127">
        <f t="shared" si="69"/>
        <v>27</v>
      </c>
      <c r="L139" s="128">
        <f t="shared" si="70"/>
        <v>6.7331670822942641E-2</v>
      </c>
      <c r="M139" s="129" t="s">
        <v>599</v>
      </c>
      <c r="N139" s="130">
        <v>42020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14</v>
      </c>
      <c r="B140" s="105">
        <v>41928</v>
      </c>
      <c r="C140" s="105"/>
      <c r="D140" s="106" t="s">
        <v>646</v>
      </c>
      <c r="E140" s="107" t="s">
        <v>600</v>
      </c>
      <c r="F140" s="108">
        <v>101</v>
      </c>
      <c r="G140" s="107" t="s">
        <v>624</v>
      </c>
      <c r="H140" s="107">
        <v>112</v>
      </c>
      <c r="I140" s="125">
        <v>120</v>
      </c>
      <c r="J140" s="126" t="s">
        <v>647</v>
      </c>
      <c r="K140" s="127">
        <f t="shared" si="69"/>
        <v>11</v>
      </c>
      <c r="L140" s="128">
        <f t="shared" si="70"/>
        <v>0.10891089108910891</v>
      </c>
      <c r="M140" s="129" t="s">
        <v>599</v>
      </c>
      <c r="N140" s="130">
        <v>41939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15</v>
      </c>
      <c r="B141" s="105">
        <v>41954</v>
      </c>
      <c r="C141" s="105"/>
      <c r="D141" s="106" t="s">
        <v>648</v>
      </c>
      <c r="E141" s="107" t="s">
        <v>600</v>
      </c>
      <c r="F141" s="108">
        <v>59</v>
      </c>
      <c r="G141" s="107" t="s">
        <v>624</v>
      </c>
      <c r="H141" s="107">
        <v>76</v>
      </c>
      <c r="I141" s="125">
        <v>76</v>
      </c>
      <c r="J141" s="126" t="s">
        <v>625</v>
      </c>
      <c r="K141" s="127">
        <f t="shared" si="69"/>
        <v>17</v>
      </c>
      <c r="L141" s="128">
        <f t="shared" si="70"/>
        <v>0.28813559322033899</v>
      </c>
      <c r="M141" s="129" t="s">
        <v>599</v>
      </c>
      <c r="N141" s="130">
        <v>43032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16</v>
      </c>
      <c r="B142" s="105">
        <v>41954</v>
      </c>
      <c r="C142" s="105"/>
      <c r="D142" s="106" t="s">
        <v>637</v>
      </c>
      <c r="E142" s="107" t="s">
        <v>600</v>
      </c>
      <c r="F142" s="108">
        <v>99</v>
      </c>
      <c r="G142" s="107" t="s">
        <v>624</v>
      </c>
      <c r="H142" s="107">
        <v>120</v>
      </c>
      <c r="I142" s="125">
        <v>120</v>
      </c>
      <c r="J142" s="126" t="s">
        <v>649</v>
      </c>
      <c r="K142" s="127">
        <f t="shared" si="69"/>
        <v>21</v>
      </c>
      <c r="L142" s="128">
        <f t="shared" si="70"/>
        <v>0.21212121212121213</v>
      </c>
      <c r="M142" s="129" t="s">
        <v>599</v>
      </c>
      <c r="N142" s="130">
        <v>41960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17</v>
      </c>
      <c r="B143" s="105">
        <v>41956</v>
      </c>
      <c r="C143" s="105"/>
      <c r="D143" s="106" t="s">
        <v>650</v>
      </c>
      <c r="E143" s="107" t="s">
        <v>600</v>
      </c>
      <c r="F143" s="108">
        <v>22</v>
      </c>
      <c r="G143" s="107" t="s">
        <v>624</v>
      </c>
      <c r="H143" s="107">
        <v>33.549999999999997</v>
      </c>
      <c r="I143" s="125">
        <v>32</v>
      </c>
      <c r="J143" s="126" t="s">
        <v>651</v>
      </c>
      <c r="K143" s="127">
        <f t="shared" si="69"/>
        <v>11.549999999999997</v>
      </c>
      <c r="L143" s="128">
        <f t="shared" si="70"/>
        <v>0.52499999999999991</v>
      </c>
      <c r="M143" s="129" t="s">
        <v>599</v>
      </c>
      <c r="N143" s="130">
        <v>42188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18</v>
      </c>
      <c r="B144" s="105">
        <v>41976</v>
      </c>
      <c r="C144" s="105"/>
      <c r="D144" s="106" t="s">
        <v>652</v>
      </c>
      <c r="E144" s="107" t="s">
        <v>600</v>
      </c>
      <c r="F144" s="108">
        <v>440</v>
      </c>
      <c r="G144" s="107" t="s">
        <v>624</v>
      </c>
      <c r="H144" s="107">
        <v>520</v>
      </c>
      <c r="I144" s="125">
        <v>520</v>
      </c>
      <c r="J144" s="126" t="s">
        <v>653</v>
      </c>
      <c r="K144" s="127">
        <f t="shared" si="69"/>
        <v>80</v>
      </c>
      <c r="L144" s="128">
        <f t="shared" si="70"/>
        <v>0.18181818181818182</v>
      </c>
      <c r="M144" s="129" t="s">
        <v>599</v>
      </c>
      <c r="N144" s="130">
        <v>42208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19</v>
      </c>
      <c r="B145" s="105">
        <v>41976</v>
      </c>
      <c r="C145" s="105"/>
      <c r="D145" s="106" t="s">
        <v>654</v>
      </c>
      <c r="E145" s="107" t="s">
        <v>600</v>
      </c>
      <c r="F145" s="108">
        <v>360</v>
      </c>
      <c r="G145" s="107" t="s">
        <v>624</v>
      </c>
      <c r="H145" s="107">
        <v>427</v>
      </c>
      <c r="I145" s="125">
        <v>425</v>
      </c>
      <c r="J145" s="126" t="s">
        <v>655</v>
      </c>
      <c r="K145" s="127">
        <f t="shared" si="69"/>
        <v>67</v>
      </c>
      <c r="L145" s="128">
        <f t="shared" si="70"/>
        <v>0.18611111111111112</v>
      </c>
      <c r="M145" s="129" t="s">
        <v>599</v>
      </c>
      <c r="N145" s="130">
        <v>42058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20</v>
      </c>
      <c r="B146" s="105">
        <v>42012</v>
      </c>
      <c r="C146" s="105"/>
      <c r="D146" s="106" t="s">
        <v>656</v>
      </c>
      <c r="E146" s="107" t="s">
        <v>600</v>
      </c>
      <c r="F146" s="108">
        <v>360</v>
      </c>
      <c r="G146" s="107" t="s">
        <v>624</v>
      </c>
      <c r="H146" s="107">
        <v>455</v>
      </c>
      <c r="I146" s="125">
        <v>420</v>
      </c>
      <c r="J146" s="126" t="s">
        <v>657</v>
      </c>
      <c r="K146" s="127">
        <f t="shared" si="69"/>
        <v>95</v>
      </c>
      <c r="L146" s="128">
        <f t="shared" si="70"/>
        <v>0.2638888888888889</v>
      </c>
      <c r="M146" s="129" t="s">
        <v>599</v>
      </c>
      <c r="N146" s="130">
        <v>42024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21</v>
      </c>
      <c r="B147" s="105">
        <v>42012</v>
      </c>
      <c r="C147" s="105"/>
      <c r="D147" s="106" t="s">
        <v>658</v>
      </c>
      <c r="E147" s="107" t="s">
        <v>600</v>
      </c>
      <c r="F147" s="108">
        <v>130</v>
      </c>
      <c r="G147" s="107"/>
      <c r="H147" s="107">
        <v>175.5</v>
      </c>
      <c r="I147" s="125">
        <v>165</v>
      </c>
      <c r="J147" s="126" t="s">
        <v>659</v>
      </c>
      <c r="K147" s="127">
        <f t="shared" si="69"/>
        <v>45.5</v>
      </c>
      <c r="L147" s="128">
        <f t="shared" si="70"/>
        <v>0.35</v>
      </c>
      <c r="M147" s="129" t="s">
        <v>599</v>
      </c>
      <c r="N147" s="130">
        <v>43088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22</v>
      </c>
      <c r="B148" s="105">
        <v>42040</v>
      </c>
      <c r="C148" s="105"/>
      <c r="D148" s="106" t="s">
        <v>390</v>
      </c>
      <c r="E148" s="107" t="s">
        <v>623</v>
      </c>
      <c r="F148" s="108">
        <v>98</v>
      </c>
      <c r="G148" s="107"/>
      <c r="H148" s="107">
        <v>120</v>
      </c>
      <c r="I148" s="125">
        <v>120</v>
      </c>
      <c r="J148" s="126" t="s">
        <v>625</v>
      </c>
      <c r="K148" s="127">
        <f t="shared" si="69"/>
        <v>22</v>
      </c>
      <c r="L148" s="128">
        <f t="shared" si="70"/>
        <v>0.22448979591836735</v>
      </c>
      <c r="M148" s="129" t="s">
        <v>599</v>
      </c>
      <c r="N148" s="130">
        <v>42753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23</v>
      </c>
      <c r="B149" s="105">
        <v>42040</v>
      </c>
      <c r="C149" s="105"/>
      <c r="D149" s="106" t="s">
        <v>660</v>
      </c>
      <c r="E149" s="107" t="s">
        <v>623</v>
      </c>
      <c r="F149" s="108">
        <v>196</v>
      </c>
      <c r="G149" s="107"/>
      <c r="H149" s="107">
        <v>262</v>
      </c>
      <c r="I149" s="125">
        <v>255</v>
      </c>
      <c r="J149" s="126" t="s">
        <v>625</v>
      </c>
      <c r="K149" s="127">
        <f t="shared" si="69"/>
        <v>66</v>
      </c>
      <c r="L149" s="128">
        <f t="shared" si="70"/>
        <v>0.33673469387755101</v>
      </c>
      <c r="M149" s="129" t="s">
        <v>599</v>
      </c>
      <c r="N149" s="130">
        <v>42599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24</v>
      </c>
      <c r="B150" s="109">
        <v>42067</v>
      </c>
      <c r="C150" s="109"/>
      <c r="D150" s="110" t="s">
        <v>389</v>
      </c>
      <c r="E150" s="111" t="s">
        <v>623</v>
      </c>
      <c r="F150" s="112">
        <v>235</v>
      </c>
      <c r="G150" s="112"/>
      <c r="H150" s="113">
        <v>77</v>
      </c>
      <c r="I150" s="131" t="s">
        <v>661</v>
      </c>
      <c r="J150" s="132" t="s">
        <v>662</v>
      </c>
      <c r="K150" s="133">
        <f t="shared" si="69"/>
        <v>-158</v>
      </c>
      <c r="L150" s="134">
        <f t="shared" si="70"/>
        <v>-0.67234042553191486</v>
      </c>
      <c r="M150" s="135" t="s">
        <v>663</v>
      </c>
      <c r="N150" s="136">
        <v>43522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25</v>
      </c>
      <c r="B151" s="105">
        <v>42067</v>
      </c>
      <c r="C151" s="105"/>
      <c r="D151" s="106" t="s">
        <v>481</v>
      </c>
      <c r="E151" s="107" t="s">
        <v>623</v>
      </c>
      <c r="F151" s="108">
        <v>185</v>
      </c>
      <c r="G151" s="107"/>
      <c r="H151" s="107">
        <v>224</v>
      </c>
      <c r="I151" s="125" t="s">
        <v>664</v>
      </c>
      <c r="J151" s="126" t="s">
        <v>625</v>
      </c>
      <c r="K151" s="127">
        <f t="shared" si="69"/>
        <v>39</v>
      </c>
      <c r="L151" s="128">
        <f t="shared" si="70"/>
        <v>0.21081081081081082</v>
      </c>
      <c r="M151" s="129" t="s">
        <v>599</v>
      </c>
      <c r="N151" s="130">
        <v>42647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363">
        <v>26</v>
      </c>
      <c r="B152" s="114">
        <v>42090</v>
      </c>
      <c r="C152" s="114"/>
      <c r="D152" s="115" t="s">
        <v>665</v>
      </c>
      <c r="E152" s="116" t="s">
        <v>623</v>
      </c>
      <c r="F152" s="117">
        <v>49.5</v>
      </c>
      <c r="G152" s="118"/>
      <c r="H152" s="118">
        <v>15.85</v>
      </c>
      <c r="I152" s="118">
        <v>67</v>
      </c>
      <c r="J152" s="137" t="s">
        <v>666</v>
      </c>
      <c r="K152" s="118">
        <f t="shared" si="69"/>
        <v>-33.65</v>
      </c>
      <c r="L152" s="138">
        <f t="shared" si="70"/>
        <v>-0.67979797979797973</v>
      </c>
      <c r="M152" s="135" t="s">
        <v>663</v>
      </c>
      <c r="N152" s="139">
        <v>43627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27</v>
      </c>
      <c r="B153" s="105">
        <v>42093</v>
      </c>
      <c r="C153" s="105"/>
      <c r="D153" s="106" t="s">
        <v>667</v>
      </c>
      <c r="E153" s="107" t="s">
        <v>623</v>
      </c>
      <c r="F153" s="108">
        <v>183.5</v>
      </c>
      <c r="G153" s="107"/>
      <c r="H153" s="107">
        <v>219</v>
      </c>
      <c r="I153" s="125">
        <v>218</v>
      </c>
      <c r="J153" s="126" t="s">
        <v>668</v>
      </c>
      <c r="K153" s="127">
        <f t="shared" si="69"/>
        <v>35.5</v>
      </c>
      <c r="L153" s="128">
        <f t="shared" si="70"/>
        <v>0.19346049046321526</v>
      </c>
      <c r="M153" s="129" t="s">
        <v>599</v>
      </c>
      <c r="N153" s="130">
        <v>42103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28</v>
      </c>
      <c r="B154" s="105">
        <v>42114</v>
      </c>
      <c r="C154" s="105"/>
      <c r="D154" s="106" t="s">
        <v>669</v>
      </c>
      <c r="E154" s="107" t="s">
        <v>623</v>
      </c>
      <c r="F154" s="108">
        <f>(227+237)/2</f>
        <v>232</v>
      </c>
      <c r="G154" s="107"/>
      <c r="H154" s="107">
        <v>298</v>
      </c>
      <c r="I154" s="125">
        <v>298</v>
      </c>
      <c r="J154" s="126" t="s">
        <v>625</v>
      </c>
      <c r="K154" s="127">
        <f t="shared" si="69"/>
        <v>66</v>
      </c>
      <c r="L154" s="128">
        <f t="shared" si="70"/>
        <v>0.28448275862068967</v>
      </c>
      <c r="M154" s="129" t="s">
        <v>599</v>
      </c>
      <c r="N154" s="130">
        <v>42823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29</v>
      </c>
      <c r="B155" s="105">
        <v>42128</v>
      </c>
      <c r="C155" s="105"/>
      <c r="D155" s="106" t="s">
        <v>670</v>
      </c>
      <c r="E155" s="107" t="s">
        <v>600</v>
      </c>
      <c r="F155" s="108">
        <v>385</v>
      </c>
      <c r="G155" s="107"/>
      <c r="H155" s="107">
        <f>212.5+331</f>
        <v>543.5</v>
      </c>
      <c r="I155" s="125">
        <v>510</v>
      </c>
      <c r="J155" s="126" t="s">
        <v>671</v>
      </c>
      <c r="K155" s="127">
        <f t="shared" si="69"/>
        <v>158.5</v>
      </c>
      <c r="L155" s="128">
        <f t="shared" si="70"/>
        <v>0.41168831168831171</v>
      </c>
      <c r="M155" s="129" t="s">
        <v>599</v>
      </c>
      <c r="N155" s="130">
        <v>42235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30</v>
      </c>
      <c r="B156" s="105">
        <v>42128</v>
      </c>
      <c r="C156" s="105"/>
      <c r="D156" s="106" t="s">
        <v>672</v>
      </c>
      <c r="E156" s="107" t="s">
        <v>600</v>
      </c>
      <c r="F156" s="108">
        <v>115.5</v>
      </c>
      <c r="G156" s="107"/>
      <c r="H156" s="107">
        <v>146</v>
      </c>
      <c r="I156" s="125">
        <v>142</v>
      </c>
      <c r="J156" s="126" t="s">
        <v>673</v>
      </c>
      <c r="K156" s="127">
        <f t="shared" si="69"/>
        <v>30.5</v>
      </c>
      <c r="L156" s="128">
        <f t="shared" si="70"/>
        <v>0.26406926406926406</v>
      </c>
      <c r="M156" s="129" t="s">
        <v>599</v>
      </c>
      <c r="N156" s="130">
        <v>42202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31</v>
      </c>
      <c r="B157" s="105">
        <v>42151</v>
      </c>
      <c r="C157" s="105"/>
      <c r="D157" s="106" t="s">
        <v>674</v>
      </c>
      <c r="E157" s="107" t="s">
        <v>600</v>
      </c>
      <c r="F157" s="108">
        <v>237.5</v>
      </c>
      <c r="G157" s="107"/>
      <c r="H157" s="107">
        <v>279.5</v>
      </c>
      <c r="I157" s="125">
        <v>278</v>
      </c>
      <c r="J157" s="126" t="s">
        <v>625</v>
      </c>
      <c r="K157" s="127">
        <f t="shared" si="69"/>
        <v>42</v>
      </c>
      <c r="L157" s="128">
        <f t="shared" si="70"/>
        <v>0.17684210526315788</v>
      </c>
      <c r="M157" s="129" t="s">
        <v>599</v>
      </c>
      <c r="N157" s="130">
        <v>42222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32</v>
      </c>
      <c r="B158" s="105">
        <v>42174</v>
      </c>
      <c r="C158" s="105"/>
      <c r="D158" s="106" t="s">
        <v>644</v>
      </c>
      <c r="E158" s="107" t="s">
        <v>623</v>
      </c>
      <c r="F158" s="108">
        <v>340</v>
      </c>
      <c r="G158" s="107"/>
      <c r="H158" s="107">
        <v>448</v>
      </c>
      <c r="I158" s="125">
        <v>448</v>
      </c>
      <c r="J158" s="126" t="s">
        <v>625</v>
      </c>
      <c r="K158" s="127">
        <f t="shared" si="69"/>
        <v>108</v>
      </c>
      <c r="L158" s="128">
        <f t="shared" si="70"/>
        <v>0.31764705882352939</v>
      </c>
      <c r="M158" s="129" t="s">
        <v>599</v>
      </c>
      <c r="N158" s="130">
        <v>43018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33</v>
      </c>
      <c r="B159" s="105">
        <v>42191</v>
      </c>
      <c r="C159" s="105"/>
      <c r="D159" s="106" t="s">
        <v>675</v>
      </c>
      <c r="E159" s="107" t="s">
        <v>623</v>
      </c>
      <c r="F159" s="108">
        <v>390</v>
      </c>
      <c r="G159" s="107"/>
      <c r="H159" s="107">
        <v>460</v>
      </c>
      <c r="I159" s="125">
        <v>460</v>
      </c>
      <c r="J159" s="126" t="s">
        <v>625</v>
      </c>
      <c r="K159" s="127">
        <f t="shared" ref="K159:K179" si="71">H159-F159</f>
        <v>70</v>
      </c>
      <c r="L159" s="128">
        <f t="shared" ref="L159:L179" si="72">K159/F159</f>
        <v>0.17948717948717949</v>
      </c>
      <c r="M159" s="129" t="s">
        <v>599</v>
      </c>
      <c r="N159" s="130">
        <v>42478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34</v>
      </c>
      <c r="B160" s="109">
        <v>42195</v>
      </c>
      <c r="C160" s="109"/>
      <c r="D160" s="110" t="s">
        <v>676</v>
      </c>
      <c r="E160" s="111" t="s">
        <v>623</v>
      </c>
      <c r="F160" s="112">
        <v>122.5</v>
      </c>
      <c r="G160" s="112"/>
      <c r="H160" s="113">
        <v>61</v>
      </c>
      <c r="I160" s="131">
        <v>172</v>
      </c>
      <c r="J160" s="132" t="s">
        <v>677</v>
      </c>
      <c r="K160" s="133">
        <f t="shared" si="71"/>
        <v>-61.5</v>
      </c>
      <c r="L160" s="134">
        <f t="shared" si="72"/>
        <v>-0.50204081632653064</v>
      </c>
      <c r="M160" s="135" t="s">
        <v>663</v>
      </c>
      <c r="N160" s="136">
        <v>43333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35</v>
      </c>
      <c r="B161" s="105">
        <v>42219</v>
      </c>
      <c r="C161" s="105"/>
      <c r="D161" s="106" t="s">
        <v>678</v>
      </c>
      <c r="E161" s="107" t="s">
        <v>623</v>
      </c>
      <c r="F161" s="108">
        <v>297.5</v>
      </c>
      <c r="G161" s="107"/>
      <c r="H161" s="107">
        <v>350</v>
      </c>
      <c r="I161" s="125">
        <v>360</v>
      </c>
      <c r="J161" s="126" t="s">
        <v>679</v>
      </c>
      <c r="K161" s="127">
        <f t="shared" si="71"/>
        <v>52.5</v>
      </c>
      <c r="L161" s="128">
        <f t="shared" si="72"/>
        <v>0.17647058823529413</v>
      </c>
      <c r="M161" s="129" t="s">
        <v>599</v>
      </c>
      <c r="N161" s="130">
        <v>42232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36</v>
      </c>
      <c r="B162" s="105">
        <v>42219</v>
      </c>
      <c r="C162" s="105"/>
      <c r="D162" s="106" t="s">
        <v>680</v>
      </c>
      <c r="E162" s="107" t="s">
        <v>623</v>
      </c>
      <c r="F162" s="108">
        <v>115.5</v>
      </c>
      <c r="G162" s="107"/>
      <c r="H162" s="107">
        <v>149</v>
      </c>
      <c r="I162" s="125">
        <v>140</v>
      </c>
      <c r="J162" s="140" t="s">
        <v>681</v>
      </c>
      <c r="K162" s="127">
        <f t="shared" si="71"/>
        <v>33.5</v>
      </c>
      <c r="L162" s="128">
        <f t="shared" si="72"/>
        <v>0.29004329004329005</v>
      </c>
      <c r="M162" s="129" t="s">
        <v>599</v>
      </c>
      <c r="N162" s="130">
        <v>42740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37</v>
      </c>
      <c r="B163" s="105">
        <v>42251</v>
      </c>
      <c r="C163" s="105"/>
      <c r="D163" s="106" t="s">
        <v>674</v>
      </c>
      <c r="E163" s="107" t="s">
        <v>623</v>
      </c>
      <c r="F163" s="108">
        <v>226</v>
      </c>
      <c r="G163" s="107"/>
      <c r="H163" s="107">
        <v>292</v>
      </c>
      <c r="I163" s="125">
        <v>292</v>
      </c>
      <c r="J163" s="126" t="s">
        <v>682</v>
      </c>
      <c r="K163" s="127">
        <f t="shared" si="71"/>
        <v>66</v>
      </c>
      <c r="L163" s="128">
        <f t="shared" si="72"/>
        <v>0.29203539823008851</v>
      </c>
      <c r="M163" s="129" t="s">
        <v>599</v>
      </c>
      <c r="N163" s="130">
        <v>42286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38</v>
      </c>
      <c r="B164" s="105">
        <v>42254</v>
      </c>
      <c r="C164" s="105"/>
      <c r="D164" s="106" t="s">
        <v>669</v>
      </c>
      <c r="E164" s="107" t="s">
        <v>623</v>
      </c>
      <c r="F164" s="108">
        <v>232.5</v>
      </c>
      <c r="G164" s="107"/>
      <c r="H164" s="107">
        <v>312.5</v>
      </c>
      <c r="I164" s="125">
        <v>310</v>
      </c>
      <c r="J164" s="126" t="s">
        <v>625</v>
      </c>
      <c r="K164" s="127">
        <f t="shared" si="71"/>
        <v>80</v>
      </c>
      <c r="L164" s="128">
        <f t="shared" si="72"/>
        <v>0.34408602150537637</v>
      </c>
      <c r="M164" s="129" t="s">
        <v>599</v>
      </c>
      <c r="N164" s="130">
        <v>42823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39</v>
      </c>
      <c r="B165" s="105">
        <v>42268</v>
      </c>
      <c r="C165" s="105"/>
      <c r="D165" s="106" t="s">
        <v>683</v>
      </c>
      <c r="E165" s="107" t="s">
        <v>623</v>
      </c>
      <c r="F165" s="108">
        <v>196.5</v>
      </c>
      <c r="G165" s="107"/>
      <c r="H165" s="107">
        <v>238</v>
      </c>
      <c r="I165" s="125">
        <v>238</v>
      </c>
      <c r="J165" s="126" t="s">
        <v>682</v>
      </c>
      <c r="K165" s="127">
        <f t="shared" si="71"/>
        <v>41.5</v>
      </c>
      <c r="L165" s="128">
        <f t="shared" si="72"/>
        <v>0.21119592875318066</v>
      </c>
      <c r="M165" s="129" t="s">
        <v>599</v>
      </c>
      <c r="N165" s="130">
        <v>42291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40</v>
      </c>
      <c r="B166" s="105">
        <v>42271</v>
      </c>
      <c r="C166" s="105"/>
      <c r="D166" s="106" t="s">
        <v>622</v>
      </c>
      <c r="E166" s="107" t="s">
        <v>623</v>
      </c>
      <c r="F166" s="108">
        <v>65</v>
      </c>
      <c r="G166" s="107"/>
      <c r="H166" s="107">
        <v>82</v>
      </c>
      <c r="I166" s="125">
        <v>82</v>
      </c>
      <c r="J166" s="126" t="s">
        <v>682</v>
      </c>
      <c r="K166" s="127">
        <f t="shared" si="71"/>
        <v>17</v>
      </c>
      <c r="L166" s="128">
        <f t="shared" si="72"/>
        <v>0.26153846153846155</v>
      </c>
      <c r="M166" s="129" t="s">
        <v>599</v>
      </c>
      <c r="N166" s="130">
        <v>42578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41</v>
      </c>
      <c r="B167" s="105">
        <v>42291</v>
      </c>
      <c r="C167" s="105"/>
      <c r="D167" s="106" t="s">
        <v>684</v>
      </c>
      <c r="E167" s="107" t="s">
        <v>623</v>
      </c>
      <c r="F167" s="108">
        <v>144</v>
      </c>
      <c r="G167" s="107"/>
      <c r="H167" s="107">
        <v>182.5</v>
      </c>
      <c r="I167" s="125">
        <v>181</v>
      </c>
      <c r="J167" s="126" t="s">
        <v>682</v>
      </c>
      <c r="K167" s="127">
        <f t="shared" si="71"/>
        <v>38.5</v>
      </c>
      <c r="L167" s="128">
        <f t="shared" si="72"/>
        <v>0.2673611111111111</v>
      </c>
      <c r="M167" s="129" t="s">
        <v>599</v>
      </c>
      <c r="N167" s="130">
        <v>42817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42</v>
      </c>
      <c r="B168" s="105">
        <v>42291</v>
      </c>
      <c r="C168" s="105"/>
      <c r="D168" s="106" t="s">
        <v>685</v>
      </c>
      <c r="E168" s="107" t="s">
        <v>623</v>
      </c>
      <c r="F168" s="108">
        <v>264</v>
      </c>
      <c r="G168" s="107"/>
      <c r="H168" s="107">
        <v>311</v>
      </c>
      <c r="I168" s="125">
        <v>311</v>
      </c>
      <c r="J168" s="126" t="s">
        <v>682</v>
      </c>
      <c r="K168" s="127">
        <f t="shared" si="71"/>
        <v>47</v>
      </c>
      <c r="L168" s="128">
        <f t="shared" si="72"/>
        <v>0.17803030303030304</v>
      </c>
      <c r="M168" s="129" t="s">
        <v>599</v>
      </c>
      <c r="N168" s="130">
        <v>42604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43</v>
      </c>
      <c r="B169" s="105">
        <v>42318</v>
      </c>
      <c r="C169" s="105"/>
      <c r="D169" s="106" t="s">
        <v>686</v>
      </c>
      <c r="E169" s="107" t="s">
        <v>600</v>
      </c>
      <c r="F169" s="108">
        <v>549.5</v>
      </c>
      <c r="G169" s="107"/>
      <c r="H169" s="107">
        <v>630</v>
      </c>
      <c r="I169" s="125">
        <v>630</v>
      </c>
      <c r="J169" s="126" t="s">
        <v>682</v>
      </c>
      <c r="K169" s="127">
        <f t="shared" si="71"/>
        <v>80.5</v>
      </c>
      <c r="L169" s="128">
        <f t="shared" si="72"/>
        <v>0.1464968152866242</v>
      </c>
      <c r="M169" s="129" t="s">
        <v>599</v>
      </c>
      <c r="N169" s="130">
        <v>42419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44</v>
      </c>
      <c r="B170" s="105">
        <v>42342</v>
      </c>
      <c r="C170" s="105"/>
      <c r="D170" s="106" t="s">
        <v>687</v>
      </c>
      <c r="E170" s="107" t="s">
        <v>623</v>
      </c>
      <c r="F170" s="108">
        <v>1027.5</v>
      </c>
      <c r="G170" s="107"/>
      <c r="H170" s="107">
        <v>1315</v>
      </c>
      <c r="I170" s="125">
        <v>1250</v>
      </c>
      <c r="J170" s="126" t="s">
        <v>682</v>
      </c>
      <c r="K170" s="127">
        <f t="shared" si="71"/>
        <v>287.5</v>
      </c>
      <c r="L170" s="128">
        <f t="shared" si="72"/>
        <v>0.27980535279805352</v>
      </c>
      <c r="M170" s="129" t="s">
        <v>599</v>
      </c>
      <c r="N170" s="130">
        <v>43244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45</v>
      </c>
      <c r="B171" s="105">
        <v>42367</v>
      </c>
      <c r="C171" s="105"/>
      <c r="D171" s="106" t="s">
        <v>688</v>
      </c>
      <c r="E171" s="107" t="s">
        <v>623</v>
      </c>
      <c r="F171" s="108">
        <v>465</v>
      </c>
      <c r="G171" s="107"/>
      <c r="H171" s="107">
        <v>540</v>
      </c>
      <c r="I171" s="125">
        <v>540</v>
      </c>
      <c r="J171" s="126" t="s">
        <v>682</v>
      </c>
      <c r="K171" s="127">
        <f t="shared" si="71"/>
        <v>75</v>
      </c>
      <c r="L171" s="128">
        <f t="shared" si="72"/>
        <v>0.16129032258064516</v>
      </c>
      <c r="M171" s="129" t="s">
        <v>599</v>
      </c>
      <c r="N171" s="130">
        <v>42530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46</v>
      </c>
      <c r="B172" s="105">
        <v>42380</v>
      </c>
      <c r="C172" s="105"/>
      <c r="D172" s="106" t="s">
        <v>390</v>
      </c>
      <c r="E172" s="107" t="s">
        <v>600</v>
      </c>
      <c r="F172" s="108">
        <v>81</v>
      </c>
      <c r="G172" s="107"/>
      <c r="H172" s="107">
        <v>110</v>
      </c>
      <c r="I172" s="125">
        <v>110</v>
      </c>
      <c r="J172" s="126" t="s">
        <v>682</v>
      </c>
      <c r="K172" s="127">
        <f t="shared" si="71"/>
        <v>29</v>
      </c>
      <c r="L172" s="128">
        <f t="shared" si="72"/>
        <v>0.35802469135802467</v>
      </c>
      <c r="M172" s="129" t="s">
        <v>599</v>
      </c>
      <c r="N172" s="130">
        <v>42745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47</v>
      </c>
      <c r="B173" s="105">
        <v>42382</v>
      </c>
      <c r="C173" s="105"/>
      <c r="D173" s="106" t="s">
        <v>689</v>
      </c>
      <c r="E173" s="107" t="s">
        <v>600</v>
      </c>
      <c r="F173" s="108">
        <v>417.5</v>
      </c>
      <c r="G173" s="107"/>
      <c r="H173" s="107">
        <v>547</v>
      </c>
      <c r="I173" s="125">
        <v>535</v>
      </c>
      <c r="J173" s="126" t="s">
        <v>682</v>
      </c>
      <c r="K173" s="127">
        <f t="shared" si="71"/>
        <v>129.5</v>
      </c>
      <c r="L173" s="128">
        <f t="shared" si="72"/>
        <v>0.31017964071856285</v>
      </c>
      <c r="M173" s="129" t="s">
        <v>599</v>
      </c>
      <c r="N173" s="130">
        <v>42578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48</v>
      </c>
      <c r="B174" s="105">
        <v>42408</v>
      </c>
      <c r="C174" s="105"/>
      <c r="D174" s="106" t="s">
        <v>690</v>
      </c>
      <c r="E174" s="107" t="s">
        <v>623</v>
      </c>
      <c r="F174" s="108">
        <v>650</v>
      </c>
      <c r="G174" s="107"/>
      <c r="H174" s="107">
        <v>800</v>
      </c>
      <c r="I174" s="125">
        <v>800</v>
      </c>
      <c r="J174" s="126" t="s">
        <v>682</v>
      </c>
      <c r="K174" s="127">
        <f t="shared" si="71"/>
        <v>150</v>
      </c>
      <c r="L174" s="128">
        <f t="shared" si="72"/>
        <v>0.23076923076923078</v>
      </c>
      <c r="M174" s="129" t="s">
        <v>599</v>
      </c>
      <c r="N174" s="130">
        <v>43154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49</v>
      </c>
      <c r="B175" s="105">
        <v>42433</v>
      </c>
      <c r="C175" s="105"/>
      <c r="D175" s="106" t="s">
        <v>197</v>
      </c>
      <c r="E175" s="107" t="s">
        <v>623</v>
      </c>
      <c r="F175" s="108">
        <v>437.5</v>
      </c>
      <c r="G175" s="107"/>
      <c r="H175" s="107">
        <v>504.5</v>
      </c>
      <c r="I175" s="125">
        <v>522</v>
      </c>
      <c r="J175" s="126" t="s">
        <v>691</v>
      </c>
      <c r="K175" s="127">
        <f t="shared" si="71"/>
        <v>67</v>
      </c>
      <c r="L175" s="128">
        <f t="shared" si="72"/>
        <v>0.15314285714285714</v>
      </c>
      <c r="M175" s="129" t="s">
        <v>599</v>
      </c>
      <c r="N175" s="130">
        <v>42480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50</v>
      </c>
      <c r="B176" s="105">
        <v>42438</v>
      </c>
      <c r="C176" s="105"/>
      <c r="D176" s="106" t="s">
        <v>692</v>
      </c>
      <c r="E176" s="107" t="s">
        <v>623</v>
      </c>
      <c r="F176" s="108">
        <v>189.5</v>
      </c>
      <c r="G176" s="107"/>
      <c r="H176" s="107">
        <v>218</v>
      </c>
      <c r="I176" s="125">
        <v>218</v>
      </c>
      <c r="J176" s="126" t="s">
        <v>682</v>
      </c>
      <c r="K176" s="127">
        <f t="shared" si="71"/>
        <v>28.5</v>
      </c>
      <c r="L176" s="128">
        <f t="shared" si="72"/>
        <v>0.15039577836411611</v>
      </c>
      <c r="M176" s="129" t="s">
        <v>599</v>
      </c>
      <c r="N176" s="130">
        <v>43034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3">
        <v>51</v>
      </c>
      <c r="B177" s="114">
        <v>42471</v>
      </c>
      <c r="C177" s="114"/>
      <c r="D177" s="115" t="s">
        <v>693</v>
      </c>
      <c r="E177" s="116" t="s">
        <v>623</v>
      </c>
      <c r="F177" s="117">
        <v>36.5</v>
      </c>
      <c r="G177" s="118"/>
      <c r="H177" s="118">
        <v>15.85</v>
      </c>
      <c r="I177" s="118">
        <v>60</v>
      </c>
      <c r="J177" s="137" t="s">
        <v>694</v>
      </c>
      <c r="K177" s="133">
        <f t="shared" si="71"/>
        <v>-20.65</v>
      </c>
      <c r="L177" s="167">
        <f t="shared" si="72"/>
        <v>-0.5657534246575342</v>
      </c>
      <c r="M177" s="135" t="s">
        <v>663</v>
      </c>
      <c r="N177" s="168">
        <v>43627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52</v>
      </c>
      <c r="B178" s="105">
        <v>42472</v>
      </c>
      <c r="C178" s="105"/>
      <c r="D178" s="106" t="s">
        <v>695</v>
      </c>
      <c r="E178" s="107" t="s">
        <v>623</v>
      </c>
      <c r="F178" s="108">
        <v>93</v>
      </c>
      <c r="G178" s="107"/>
      <c r="H178" s="107">
        <v>149</v>
      </c>
      <c r="I178" s="125">
        <v>140</v>
      </c>
      <c r="J178" s="140" t="s">
        <v>696</v>
      </c>
      <c r="K178" s="127">
        <f t="shared" si="71"/>
        <v>56</v>
      </c>
      <c r="L178" s="128">
        <f t="shared" si="72"/>
        <v>0.60215053763440862</v>
      </c>
      <c r="M178" s="129" t="s">
        <v>599</v>
      </c>
      <c r="N178" s="130">
        <v>42740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53</v>
      </c>
      <c r="B179" s="105">
        <v>42472</v>
      </c>
      <c r="C179" s="105"/>
      <c r="D179" s="106" t="s">
        <v>697</v>
      </c>
      <c r="E179" s="107" t="s">
        <v>623</v>
      </c>
      <c r="F179" s="108">
        <v>130</v>
      </c>
      <c r="G179" s="107"/>
      <c r="H179" s="107">
        <v>150</v>
      </c>
      <c r="I179" s="125" t="s">
        <v>698</v>
      </c>
      <c r="J179" s="126" t="s">
        <v>682</v>
      </c>
      <c r="K179" s="127">
        <f t="shared" si="71"/>
        <v>20</v>
      </c>
      <c r="L179" s="128">
        <f t="shared" si="72"/>
        <v>0.15384615384615385</v>
      </c>
      <c r="M179" s="129" t="s">
        <v>599</v>
      </c>
      <c r="N179" s="130">
        <v>42564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54</v>
      </c>
      <c r="B180" s="105">
        <v>42473</v>
      </c>
      <c r="C180" s="105"/>
      <c r="D180" s="106" t="s">
        <v>354</v>
      </c>
      <c r="E180" s="107" t="s">
        <v>623</v>
      </c>
      <c r="F180" s="108">
        <v>196</v>
      </c>
      <c r="G180" s="107"/>
      <c r="H180" s="107">
        <v>299</v>
      </c>
      <c r="I180" s="125">
        <v>299</v>
      </c>
      <c r="J180" s="126" t="s">
        <v>682</v>
      </c>
      <c r="K180" s="127">
        <v>103</v>
      </c>
      <c r="L180" s="128">
        <v>0.52551020408163296</v>
      </c>
      <c r="M180" s="129" t="s">
        <v>599</v>
      </c>
      <c r="N180" s="130">
        <v>42620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55</v>
      </c>
      <c r="B181" s="105">
        <v>42473</v>
      </c>
      <c r="C181" s="105"/>
      <c r="D181" s="106" t="s">
        <v>756</v>
      </c>
      <c r="E181" s="107" t="s">
        <v>623</v>
      </c>
      <c r="F181" s="108">
        <v>88</v>
      </c>
      <c r="G181" s="107"/>
      <c r="H181" s="107">
        <v>103</v>
      </c>
      <c r="I181" s="125">
        <v>103</v>
      </c>
      <c r="J181" s="126" t="s">
        <v>682</v>
      </c>
      <c r="K181" s="127">
        <v>15</v>
      </c>
      <c r="L181" s="128">
        <v>0.170454545454545</v>
      </c>
      <c r="M181" s="129" t="s">
        <v>599</v>
      </c>
      <c r="N181" s="130">
        <v>42530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56</v>
      </c>
      <c r="B182" s="105">
        <v>42492</v>
      </c>
      <c r="C182" s="105"/>
      <c r="D182" s="106" t="s">
        <v>699</v>
      </c>
      <c r="E182" s="107" t="s">
        <v>623</v>
      </c>
      <c r="F182" s="108">
        <v>127.5</v>
      </c>
      <c r="G182" s="107"/>
      <c r="H182" s="107">
        <v>148</v>
      </c>
      <c r="I182" s="125" t="s">
        <v>700</v>
      </c>
      <c r="J182" s="126" t="s">
        <v>682</v>
      </c>
      <c r="K182" s="127">
        <f>H182-F182</f>
        <v>20.5</v>
      </c>
      <c r="L182" s="128">
        <f>K182/F182</f>
        <v>0.16078431372549021</v>
      </c>
      <c r="M182" s="129" t="s">
        <v>599</v>
      </c>
      <c r="N182" s="130">
        <v>42564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57</v>
      </c>
      <c r="B183" s="105">
        <v>42493</v>
      </c>
      <c r="C183" s="105"/>
      <c r="D183" s="106" t="s">
        <v>701</v>
      </c>
      <c r="E183" s="107" t="s">
        <v>623</v>
      </c>
      <c r="F183" s="108">
        <v>675</v>
      </c>
      <c r="G183" s="107"/>
      <c r="H183" s="107">
        <v>815</v>
      </c>
      <c r="I183" s="125" t="s">
        <v>702</v>
      </c>
      <c r="J183" s="126" t="s">
        <v>682</v>
      </c>
      <c r="K183" s="127">
        <f>H183-F183</f>
        <v>140</v>
      </c>
      <c r="L183" s="128">
        <f>K183/F183</f>
        <v>0.2074074074074074</v>
      </c>
      <c r="M183" s="129" t="s">
        <v>599</v>
      </c>
      <c r="N183" s="130">
        <v>43154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58</v>
      </c>
      <c r="B184" s="109">
        <v>42522</v>
      </c>
      <c r="C184" s="109"/>
      <c r="D184" s="110" t="s">
        <v>757</v>
      </c>
      <c r="E184" s="111" t="s">
        <v>623</v>
      </c>
      <c r="F184" s="112">
        <v>500</v>
      </c>
      <c r="G184" s="112"/>
      <c r="H184" s="113">
        <v>232.5</v>
      </c>
      <c r="I184" s="131" t="s">
        <v>758</v>
      </c>
      <c r="J184" s="132" t="s">
        <v>759</v>
      </c>
      <c r="K184" s="133">
        <f>H184-F184</f>
        <v>-267.5</v>
      </c>
      <c r="L184" s="134">
        <f>K184/F184</f>
        <v>-0.53500000000000003</v>
      </c>
      <c r="M184" s="135" t="s">
        <v>663</v>
      </c>
      <c r="N184" s="136">
        <v>43735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59</v>
      </c>
      <c r="B185" s="105">
        <v>42527</v>
      </c>
      <c r="C185" s="105"/>
      <c r="D185" s="106" t="s">
        <v>703</v>
      </c>
      <c r="E185" s="107" t="s">
        <v>623</v>
      </c>
      <c r="F185" s="108">
        <v>110</v>
      </c>
      <c r="G185" s="107"/>
      <c r="H185" s="107">
        <v>126.5</v>
      </c>
      <c r="I185" s="125">
        <v>125</v>
      </c>
      <c r="J185" s="126" t="s">
        <v>632</v>
      </c>
      <c r="K185" s="127">
        <f>H185-F185</f>
        <v>16.5</v>
      </c>
      <c r="L185" s="128">
        <f>K185/F185</f>
        <v>0.15</v>
      </c>
      <c r="M185" s="129" t="s">
        <v>599</v>
      </c>
      <c r="N185" s="130">
        <v>42552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60</v>
      </c>
      <c r="B186" s="105">
        <v>42538</v>
      </c>
      <c r="C186" s="105"/>
      <c r="D186" s="106" t="s">
        <v>704</v>
      </c>
      <c r="E186" s="107" t="s">
        <v>623</v>
      </c>
      <c r="F186" s="108">
        <v>44</v>
      </c>
      <c r="G186" s="107"/>
      <c r="H186" s="107">
        <v>69.5</v>
      </c>
      <c r="I186" s="125">
        <v>69.5</v>
      </c>
      <c r="J186" s="126" t="s">
        <v>705</v>
      </c>
      <c r="K186" s="127">
        <f>H186-F186</f>
        <v>25.5</v>
      </c>
      <c r="L186" s="128">
        <f>K186/F186</f>
        <v>0.57954545454545459</v>
      </c>
      <c r="M186" s="129" t="s">
        <v>599</v>
      </c>
      <c r="N186" s="130">
        <v>42977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61</v>
      </c>
      <c r="B187" s="105">
        <v>42549</v>
      </c>
      <c r="C187" s="105"/>
      <c r="D187" s="147" t="s">
        <v>760</v>
      </c>
      <c r="E187" s="107" t="s">
        <v>623</v>
      </c>
      <c r="F187" s="108">
        <v>262.5</v>
      </c>
      <c r="G187" s="107"/>
      <c r="H187" s="107">
        <v>340</v>
      </c>
      <c r="I187" s="125">
        <v>333</v>
      </c>
      <c r="J187" s="126" t="s">
        <v>761</v>
      </c>
      <c r="K187" s="127">
        <v>77.5</v>
      </c>
      <c r="L187" s="128">
        <v>0.29523809523809502</v>
      </c>
      <c r="M187" s="129" t="s">
        <v>599</v>
      </c>
      <c r="N187" s="130">
        <v>43017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62</v>
      </c>
      <c r="B188" s="105">
        <v>42549</v>
      </c>
      <c r="C188" s="105"/>
      <c r="D188" s="147" t="s">
        <v>762</v>
      </c>
      <c r="E188" s="107" t="s">
        <v>623</v>
      </c>
      <c r="F188" s="108">
        <v>840</v>
      </c>
      <c r="G188" s="107"/>
      <c r="H188" s="107">
        <v>1230</v>
      </c>
      <c r="I188" s="125">
        <v>1230</v>
      </c>
      <c r="J188" s="126" t="s">
        <v>682</v>
      </c>
      <c r="K188" s="127">
        <v>390</v>
      </c>
      <c r="L188" s="128">
        <v>0.46428571428571402</v>
      </c>
      <c r="M188" s="129" t="s">
        <v>599</v>
      </c>
      <c r="N188" s="130">
        <v>42649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63</v>
      </c>
      <c r="B189" s="142">
        <v>42556</v>
      </c>
      <c r="C189" s="142"/>
      <c r="D189" s="143" t="s">
        <v>706</v>
      </c>
      <c r="E189" s="144" t="s">
        <v>623</v>
      </c>
      <c r="F189" s="145">
        <v>395</v>
      </c>
      <c r="G189" s="146"/>
      <c r="H189" s="146">
        <f>(468.5+342.5)/2</f>
        <v>405.5</v>
      </c>
      <c r="I189" s="146">
        <v>510</v>
      </c>
      <c r="J189" s="169" t="s">
        <v>707</v>
      </c>
      <c r="K189" s="170">
        <f t="shared" ref="K189:K195" si="73">H189-F189</f>
        <v>10.5</v>
      </c>
      <c r="L189" s="171">
        <f t="shared" ref="L189:L195" si="74">K189/F189</f>
        <v>2.6582278481012658E-2</v>
      </c>
      <c r="M189" s="172" t="s">
        <v>708</v>
      </c>
      <c r="N189" s="173">
        <v>43606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64</v>
      </c>
      <c r="B190" s="109">
        <v>42584</v>
      </c>
      <c r="C190" s="109"/>
      <c r="D190" s="110" t="s">
        <v>709</v>
      </c>
      <c r="E190" s="111" t="s">
        <v>600</v>
      </c>
      <c r="F190" s="112">
        <f>169.5-12.8</f>
        <v>156.69999999999999</v>
      </c>
      <c r="G190" s="112"/>
      <c r="H190" s="113">
        <v>77</v>
      </c>
      <c r="I190" s="131" t="s">
        <v>710</v>
      </c>
      <c r="J190" s="383" t="s">
        <v>3401</v>
      </c>
      <c r="K190" s="133">
        <f t="shared" si="73"/>
        <v>-79.699999999999989</v>
      </c>
      <c r="L190" s="134">
        <f t="shared" si="74"/>
        <v>-0.50861518825781749</v>
      </c>
      <c r="M190" s="135" t="s">
        <v>663</v>
      </c>
      <c r="N190" s="136">
        <v>43522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65</v>
      </c>
      <c r="B191" s="109">
        <v>42586</v>
      </c>
      <c r="C191" s="109"/>
      <c r="D191" s="110" t="s">
        <v>711</v>
      </c>
      <c r="E191" s="111" t="s">
        <v>623</v>
      </c>
      <c r="F191" s="112">
        <v>400</v>
      </c>
      <c r="G191" s="112"/>
      <c r="H191" s="113">
        <v>305</v>
      </c>
      <c r="I191" s="131">
        <v>475</v>
      </c>
      <c r="J191" s="132" t="s">
        <v>712</v>
      </c>
      <c r="K191" s="133">
        <f t="shared" si="73"/>
        <v>-95</v>
      </c>
      <c r="L191" s="134">
        <f t="shared" si="74"/>
        <v>-0.23749999999999999</v>
      </c>
      <c r="M191" s="135" t="s">
        <v>663</v>
      </c>
      <c r="N191" s="136">
        <v>43606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66</v>
      </c>
      <c r="B192" s="105">
        <v>42593</v>
      </c>
      <c r="C192" s="105"/>
      <c r="D192" s="106" t="s">
        <v>713</v>
      </c>
      <c r="E192" s="107" t="s">
        <v>623</v>
      </c>
      <c r="F192" s="108">
        <v>86.5</v>
      </c>
      <c r="G192" s="107"/>
      <c r="H192" s="107">
        <v>130</v>
      </c>
      <c r="I192" s="125">
        <v>130</v>
      </c>
      <c r="J192" s="140" t="s">
        <v>714</v>
      </c>
      <c r="K192" s="127">
        <f t="shared" si="73"/>
        <v>43.5</v>
      </c>
      <c r="L192" s="128">
        <f t="shared" si="74"/>
        <v>0.50289017341040465</v>
      </c>
      <c r="M192" s="129" t="s">
        <v>599</v>
      </c>
      <c r="N192" s="130">
        <v>43091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67</v>
      </c>
      <c r="B193" s="109">
        <v>42600</v>
      </c>
      <c r="C193" s="109"/>
      <c r="D193" s="110" t="s">
        <v>381</v>
      </c>
      <c r="E193" s="111" t="s">
        <v>623</v>
      </c>
      <c r="F193" s="112">
        <v>133.5</v>
      </c>
      <c r="G193" s="112"/>
      <c r="H193" s="113">
        <v>126.5</v>
      </c>
      <c r="I193" s="131">
        <v>178</v>
      </c>
      <c r="J193" s="132" t="s">
        <v>715</v>
      </c>
      <c r="K193" s="133">
        <f t="shared" si="73"/>
        <v>-7</v>
      </c>
      <c r="L193" s="134">
        <f t="shared" si="74"/>
        <v>-5.2434456928838954E-2</v>
      </c>
      <c r="M193" s="135" t="s">
        <v>663</v>
      </c>
      <c r="N193" s="136">
        <v>42615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68</v>
      </c>
      <c r="B194" s="105">
        <v>42613</v>
      </c>
      <c r="C194" s="105"/>
      <c r="D194" s="106" t="s">
        <v>716</v>
      </c>
      <c r="E194" s="107" t="s">
        <v>623</v>
      </c>
      <c r="F194" s="108">
        <v>560</v>
      </c>
      <c r="G194" s="107"/>
      <c r="H194" s="107">
        <v>725</v>
      </c>
      <c r="I194" s="125">
        <v>725</v>
      </c>
      <c r="J194" s="126" t="s">
        <v>625</v>
      </c>
      <c r="K194" s="127">
        <f t="shared" si="73"/>
        <v>165</v>
      </c>
      <c r="L194" s="128">
        <f t="shared" si="74"/>
        <v>0.29464285714285715</v>
      </c>
      <c r="M194" s="129" t="s">
        <v>599</v>
      </c>
      <c r="N194" s="130">
        <v>42456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69</v>
      </c>
      <c r="B195" s="105">
        <v>42614</v>
      </c>
      <c r="C195" s="105"/>
      <c r="D195" s="106" t="s">
        <v>717</v>
      </c>
      <c r="E195" s="107" t="s">
        <v>623</v>
      </c>
      <c r="F195" s="108">
        <v>160.5</v>
      </c>
      <c r="G195" s="107"/>
      <c r="H195" s="107">
        <v>210</v>
      </c>
      <c r="I195" s="125">
        <v>210</v>
      </c>
      <c r="J195" s="126" t="s">
        <v>625</v>
      </c>
      <c r="K195" s="127">
        <f t="shared" si="73"/>
        <v>49.5</v>
      </c>
      <c r="L195" s="128">
        <f t="shared" si="74"/>
        <v>0.30841121495327101</v>
      </c>
      <c r="M195" s="129" t="s">
        <v>599</v>
      </c>
      <c r="N195" s="130">
        <v>42871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70</v>
      </c>
      <c r="B196" s="105">
        <v>42646</v>
      </c>
      <c r="C196" s="105"/>
      <c r="D196" s="147" t="s">
        <v>405</v>
      </c>
      <c r="E196" s="107" t="s">
        <v>623</v>
      </c>
      <c r="F196" s="108">
        <v>430</v>
      </c>
      <c r="G196" s="107"/>
      <c r="H196" s="107">
        <v>596</v>
      </c>
      <c r="I196" s="125">
        <v>575</v>
      </c>
      <c r="J196" s="126" t="s">
        <v>763</v>
      </c>
      <c r="K196" s="127">
        <v>166</v>
      </c>
      <c r="L196" s="128">
        <v>0.38604651162790699</v>
      </c>
      <c r="M196" s="129" t="s">
        <v>599</v>
      </c>
      <c r="N196" s="130">
        <v>42769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71</v>
      </c>
      <c r="B197" s="105">
        <v>42657</v>
      </c>
      <c r="C197" s="105"/>
      <c r="D197" s="106" t="s">
        <v>718</v>
      </c>
      <c r="E197" s="107" t="s">
        <v>623</v>
      </c>
      <c r="F197" s="108">
        <v>280</v>
      </c>
      <c r="G197" s="107"/>
      <c r="H197" s="107">
        <v>345</v>
      </c>
      <c r="I197" s="125">
        <v>345</v>
      </c>
      <c r="J197" s="126" t="s">
        <v>625</v>
      </c>
      <c r="K197" s="127">
        <f t="shared" ref="K197:K202" si="75">H197-F197</f>
        <v>65</v>
      </c>
      <c r="L197" s="128">
        <f>K197/F197</f>
        <v>0.23214285714285715</v>
      </c>
      <c r="M197" s="129" t="s">
        <v>599</v>
      </c>
      <c r="N197" s="130">
        <v>42814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72</v>
      </c>
      <c r="B198" s="105">
        <v>42657</v>
      </c>
      <c r="C198" s="105"/>
      <c r="D198" s="106" t="s">
        <v>719</v>
      </c>
      <c r="E198" s="107" t="s">
        <v>623</v>
      </c>
      <c r="F198" s="108">
        <v>245</v>
      </c>
      <c r="G198" s="107"/>
      <c r="H198" s="107">
        <v>325.5</v>
      </c>
      <c r="I198" s="125">
        <v>330</v>
      </c>
      <c r="J198" s="126" t="s">
        <v>720</v>
      </c>
      <c r="K198" s="127">
        <f t="shared" si="75"/>
        <v>80.5</v>
      </c>
      <c r="L198" s="128">
        <f>K198/F198</f>
        <v>0.32857142857142857</v>
      </c>
      <c r="M198" s="129" t="s">
        <v>599</v>
      </c>
      <c r="N198" s="130">
        <v>42769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73</v>
      </c>
      <c r="B199" s="105">
        <v>42660</v>
      </c>
      <c r="C199" s="105"/>
      <c r="D199" s="106" t="s">
        <v>349</v>
      </c>
      <c r="E199" s="107" t="s">
        <v>623</v>
      </c>
      <c r="F199" s="108">
        <v>125</v>
      </c>
      <c r="G199" s="107"/>
      <c r="H199" s="107">
        <v>160</v>
      </c>
      <c r="I199" s="125">
        <v>160</v>
      </c>
      <c r="J199" s="126" t="s">
        <v>682</v>
      </c>
      <c r="K199" s="127">
        <f t="shared" si="75"/>
        <v>35</v>
      </c>
      <c r="L199" s="128">
        <v>0.28000000000000003</v>
      </c>
      <c r="M199" s="129" t="s">
        <v>599</v>
      </c>
      <c r="N199" s="130">
        <v>42803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74</v>
      </c>
      <c r="B200" s="105">
        <v>42660</v>
      </c>
      <c r="C200" s="105"/>
      <c r="D200" s="106" t="s">
        <v>483</v>
      </c>
      <c r="E200" s="107" t="s">
        <v>623</v>
      </c>
      <c r="F200" s="108">
        <v>114</v>
      </c>
      <c r="G200" s="107"/>
      <c r="H200" s="107">
        <v>145</v>
      </c>
      <c r="I200" s="125">
        <v>145</v>
      </c>
      <c r="J200" s="126" t="s">
        <v>682</v>
      </c>
      <c r="K200" s="127">
        <f t="shared" si="75"/>
        <v>31</v>
      </c>
      <c r="L200" s="128">
        <f>K200/F200</f>
        <v>0.27192982456140352</v>
      </c>
      <c r="M200" s="129" t="s">
        <v>599</v>
      </c>
      <c r="N200" s="130">
        <v>42859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75</v>
      </c>
      <c r="B201" s="105">
        <v>42660</v>
      </c>
      <c r="C201" s="105"/>
      <c r="D201" s="106" t="s">
        <v>721</v>
      </c>
      <c r="E201" s="107" t="s">
        <v>623</v>
      </c>
      <c r="F201" s="108">
        <v>212</v>
      </c>
      <c r="G201" s="107"/>
      <c r="H201" s="107">
        <v>280</v>
      </c>
      <c r="I201" s="125">
        <v>276</v>
      </c>
      <c r="J201" s="126" t="s">
        <v>722</v>
      </c>
      <c r="K201" s="127">
        <f t="shared" si="75"/>
        <v>68</v>
      </c>
      <c r="L201" s="128">
        <f>K201/F201</f>
        <v>0.32075471698113206</v>
      </c>
      <c r="M201" s="129" t="s">
        <v>599</v>
      </c>
      <c r="N201" s="130">
        <v>42858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76</v>
      </c>
      <c r="B202" s="105">
        <v>42678</v>
      </c>
      <c r="C202" s="105"/>
      <c r="D202" s="106" t="s">
        <v>151</v>
      </c>
      <c r="E202" s="107" t="s">
        <v>623</v>
      </c>
      <c r="F202" s="108">
        <v>155</v>
      </c>
      <c r="G202" s="107"/>
      <c r="H202" s="107">
        <v>210</v>
      </c>
      <c r="I202" s="125">
        <v>210</v>
      </c>
      <c r="J202" s="126" t="s">
        <v>723</v>
      </c>
      <c r="K202" s="127">
        <f t="shared" si="75"/>
        <v>55</v>
      </c>
      <c r="L202" s="128">
        <f>K202/F202</f>
        <v>0.35483870967741937</v>
      </c>
      <c r="M202" s="129" t="s">
        <v>599</v>
      </c>
      <c r="N202" s="130">
        <v>42944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77</v>
      </c>
      <c r="B203" s="109">
        <v>42710</v>
      </c>
      <c r="C203" s="109"/>
      <c r="D203" s="110" t="s">
        <v>764</v>
      </c>
      <c r="E203" s="111" t="s">
        <v>623</v>
      </c>
      <c r="F203" s="112">
        <v>150.5</v>
      </c>
      <c r="G203" s="112"/>
      <c r="H203" s="113">
        <v>72.5</v>
      </c>
      <c r="I203" s="131">
        <v>174</v>
      </c>
      <c r="J203" s="132" t="s">
        <v>765</v>
      </c>
      <c r="K203" s="133">
        <v>-78</v>
      </c>
      <c r="L203" s="134">
        <v>-0.51827242524916906</v>
      </c>
      <c r="M203" s="135" t="s">
        <v>663</v>
      </c>
      <c r="N203" s="136">
        <v>43333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78</v>
      </c>
      <c r="B204" s="105">
        <v>42712</v>
      </c>
      <c r="C204" s="105"/>
      <c r="D204" s="106" t="s">
        <v>125</v>
      </c>
      <c r="E204" s="107" t="s">
        <v>623</v>
      </c>
      <c r="F204" s="108">
        <v>380</v>
      </c>
      <c r="G204" s="107"/>
      <c r="H204" s="107">
        <v>478</v>
      </c>
      <c r="I204" s="125">
        <v>468</v>
      </c>
      <c r="J204" s="126" t="s">
        <v>682</v>
      </c>
      <c r="K204" s="127">
        <f>H204-F204</f>
        <v>98</v>
      </c>
      <c r="L204" s="128">
        <f>K204/F204</f>
        <v>0.25789473684210529</v>
      </c>
      <c r="M204" s="129" t="s">
        <v>599</v>
      </c>
      <c r="N204" s="130">
        <v>43025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79</v>
      </c>
      <c r="B205" s="105">
        <v>42734</v>
      </c>
      <c r="C205" s="105"/>
      <c r="D205" s="106" t="s">
        <v>248</v>
      </c>
      <c r="E205" s="107" t="s">
        <v>623</v>
      </c>
      <c r="F205" s="108">
        <v>305</v>
      </c>
      <c r="G205" s="107"/>
      <c r="H205" s="107">
        <v>375</v>
      </c>
      <c r="I205" s="125">
        <v>375</v>
      </c>
      <c r="J205" s="126" t="s">
        <v>682</v>
      </c>
      <c r="K205" s="127">
        <f>H205-F205</f>
        <v>70</v>
      </c>
      <c r="L205" s="128">
        <f>K205/F205</f>
        <v>0.22950819672131148</v>
      </c>
      <c r="M205" s="129" t="s">
        <v>599</v>
      </c>
      <c r="N205" s="130">
        <v>42768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80</v>
      </c>
      <c r="B206" s="105">
        <v>42739</v>
      </c>
      <c r="C206" s="105"/>
      <c r="D206" s="106" t="s">
        <v>351</v>
      </c>
      <c r="E206" s="107" t="s">
        <v>623</v>
      </c>
      <c r="F206" s="108">
        <v>99.5</v>
      </c>
      <c r="G206" s="107"/>
      <c r="H206" s="107">
        <v>158</v>
      </c>
      <c r="I206" s="125">
        <v>158</v>
      </c>
      <c r="J206" s="126" t="s">
        <v>682</v>
      </c>
      <c r="K206" s="127">
        <f>H206-F206</f>
        <v>58.5</v>
      </c>
      <c r="L206" s="128">
        <f>K206/F206</f>
        <v>0.5879396984924623</v>
      </c>
      <c r="M206" s="129" t="s">
        <v>599</v>
      </c>
      <c r="N206" s="130">
        <v>42898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81</v>
      </c>
      <c r="B207" s="105">
        <v>42739</v>
      </c>
      <c r="C207" s="105"/>
      <c r="D207" s="106" t="s">
        <v>351</v>
      </c>
      <c r="E207" s="107" t="s">
        <v>623</v>
      </c>
      <c r="F207" s="108">
        <v>99.5</v>
      </c>
      <c r="G207" s="107"/>
      <c r="H207" s="107">
        <v>158</v>
      </c>
      <c r="I207" s="125">
        <v>158</v>
      </c>
      <c r="J207" s="126" t="s">
        <v>682</v>
      </c>
      <c r="K207" s="127">
        <v>58.5</v>
      </c>
      <c r="L207" s="128">
        <v>0.58793969849246197</v>
      </c>
      <c r="M207" s="129" t="s">
        <v>599</v>
      </c>
      <c r="N207" s="130">
        <v>42898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82</v>
      </c>
      <c r="B208" s="105">
        <v>42786</v>
      </c>
      <c r="C208" s="105"/>
      <c r="D208" s="106" t="s">
        <v>169</v>
      </c>
      <c r="E208" s="107" t="s">
        <v>623</v>
      </c>
      <c r="F208" s="108">
        <v>140.5</v>
      </c>
      <c r="G208" s="107"/>
      <c r="H208" s="107">
        <v>220</v>
      </c>
      <c r="I208" s="125">
        <v>220</v>
      </c>
      <c r="J208" s="126" t="s">
        <v>682</v>
      </c>
      <c r="K208" s="127">
        <f>H208-F208</f>
        <v>79.5</v>
      </c>
      <c r="L208" s="128">
        <f>K208/F208</f>
        <v>0.5658362989323843</v>
      </c>
      <c r="M208" s="129" t="s">
        <v>599</v>
      </c>
      <c r="N208" s="130">
        <v>42864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83</v>
      </c>
      <c r="B209" s="105">
        <v>42786</v>
      </c>
      <c r="C209" s="105"/>
      <c r="D209" s="106" t="s">
        <v>766</v>
      </c>
      <c r="E209" s="107" t="s">
        <v>623</v>
      </c>
      <c r="F209" s="108">
        <v>202.5</v>
      </c>
      <c r="G209" s="107"/>
      <c r="H209" s="107">
        <v>234</v>
      </c>
      <c r="I209" s="125">
        <v>234</v>
      </c>
      <c r="J209" s="126" t="s">
        <v>682</v>
      </c>
      <c r="K209" s="127">
        <v>31.5</v>
      </c>
      <c r="L209" s="128">
        <v>0.155555555555556</v>
      </c>
      <c r="M209" s="129" t="s">
        <v>599</v>
      </c>
      <c r="N209" s="130">
        <v>42836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84</v>
      </c>
      <c r="B210" s="105">
        <v>42818</v>
      </c>
      <c r="C210" s="105"/>
      <c r="D210" s="106" t="s">
        <v>557</v>
      </c>
      <c r="E210" s="107" t="s">
        <v>623</v>
      </c>
      <c r="F210" s="108">
        <v>300.5</v>
      </c>
      <c r="G210" s="107"/>
      <c r="H210" s="107">
        <v>417.5</v>
      </c>
      <c r="I210" s="125">
        <v>420</v>
      </c>
      <c r="J210" s="126" t="s">
        <v>724</v>
      </c>
      <c r="K210" s="127">
        <f>H210-F210</f>
        <v>117</v>
      </c>
      <c r="L210" s="128">
        <f>K210/F210</f>
        <v>0.38935108153078202</v>
      </c>
      <c r="M210" s="129" t="s">
        <v>599</v>
      </c>
      <c r="N210" s="130">
        <v>43070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85</v>
      </c>
      <c r="B211" s="105">
        <v>42818</v>
      </c>
      <c r="C211" s="105"/>
      <c r="D211" s="106" t="s">
        <v>762</v>
      </c>
      <c r="E211" s="107" t="s">
        <v>623</v>
      </c>
      <c r="F211" s="108">
        <v>850</v>
      </c>
      <c r="G211" s="107"/>
      <c r="H211" s="107">
        <v>1042.5</v>
      </c>
      <c r="I211" s="125">
        <v>1023</v>
      </c>
      <c r="J211" s="126" t="s">
        <v>767</v>
      </c>
      <c r="K211" s="127">
        <v>192.5</v>
      </c>
      <c r="L211" s="128">
        <v>0.22647058823529401</v>
      </c>
      <c r="M211" s="129" t="s">
        <v>599</v>
      </c>
      <c r="N211" s="130">
        <v>42830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86</v>
      </c>
      <c r="B212" s="105">
        <v>42830</v>
      </c>
      <c r="C212" s="105"/>
      <c r="D212" s="106" t="s">
        <v>501</v>
      </c>
      <c r="E212" s="107" t="s">
        <v>623</v>
      </c>
      <c r="F212" s="108">
        <v>785</v>
      </c>
      <c r="G212" s="107"/>
      <c r="H212" s="107">
        <v>930</v>
      </c>
      <c r="I212" s="125">
        <v>920</v>
      </c>
      <c r="J212" s="126" t="s">
        <v>725</v>
      </c>
      <c r="K212" s="127">
        <f>H212-F212</f>
        <v>145</v>
      </c>
      <c r="L212" s="128">
        <f>K212/F212</f>
        <v>0.18471337579617833</v>
      </c>
      <c r="M212" s="129" t="s">
        <v>599</v>
      </c>
      <c r="N212" s="130">
        <v>42976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87</v>
      </c>
      <c r="B213" s="109">
        <v>42831</v>
      </c>
      <c r="C213" s="109"/>
      <c r="D213" s="110" t="s">
        <v>768</v>
      </c>
      <c r="E213" s="111" t="s">
        <v>623</v>
      </c>
      <c r="F213" s="112">
        <v>40</v>
      </c>
      <c r="G213" s="112"/>
      <c r="H213" s="113">
        <v>13.1</v>
      </c>
      <c r="I213" s="131">
        <v>60</v>
      </c>
      <c r="J213" s="137" t="s">
        <v>769</v>
      </c>
      <c r="K213" s="133">
        <v>-26.9</v>
      </c>
      <c r="L213" s="134">
        <v>-0.67249999999999999</v>
      </c>
      <c r="M213" s="135" t="s">
        <v>663</v>
      </c>
      <c r="N213" s="136">
        <v>43138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88</v>
      </c>
      <c r="B214" s="105">
        <v>42837</v>
      </c>
      <c r="C214" s="105"/>
      <c r="D214" s="106" t="s">
        <v>88</v>
      </c>
      <c r="E214" s="107" t="s">
        <v>623</v>
      </c>
      <c r="F214" s="108">
        <v>289.5</v>
      </c>
      <c r="G214" s="107"/>
      <c r="H214" s="107">
        <v>354</v>
      </c>
      <c r="I214" s="125">
        <v>360</v>
      </c>
      <c r="J214" s="126" t="s">
        <v>726</v>
      </c>
      <c r="K214" s="127">
        <f t="shared" ref="K214:K222" si="76">H214-F214</f>
        <v>64.5</v>
      </c>
      <c r="L214" s="128">
        <f t="shared" ref="L214:L222" si="77">K214/F214</f>
        <v>0.22279792746113988</v>
      </c>
      <c r="M214" s="129" t="s">
        <v>599</v>
      </c>
      <c r="N214" s="130">
        <v>43040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89</v>
      </c>
      <c r="B215" s="105">
        <v>42845</v>
      </c>
      <c r="C215" s="105"/>
      <c r="D215" s="106" t="s">
        <v>438</v>
      </c>
      <c r="E215" s="107" t="s">
        <v>623</v>
      </c>
      <c r="F215" s="108">
        <v>700</v>
      </c>
      <c r="G215" s="107"/>
      <c r="H215" s="107">
        <v>840</v>
      </c>
      <c r="I215" s="125">
        <v>840</v>
      </c>
      <c r="J215" s="126" t="s">
        <v>727</v>
      </c>
      <c r="K215" s="127">
        <f t="shared" si="76"/>
        <v>140</v>
      </c>
      <c r="L215" s="128">
        <f t="shared" si="77"/>
        <v>0.2</v>
      </c>
      <c r="M215" s="129" t="s">
        <v>599</v>
      </c>
      <c r="N215" s="130">
        <v>42893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90</v>
      </c>
      <c r="B216" s="105">
        <v>42887</v>
      </c>
      <c r="C216" s="105"/>
      <c r="D216" s="147" t="s">
        <v>363</v>
      </c>
      <c r="E216" s="107" t="s">
        <v>623</v>
      </c>
      <c r="F216" s="108">
        <v>130</v>
      </c>
      <c r="G216" s="107"/>
      <c r="H216" s="107">
        <v>144.25</v>
      </c>
      <c r="I216" s="125">
        <v>170</v>
      </c>
      <c r="J216" s="126" t="s">
        <v>728</v>
      </c>
      <c r="K216" s="127">
        <f t="shared" si="76"/>
        <v>14.25</v>
      </c>
      <c r="L216" s="128">
        <f t="shared" si="77"/>
        <v>0.10961538461538461</v>
      </c>
      <c r="M216" s="129" t="s">
        <v>599</v>
      </c>
      <c r="N216" s="130">
        <v>43675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91</v>
      </c>
      <c r="B217" s="105">
        <v>42901</v>
      </c>
      <c r="C217" s="105"/>
      <c r="D217" s="147" t="s">
        <v>729</v>
      </c>
      <c r="E217" s="107" t="s">
        <v>623</v>
      </c>
      <c r="F217" s="108">
        <v>214.5</v>
      </c>
      <c r="G217" s="107"/>
      <c r="H217" s="107">
        <v>262</v>
      </c>
      <c r="I217" s="125">
        <v>262</v>
      </c>
      <c r="J217" s="126" t="s">
        <v>730</v>
      </c>
      <c r="K217" s="127">
        <f t="shared" si="76"/>
        <v>47.5</v>
      </c>
      <c r="L217" s="128">
        <f t="shared" si="77"/>
        <v>0.22144522144522144</v>
      </c>
      <c r="M217" s="129" t="s">
        <v>599</v>
      </c>
      <c r="N217" s="130">
        <v>42977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92</v>
      </c>
      <c r="B218" s="153">
        <v>42933</v>
      </c>
      <c r="C218" s="153"/>
      <c r="D218" s="154" t="s">
        <v>731</v>
      </c>
      <c r="E218" s="155" t="s">
        <v>623</v>
      </c>
      <c r="F218" s="156">
        <v>370</v>
      </c>
      <c r="G218" s="155"/>
      <c r="H218" s="155">
        <v>447.5</v>
      </c>
      <c r="I218" s="177">
        <v>450</v>
      </c>
      <c r="J218" s="230" t="s">
        <v>682</v>
      </c>
      <c r="K218" s="127">
        <f t="shared" si="76"/>
        <v>77.5</v>
      </c>
      <c r="L218" s="179">
        <f t="shared" si="77"/>
        <v>0.20945945945945946</v>
      </c>
      <c r="M218" s="180" t="s">
        <v>599</v>
      </c>
      <c r="N218" s="181">
        <v>43035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93</v>
      </c>
      <c r="B219" s="153">
        <v>42943</v>
      </c>
      <c r="C219" s="153"/>
      <c r="D219" s="154" t="s">
        <v>167</v>
      </c>
      <c r="E219" s="155" t="s">
        <v>623</v>
      </c>
      <c r="F219" s="156">
        <v>657.5</v>
      </c>
      <c r="G219" s="155"/>
      <c r="H219" s="155">
        <v>825</v>
      </c>
      <c r="I219" s="177">
        <v>820</v>
      </c>
      <c r="J219" s="230" t="s">
        <v>682</v>
      </c>
      <c r="K219" s="127">
        <f t="shared" si="76"/>
        <v>167.5</v>
      </c>
      <c r="L219" s="179">
        <f t="shared" si="77"/>
        <v>0.25475285171102663</v>
      </c>
      <c r="M219" s="180" t="s">
        <v>599</v>
      </c>
      <c r="N219" s="181">
        <v>43090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94</v>
      </c>
      <c r="B220" s="105">
        <v>42964</v>
      </c>
      <c r="C220" s="105"/>
      <c r="D220" s="106" t="s">
        <v>368</v>
      </c>
      <c r="E220" s="107" t="s">
        <v>623</v>
      </c>
      <c r="F220" s="108">
        <v>605</v>
      </c>
      <c r="G220" s="107"/>
      <c r="H220" s="107">
        <v>750</v>
      </c>
      <c r="I220" s="125">
        <v>750</v>
      </c>
      <c r="J220" s="126" t="s">
        <v>725</v>
      </c>
      <c r="K220" s="127">
        <f t="shared" si="76"/>
        <v>145</v>
      </c>
      <c r="L220" s="128">
        <f t="shared" si="77"/>
        <v>0.23966942148760331</v>
      </c>
      <c r="M220" s="129" t="s">
        <v>599</v>
      </c>
      <c r="N220" s="130">
        <v>43027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5">
        <v>95</v>
      </c>
      <c r="B221" s="148">
        <v>42979</v>
      </c>
      <c r="C221" s="148"/>
      <c r="D221" s="149" t="s">
        <v>509</v>
      </c>
      <c r="E221" s="150" t="s">
        <v>623</v>
      </c>
      <c r="F221" s="151">
        <v>255</v>
      </c>
      <c r="G221" s="152"/>
      <c r="H221" s="152">
        <v>217.25</v>
      </c>
      <c r="I221" s="152">
        <v>320</v>
      </c>
      <c r="J221" s="174" t="s">
        <v>732</v>
      </c>
      <c r="K221" s="133">
        <f t="shared" si="76"/>
        <v>-37.75</v>
      </c>
      <c r="L221" s="175">
        <f t="shared" si="77"/>
        <v>-0.14803921568627451</v>
      </c>
      <c r="M221" s="135" t="s">
        <v>663</v>
      </c>
      <c r="N221" s="176">
        <v>43661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96</v>
      </c>
      <c r="B222" s="105">
        <v>42997</v>
      </c>
      <c r="C222" s="105"/>
      <c r="D222" s="106" t="s">
        <v>733</v>
      </c>
      <c r="E222" s="107" t="s">
        <v>623</v>
      </c>
      <c r="F222" s="108">
        <v>215</v>
      </c>
      <c r="G222" s="107"/>
      <c r="H222" s="107">
        <v>258</v>
      </c>
      <c r="I222" s="125">
        <v>258</v>
      </c>
      <c r="J222" s="126" t="s">
        <v>682</v>
      </c>
      <c r="K222" s="127">
        <f t="shared" si="76"/>
        <v>43</v>
      </c>
      <c r="L222" s="128">
        <f t="shared" si="77"/>
        <v>0.2</v>
      </c>
      <c r="M222" s="129" t="s">
        <v>599</v>
      </c>
      <c r="N222" s="130">
        <v>43040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97</v>
      </c>
      <c r="B223" s="105">
        <v>42997</v>
      </c>
      <c r="C223" s="105"/>
      <c r="D223" s="106" t="s">
        <v>733</v>
      </c>
      <c r="E223" s="107" t="s">
        <v>623</v>
      </c>
      <c r="F223" s="108">
        <v>215</v>
      </c>
      <c r="G223" s="107"/>
      <c r="H223" s="107">
        <v>258</v>
      </c>
      <c r="I223" s="125">
        <v>258</v>
      </c>
      <c r="J223" s="230" t="s">
        <v>682</v>
      </c>
      <c r="K223" s="127">
        <v>43</v>
      </c>
      <c r="L223" s="128">
        <v>0.2</v>
      </c>
      <c r="M223" s="129" t="s">
        <v>599</v>
      </c>
      <c r="N223" s="130">
        <v>43040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98</v>
      </c>
      <c r="B224" s="206">
        <v>42998</v>
      </c>
      <c r="C224" s="206"/>
      <c r="D224" s="374" t="s">
        <v>2979</v>
      </c>
      <c r="E224" s="207" t="s">
        <v>623</v>
      </c>
      <c r="F224" s="208">
        <v>75</v>
      </c>
      <c r="G224" s="207"/>
      <c r="H224" s="207">
        <v>90</v>
      </c>
      <c r="I224" s="231">
        <v>90</v>
      </c>
      <c r="J224" s="126" t="s">
        <v>734</v>
      </c>
      <c r="K224" s="127">
        <f t="shared" ref="K224:K229" si="78">H224-F224</f>
        <v>15</v>
      </c>
      <c r="L224" s="128">
        <f t="shared" ref="L224:L229" si="79">K224/F224</f>
        <v>0.2</v>
      </c>
      <c r="M224" s="129" t="s">
        <v>599</v>
      </c>
      <c r="N224" s="130">
        <v>43019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99</v>
      </c>
      <c r="B225" s="153">
        <v>43011</v>
      </c>
      <c r="C225" s="153"/>
      <c r="D225" s="154" t="s">
        <v>735</v>
      </c>
      <c r="E225" s="155" t="s">
        <v>623</v>
      </c>
      <c r="F225" s="156">
        <v>315</v>
      </c>
      <c r="G225" s="155"/>
      <c r="H225" s="155">
        <v>392</v>
      </c>
      <c r="I225" s="177">
        <v>384</v>
      </c>
      <c r="J225" s="230" t="s">
        <v>736</v>
      </c>
      <c r="K225" s="127">
        <f t="shared" si="78"/>
        <v>77</v>
      </c>
      <c r="L225" s="179">
        <f t="shared" si="79"/>
        <v>0.24444444444444444</v>
      </c>
      <c r="M225" s="180" t="s">
        <v>599</v>
      </c>
      <c r="N225" s="181">
        <v>43017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100</v>
      </c>
      <c r="B226" s="153">
        <v>43013</v>
      </c>
      <c r="C226" s="153"/>
      <c r="D226" s="154" t="s">
        <v>737</v>
      </c>
      <c r="E226" s="155" t="s">
        <v>623</v>
      </c>
      <c r="F226" s="156">
        <v>145</v>
      </c>
      <c r="G226" s="155"/>
      <c r="H226" s="155">
        <v>179</v>
      </c>
      <c r="I226" s="177">
        <v>180</v>
      </c>
      <c r="J226" s="230" t="s">
        <v>613</v>
      </c>
      <c r="K226" s="127">
        <f t="shared" si="78"/>
        <v>34</v>
      </c>
      <c r="L226" s="179">
        <f t="shared" si="79"/>
        <v>0.23448275862068965</v>
      </c>
      <c r="M226" s="180" t="s">
        <v>599</v>
      </c>
      <c r="N226" s="181">
        <v>43025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101</v>
      </c>
      <c r="B227" s="153">
        <v>43014</v>
      </c>
      <c r="C227" s="153"/>
      <c r="D227" s="154" t="s">
        <v>339</v>
      </c>
      <c r="E227" s="155" t="s">
        <v>623</v>
      </c>
      <c r="F227" s="156">
        <v>256</v>
      </c>
      <c r="G227" s="155"/>
      <c r="H227" s="155">
        <v>323</v>
      </c>
      <c r="I227" s="177">
        <v>320</v>
      </c>
      <c r="J227" s="230" t="s">
        <v>682</v>
      </c>
      <c r="K227" s="127">
        <f t="shared" si="78"/>
        <v>67</v>
      </c>
      <c r="L227" s="179">
        <f t="shared" si="79"/>
        <v>0.26171875</v>
      </c>
      <c r="M227" s="180" t="s">
        <v>599</v>
      </c>
      <c r="N227" s="181">
        <v>43067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102</v>
      </c>
      <c r="B228" s="153">
        <v>43017</v>
      </c>
      <c r="C228" s="153"/>
      <c r="D228" s="154" t="s">
        <v>360</v>
      </c>
      <c r="E228" s="155" t="s">
        <v>623</v>
      </c>
      <c r="F228" s="156">
        <v>137.5</v>
      </c>
      <c r="G228" s="155"/>
      <c r="H228" s="155">
        <v>184</v>
      </c>
      <c r="I228" s="177">
        <v>183</v>
      </c>
      <c r="J228" s="178" t="s">
        <v>738</v>
      </c>
      <c r="K228" s="127">
        <f t="shared" si="78"/>
        <v>46.5</v>
      </c>
      <c r="L228" s="179">
        <f t="shared" si="79"/>
        <v>0.33818181818181819</v>
      </c>
      <c r="M228" s="180" t="s">
        <v>599</v>
      </c>
      <c r="N228" s="181">
        <v>43108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103</v>
      </c>
      <c r="B229" s="153">
        <v>43018</v>
      </c>
      <c r="C229" s="153"/>
      <c r="D229" s="154" t="s">
        <v>739</v>
      </c>
      <c r="E229" s="155" t="s">
        <v>623</v>
      </c>
      <c r="F229" s="156">
        <v>125.5</v>
      </c>
      <c r="G229" s="155"/>
      <c r="H229" s="155">
        <v>158</v>
      </c>
      <c r="I229" s="177">
        <v>155</v>
      </c>
      <c r="J229" s="178" t="s">
        <v>740</v>
      </c>
      <c r="K229" s="127">
        <f t="shared" si="78"/>
        <v>32.5</v>
      </c>
      <c r="L229" s="179">
        <f t="shared" si="79"/>
        <v>0.25896414342629481</v>
      </c>
      <c r="M229" s="180" t="s">
        <v>599</v>
      </c>
      <c r="N229" s="181">
        <v>43067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104</v>
      </c>
      <c r="B230" s="153">
        <v>43018</v>
      </c>
      <c r="C230" s="153"/>
      <c r="D230" s="154" t="s">
        <v>770</v>
      </c>
      <c r="E230" s="155" t="s">
        <v>623</v>
      </c>
      <c r="F230" s="156">
        <v>895</v>
      </c>
      <c r="G230" s="155"/>
      <c r="H230" s="155">
        <v>1122.5</v>
      </c>
      <c r="I230" s="177">
        <v>1078</v>
      </c>
      <c r="J230" s="178" t="s">
        <v>771</v>
      </c>
      <c r="K230" s="127">
        <v>227.5</v>
      </c>
      <c r="L230" s="179">
        <v>0.25418994413407803</v>
      </c>
      <c r="M230" s="180" t="s">
        <v>599</v>
      </c>
      <c r="N230" s="181">
        <v>43117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105</v>
      </c>
      <c r="B231" s="153">
        <v>43020</v>
      </c>
      <c r="C231" s="153"/>
      <c r="D231" s="154" t="s">
        <v>347</v>
      </c>
      <c r="E231" s="155" t="s">
        <v>623</v>
      </c>
      <c r="F231" s="156">
        <v>525</v>
      </c>
      <c r="G231" s="155"/>
      <c r="H231" s="155">
        <v>629</v>
      </c>
      <c r="I231" s="177">
        <v>629</v>
      </c>
      <c r="J231" s="230" t="s">
        <v>682</v>
      </c>
      <c r="K231" s="127">
        <v>104</v>
      </c>
      <c r="L231" s="179">
        <v>0.19809523809523799</v>
      </c>
      <c r="M231" s="180" t="s">
        <v>599</v>
      </c>
      <c r="N231" s="181">
        <v>43119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106</v>
      </c>
      <c r="B232" s="153">
        <v>43046</v>
      </c>
      <c r="C232" s="153"/>
      <c r="D232" s="154" t="s">
        <v>393</v>
      </c>
      <c r="E232" s="155" t="s">
        <v>623</v>
      </c>
      <c r="F232" s="156">
        <v>740</v>
      </c>
      <c r="G232" s="155"/>
      <c r="H232" s="155">
        <v>892.5</v>
      </c>
      <c r="I232" s="177">
        <v>900</v>
      </c>
      <c r="J232" s="178" t="s">
        <v>741</v>
      </c>
      <c r="K232" s="127">
        <f>H232-F232</f>
        <v>152.5</v>
      </c>
      <c r="L232" s="179">
        <f>K232/F232</f>
        <v>0.20608108108108109</v>
      </c>
      <c r="M232" s="180" t="s">
        <v>599</v>
      </c>
      <c r="N232" s="181">
        <v>43052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107</v>
      </c>
      <c r="B233" s="105">
        <v>43073</v>
      </c>
      <c r="C233" s="105"/>
      <c r="D233" s="106" t="s">
        <v>742</v>
      </c>
      <c r="E233" s="107" t="s">
        <v>623</v>
      </c>
      <c r="F233" s="108">
        <v>118.5</v>
      </c>
      <c r="G233" s="107"/>
      <c r="H233" s="107">
        <v>143.5</v>
      </c>
      <c r="I233" s="125">
        <v>145</v>
      </c>
      <c r="J233" s="140" t="s">
        <v>743</v>
      </c>
      <c r="K233" s="127">
        <f>H233-F233</f>
        <v>25</v>
      </c>
      <c r="L233" s="128">
        <f>K233/F233</f>
        <v>0.2109704641350211</v>
      </c>
      <c r="M233" s="129" t="s">
        <v>599</v>
      </c>
      <c r="N233" s="130">
        <v>43097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108</v>
      </c>
      <c r="B234" s="109">
        <v>43090</v>
      </c>
      <c r="C234" s="109"/>
      <c r="D234" s="157" t="s">
        <v>443</v>
      </c>
      <c r="E234" s="111" t="s">
        <v>623</v>
      </c>
      <c r="F234" s="112">
        <v>715</v>
      </c>
      <c r="G234" s="112"/>
      <c r="H234" s="113">
        <v>500</v>
      </c>
      <c r="I234" s="131">
        <v>872</v>
      </c>
      <c r="J234" s="137" t="s">
        <v>744</v>
      </c>
      <c r="K234" s="133">
        <f>H234-F234</f>
        <v>-215</v>
      </c>
      <c r="L234" s="134">
        <f>K234/F234</f>
        <v>-0.30069930069930068</v>
      </c>
      <c r="M234" s="135" t="s">
        <v>663</v>
      </c>
      <c r="N234" s="136">
        <v>43670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109</v>
      </c>
      <c r="B235" s="105">
        <v>43098</v>
      </c>
      <c r="C235" s="105"/>
      <c r="D235" s="106" t="s">
        <v>735</v>
      </c>
      <c r="E235" s="107" t="s">
        <v>623</v>
      </c>
      <c r="F235" s="108">
        <v>435</v>
      </c>
      <c r="G235" s="107"/>
      <c r="H235" s="107">
        <v>542.5</v>
      </c>
      <c r="I235" s="125">
        <v>539</v>
      </c>
      <c r="J235" s="140" t="s">
        <v>682</v>
      </c>
      <c r="K235" s="127">
        <v>107.5</v>
      </c>
      <c r="L235" s="128">
        <v>0.247126436781609</v>
      </c>
      <c r="M235" s="129" t="s">
        <v>599</v>
      </c>
      <c r="N235" s="130">
        <v>43206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110</v>
      </c>
      <c r="B236" s="105">
        <v>43098</v>
      </c>
      <c r="C236" s="105"/>
      <c r="D236" s="106" t="s">
        <v>571</v>
      </c>
      <c r="E236" s="107" t="s">
        <v>623</v>
      </c>
      <c r="F236" s="108">
        <v>885</v>
      </c>
      <c r="G236" s="107"/>
      <c r="H236" s="107">
        <v>1090</v>
      </c>
      <c r="I236" s="125">
        <v>1084</v>
      </c>
      <c r="J236" s="140" t="s">
        <v>682</v>
      </c>
      <c r="K236" s="127">
        <v>205</v>
      </c>
      <c r="L236" s="128">
        <v>0.23163841807909599</v>
      </c>
      <c r="M236" s="129" t="s">
        <v>599</v>
      </c>
      <c r="N236" s="130">
        <v>43213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6">
        <v>111</v>
      </c>
      <c r="B237" s="347">
        <v>43192</v>
      </c>
      <c r="C237" s="347"/>
      <c r="D237" s="115" t="s">
        <v>752</v>
      </c>
      <c r="E237" s="350" t="s">
        <v>623</v>
      </c>
      <c r="F237" s="353">
        <v>478.5</v>
      </c>
      <c r="G237" s="350"/>
      <c r="H237" s="350">
        <v>442</v>
      </c>
      <c r="I237" s="356">
        <v>613</v>
      </c>
      <c r="J237" s="383" t="s">
        <v>3403</v>
      </c>
      <c r="K237" s="133">
        <f>H237-F237</f>
        <v>-36.5</v>
      </c>
      <c r="L237" s="134">
        <f>K237/F237</f>
        <v>-7.6280041797283177E-2</v>
      </c>
      <c r="M237" s="135" t="s">
        <v>663</v>
      </c>
      <c r="N237" s="136">
        <v>43762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112</v>
      </c>
      <c r="B238" s="109">
        <v>43194</v>
      </c>
      <c r="C238" s="109"/>
      <c r="D238" s="373" t="s">
        <v>2978</v>
      </c>
      <c r="E238" s="111" t="s">
        <v>623</v>
      </c>
      <c r="F238" s="112">
        <f>141.5-7.3</f>
        <v>134.19999999999999</v>
      </c>
      <c r="G238" s="112"/>
      <c r="H238" s="113">
        <v>77</v>
      </c>
      <c r="I238" s="131">
        <v>180</v>
      </c>
      <c r="J238" s="383" t="s">
        <v>3402</v>
      </c>
      <c r="K238" s="133">
        <f>H238-F238</f>
        <v>-57.199999999999989</v>
      </c>
      <c r="L238" s="134">
        <f>K238/F238</f>
        <v>-0.42622950819672129</v>
      </c>
      <c r="M238" s="135" t="s">
        <v>663</v>
      </c>
      <c r="N238" s="136">
        <v>43522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113</v>
      </c>
      <c r="B239" s="109">
        <v>43209</v>
      </c>
      <c r="C239" s="109"/>
      <c r="D239" s="110" t="s">
        <v>745</v>
      </c>
      <c r="E239" s="111" t="s">
        <v>623</v>
      </c>
      <c r="F239" s="112">
        <v>430</v>
      </c>
      <c r="G239" s="112"/>
      <c r="H239" s="113">
        <v>220</v>
      </c>
      <c r="I239" s="131">
        <v>537</v>
      </c>
      <c r="J239" s="137" t="s">
        <v>746</v>
      </c>
      <c r="K239" s="133">
        <f>H239-F239</f>
        <v>-210</v>
      </c>
      <c r="L239" s="134">
        <f>K239/F239</f>
        <v>-0.48837209302325579</v>
      </c>
      <c r="M239" s="135" t="s">
        <v>663</v>
      </c>
      <c r="N239" s="136">
        <v>43252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7">
        <v>114</v>
      </c>
      <c r="B240" s="158">
        <v>43220</v>
      </c>
      <c r="C240" s="158"/>
      <c r="D240" s="159" t="s">
        <v>394</v>
      </c>
      <c r="E240" s="160" t="s">
        <v>623</v>
      </c>
      <c r="F240" s="162">
        <v>153.5</v>
      </c>
      <c r="G240" s="162"/>
      <c r="H240" s="162">
        <v>196</v>
      </c>
      <c r="I240" s="162">
        <v>196</v>
      </c>
      <c r="J240" s="358" t="s">
        <v>3494</v>
      </c>
      <c r="K240" s="182">
        <f>H240-F240</f>
        <v>42.5</v>
      </c>
      <c r="L240" s="183">
        <f>K240/F240</f>
        <v>0.27687296416938112</v>
      </c>
      <c r="M240" s="161" t="s">
        <v>599</v>
      </c>
      <c r="N240" s="184">
        <v>43605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115</v>
      </c>
      <c r="B241" s="109">
        <v>43306</v>
      </c>
      <c r="C241" s="109"/>
      <c r="D241" s="110" t="s">
        <v>768</v>
      </c>
      <c r="E241" s="111" t="s">
        <v>623</v>
      </c>
      <c r="F241" s="112">
        <v>27.5</v>
      </c>
      <c r="G241" s="112"/>
      <c r="H241" s="113">
        <v>13.1</v>
      </c>
      <c r="I241" s="131">
        <v>60</v>
      </c>
      <c r="J241" s="137" t="s">
        <v>772</v>
      </c>
      <c r="K241" s="133">
        <v>-14.4</v>
      </c>
      <c r="L241" s="134">
        <v>-0.52363636363636401</v>
      </c>
      <c r="M241" s="135" t="s">
        <v>663</v>
      </c>
      <c r="N241" s="136">
        <v>43138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6">
        <v>116</v>
      </c>
      <c r="B242" s="347">
        <v>43318</v>
      </c>
      <c r="C242" s="347"/>
      <c r="D242" s="115" t="s">
        <v>747</v>
      </c>
      <c r="E242" s="350" t="s">
        <v>623</v>
      </c>
      <c r="F242" s="350">
        <v>148.5</v>
      </c>
      <c r="G242" s="350"/>
      <c r="H242" s="350">
        <v>102</v>
      </c>
      <c r="I242" s="356">
        <v>182</v>
      </c>
      <c r="J242" s="137" t="s">
        <v>3493</v>
      </c>
      <c r="K242" s="133">
        <f>H242-F242</f>
        <v>-46.5</v>
      </c>
      <c r="L242" s="134">
        <f>K242/F242</f>
        <v>-0.31313131313131315</v>
      </c>
      <c r="M242" s="135" t="s">
        <v>663</v>
      </c>
      <c r="N242" s="136">
        <v>43661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117</v>
      </c>
      <c r="B243" s="105">
        <v>43335</v>
      </c>
      <c r="C243" s="105"/>
      <c r="D243" s="106" t="s">
        <v>773</v>
      </c>
      <c r="E243" s="107" t="s">
        <v>623</v>
      </c>
      <c r="F243" s="155">
        <v>285</v>
      </c>
      <c r="G243" s="107"/>
      <c r="H243" s="107">
        <v>355</v>
      </c>
      <c r="I243" s="125">
        <v>364</v>
      </c>
      <c r="J243" s="140" t="s">
        <v>774</v>
      </c>
      <c r="K243" s="127">
        <v>70</v>
      </c>
      <c r="L243" s="128">
        <v>0.24561403508771901</v>
      </c>
      <c r="M243" s="129" t="s">
        <v>599</v>
      </c>
      <c r="N243" s="130">
        <v>43455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118</v>
      </c>
      <c r="B244" s="105">
        <v>43341</v>
      </c>
      <c r="C244" s="105"/>
      <c r="D244" s="106" t="s">
        <v>384</v>
      </c>
      <c r="E244" s="107" t="s">
        <v>623</v>
      </c>
      <c r="F244" s="155">
        <v>525</v>
      </c>
      <c r="G244" s="107"/>
      <c r="H244" s="107">
        <v>585</v>
      </c>
      <c r="I244" s="125">
        <v>635</v>
      </c>
      <c r="J244" s="140" t="s">
        <v>748</v>
      </c>
      <c r="K244" s="127">
        <f t="shared" ref="K244:K256" si="80">H244-F244</f>
        <v>60</v>
      </c>
      <c r="L244" s="128">
        <f t="shared" ref="L244:L256" si="81">K244/F244</f>
        <v>0.11428571428571428</v>
      </c>
      <c r="M244" s="129" t="s">
        <v>599</v>
      </c>
      <c r="N244" s="130">
        <v>43662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119</v>
      </c>
      <c r="B245" s="105">
        <v>43395</v>
      </c>
      <c r="C245" s="105"/>
      <c r="D245" s="106" t="s">
        <v>368</v>
      </c>
      <c r="E245" s="107" t="s">
        <v>623</v>
      </c>
      <c r="F245" s="155">
        <v>475</v>
      </c>
      <c r="G245" s="107"/>
      <c r="H245" s="107">
        <v>574</v>
      </c>
      <c r="I245" s="125">
        <v>570</v>
      </c>
      <c r="J245" s="140" t="s">
        <v>682</v>
      </c>
      <c r="K245" s="127">
        <f t="shared" si="80"/>
        <v>99</v>
      </c>
      <c r="L245" s="128">
        <f t="shared" si="81"/>
        <v>0.20842105263157895</v>
      </c>
      <c r="M245" s="129" t="s">
        <v>599</v>
      </c>
      <c r="N245" s="130">
        <v>43403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120</v>
      </c>
      <c r="B246" s="153">
        <v>43397</v>
      </c>
      <c r="C246" s="153"/>
      <c r="D246" s="407" t="s">
        <v>391</v>
      </c>
      <c r="E246" s="155" t="s">
        <v>623</v>
      </c>
      <c r="F246" s="155">
        <v>707.5</v>
      </c>
      <c r="G246" s="155"/>
      <c r="H246" s="155">
        <v>872</v>
      </c>
      <c r="I246" s="177">
        <v>872</v>
      </c>
      <c r="J246" s="178" t="s">
        <v>682</v>
      </c>
      <c r="K246" s="127">
        <f t="shared" si="80"/>
        <v>164.5</v>
      </c>
      <c r="L246" s="179">
        <f t="shared" si="81"/>
        <v>0.23250883392226149</v>
      </c>
      <c r="M246" s="180" t="s">
        <v>599</v>
      </c>
      <c r="N246" s="181">
        <v>43482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121</v>
      </c>
      <c r="B247" s="153">
        <v>43398</v>
      </c>
      <c r="C247" s="153"/>
      <c r="D247" s="407" t="s">
        <v>348</v>
      </c>
      <c r="E247" s="155" t="s">
        <v>623</v>
      </c>
      <c r="F247" s="155">
        <v>162</v>
      </c>
      <c r="G247" s="155"/>
      <c r="H247" s="155">
        <v>204</v>
      </c>
      <c r="I247" s="177">
        <v>209</v>
      </c>
      <c r="J247" s="178" t="s">
        <v>3492</v>
      </c>
      <c r="K247" s="127">
        <f t="shared" si="80"/>
        <v>42</v>
      </c>
      <c r="L247" s="179">
        <f t="shared" si="81"/>
        <v>0.25925925925925924</v>
      </c>
      <c r="M247" s="180" t="s">
        <v>599</v>
      </c>
      <c r="N247" s="181">
        <v>43539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122</v>
      </c>
      <c r="B248" s="206">
        <v>43399</v>
      </c>
      <c r="C248" s="206"/>
      <c r="D248" s="154" t="s">
        <v>495</v>
      </c>
      <c r="E248" s="207" t="s">
        <v>623</v>
      </c>
      <c r="F248" s="207">
        <v>240</v>
      </c>
      <c r="G248" s="207"/>
      <c r="H248" s="207">
        <v>297</v>
      </c>
      <c r="I248" s="231">
        <v>297</v>
      </c>
      <c r="J248" s="178" t="s">
        <v>682</v>
      </c>
      <c r="K248" s="232">
        <f t="shared" si="80"/>
        <v>57</v>
      </c>
      <c r="L248" s="233">
        <f t="shared" si="81"/>
        <v>0.23749999999999999</v>
      </c>
      <c r="M248" s="234" t="s">
        <v>599</v>
      </c>
      <c r="N248" s="235">
        <v>43417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123</v>
      </c>
      <c r="B249" s="105">
        <v>43439</v>
      </c>
      <c r="C249" s="105"/>
      <c r="D249" s="147" t="s">
        <v>749</v>
      </c>
      <c r="E249" s="107" t="s">
        <v>623</v>
      </c>
      <c r="F249" s="107">
        <v>202.5</v>
      </c>
      <c r="G249" s="107"/>
      <c r="H249" s="107">
        <v>255</v>
      </c>
      <c r="I249" s="125">
        <v>252</v>
      </c>
      <c r="J249" s="140" t="s">
        <v>682</v>
      </c>
      <c r="K249" s="127">
        <f t="shared" si="80"/>
        <v>52.5</v>
      </c>
      <c r="L249" s="128">
        <f t="shared" si="81"/>
        <v>0.25925925925925924</v>
      </c>
      <c r="M249" s="129" t="s">
        <v>599</v>
      </c>
      <c r="N249" s="130">
        <v>43542</v>
      </c>
      <c r="O249" s="57"/>
      <c r="P249" s="16"/>
      <c r="Q249" s="16"/>
      <c r="R249" s="93" t="s">
        <v>751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124</v>
      </c>
      <c r="B250" s="206">
        <v>43465</v>
      </c>
      <c r="C250" s="105"/>
      <c r="D250" s="407" t="s">
        <v>423</v>
      </c>
      <c r="E250" s="207" t="s">
        <v>623</v>
      </c>
      <c r="F250" s="207">
        <v>710</v>
      </c>
      <c r="G250" s="207"/>
      <c r="H250" s="207">
        <v>866</v>
      </c>
      <c r="I250" s="231">
        <v>866</v>
      </c>
      <c r="J250" s="178" t="s">
        <v>682</v>
      </c>
      <c r="K250" s="127">
        <f t="shared" si="80"/>
        <v>156</v>
      </c>
      <c r="L250" s="128">
        <f t="shared" si="81"/>
        <v>0.21971830985915494</v>
      </c>
      <c r="M250" s="129" t="s">
        <v>599</v>
      </c>
      <c r="N250" s="361">
        <v>43553</v>
      </c>
      <c r="O250" s="57"/>
      <c r="P250" s="16"/>
      <c r="Q250" s="16"/>
      <c r="R250" s="17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125</v>
      </c>
      <c r="B251" s="206">
        <v>43522</v>
      </c>
      <c r="C251" s="206"/>
      <c r="D251" s="407" t="s">
        <v>141</v>
      </c>
      <c r="E251" s="207" t="s">
        <v>623</v>
      </c>
      <c r="F251" s="207">
        <v>337.25</v>
      </c>
      <c r="G251" s="207"/>
      <c r="H251" s="207">
        <v>398.5</v>
      </c>
      <c r="I251" s="231">
        <v>411</v>
      </c>
      <c r="J251" s="140" t="s">
        <v>3491</v>
      </c>
      <c r="K251" s="127">
        <f t="shared" si="80"/>
        <v>61.25</v>
      </c>
      <c r="L251" s="128">
        <f t="shared" si="81"/>
        <v>0.1816160118606375</v>
      </c>
      <c r="M251" s="129" t="s">
        <v>599</v>
      </c>
      <c r="N251" s="361">
        <v>43760</v>
      </c>
      <c r="O251" s="57"/>
      <c r="P251" s="16"/>
      <c r="Q251" s="16"/>
      <c r="R251" s="93" t="s">
        <v>751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126</v>
      </c>
      <c r="B252" s="163">
        <v>43559</v>
      </c>
      <c r="C252" s="163"/>
      <c r="D252" s="164" t="s">
        <v>410</v>
      </c>
      <c r="E252" s="165" t="s">
        <v>623</v>
      </c>
      <c r="F252" s="165">
        <v>130</v>
      </c>
      <c r="G252" s="165"/>
      <c r="H252" s="165">
        <v>65</v>
      </c>
      <c r="I252" s="185">
        <v>158</v>
      </c>
      <c r="J252" s="137" t="s">
        <v>750</v>
      </c>
      <c r="K252" s="133">
        <f t="shared" si="80"/>
        <v>-65</v>
      </c>
      <c r="L252" s="134">
        <f t="shared" si="81"/>
        <v>-0.5</v>
      </c>
      <c r="M252" s="135" t="s">
        <v>663</v>
      </c>
      <c r="N252" s="136">
        <v>43726</v>
      </c>
      <c r="O252" s="57"/>
      <c r="P252" s="16"/>
      <c r="Q252" s="16"/>
      <c r="R252" s="17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9">
        <v>127</v>
      </c>
      <c r="B253" s="186">
        <v>43017</v>
      </c>
      <c r="C253" s="186"/>
      <c r="D253" s="187" t="s">
        <v>169</v>
      </c>
      <c r="E253" s="188" t="s">
        <v>623</v>
      </c>
      <c r="F253" s="189">
        <v>141.5</v>
      </c>
      <c r="G253" s="190"/>
      <c r="H253" s="190">
        <v>183.5</v>
      </c>
      <c r="I253" s="190">
        <v>210</v>
      </c>
      <c r="J253" s="217" t="s">
        <v>3440</v>
      </c>
      <c r="K253" s="218">
        <f t="shared" si="80"/>
        <v>42</v>
      </c>
      <c r="L253" s="219">
        <f t="shared" si="81"/>
        <v>0.29681978798586572</v>
      </c>
      <c r="M253" s="189" t="s">
        <v>599</v>
      </c>
      <c r="N253" s="220">
        <v>43042</v>
      </c>
      <c r="O253" s="57"/>
      <c r="P253" s="16"/>
      <c r="Q253" s="16"/>
      <c r="R253" s="93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8">
        <v>128</v>
      </c>
      <c r="B254" s="163">
        <v>43074</v>
      </c>
      <c r="C254" s="163"/>
      <c r="D254" s="164" t="s">
        <v>303</v>
      </c>
      <c r="E254" s="165" t="s">
        <v>623</v>
      </c>
      <c r="F254" s="166">
        <v>172</v>
      </c>
      <c r="G254" s="165"/>
      <c r="H254" s="165">
        <v>155.25</v>
      </c>
      <c r="I254" s="185">
        <v>230</v>
      </c>
      <c r="J254" s="383" t="s">
        <v>3400</v>
      </c>
      <c r="K254" s="133">
        <f t="shared" ref="K254" si="82">H254-F254</f>
        <v>-16.75</v>
      </c>
      <c r="L254" s="134">
        <f t="shared" ref="L254" si="83">K254/F254</f>
        <v>-9.7383720930232565E-2</v>
      </c>
      <c r="M254" s="135" t="s">
        <v>663</v>
      </c>
      <c r="N254" s="136">
        <v>43787</v>
      </c>
      <c r="O254" s="57"/>
      <c r="P254" s="16"/>
      <c r="Q254" s="16"/>
      <c r="R254" s="17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129</v>
      </c>
      <c r="B255" s="186">
        <v>43398</v>
      </c>
      <c r="C255" s="186"/>
      <c r="D255" s="187" t="s">
        <v>104</v>
      </c>
      <c r="E255" s="188" t="s">
        <v>623</v>
      </c>
      <c r="F255" s="190">
        <v>698.5</v>
      </c>
      <c r="G255" s="190"/>
      <c r="H255" s="190">
        <v>850</v>
      </c>
      <c r="I255" s="190">
        <v>890</v>
      </c>
      <c r="J255" s="221" t="s">
        <v>3488</v>
      </c>
      <c r="K255" s="218">
        <f t="shared" si="80"/>
        <v>151.5</v>
      </c>
      <c r="L255" s="219">
        <f t="shared" si="81"/>
        <v>0.21689334287759485</v>
      </c>
      <c r="M255" s="189" t="s">
        <v>599</v>
      </c>
      <c r="N255" s="220">
        <v>43453</v>
      </c>
      <c r="O255" s="57"/>
      <c r="P255" s="16"/>
      <c r="Q255" s="16"/>
      <c r="R255" s="17" t="s">
        <v>751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130</v>
      </c>
      <c r="B256" s="158">
        <v>42877</v>
      </c>
      <c r="C256" s="158"/>
      <c r="D256" s="159" t="s">
        <v>383</v>
      </c>
      <c r="E256" s="160" t="s">
        <v>623</v>
      </c>
      <c r="F256" s="161">
        <v>127.6</v>
      </c>
      <c r="G256" s="162"/>
      <c r="H256" s="162">
        <v>138</v>
      </c>
      <c r="I256" s="162">
        <v>190</v>
      </c>
      <c r="J256" s="384" t="s">
        <v>3404</v>
      </c>
      <c r="K256" s="182">
        <f t="shared" si="80"/>
        <v>10.400000000000006</v>
      </c>
      <c r="L256" s="183">
        <f t="shared" si="81"/>
        <v>8.1504702194357417E-2</v>
      </c>
      <c r="M256" s="161" t="s">
        <v>599</v>
      </c>
      <c r="N256" s="184">
        <v>43774</v>
      </c>
      <c r="O256" s="57"/>
      <c r="P256" s="16"/>
      <c r="Q256" s="16"/>
      <c r="R256" s="93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0">
        <v>131</v>
      </c>
      <c r="B257" s="194">
        <v>43158</v>
      </c>
      <c r="C257" s="194"/>
      <c r="D257" s="191" t="s">
        <v>754</v>
      </c>
      <c r="E257" s="195" t="s">
        <v>623</v>
      </c>
      <c r="F257" s="196">
        <v>317</v>
      </c>
      <c r="G257" s="195"/>
      <c r="H257" s="195"/>
      <c r="I257" s="224">
        <v>398</v>
      </c>
      <c r="J257" s="237" t="s">
        <v>601</v>
      </c>
      <c r="K257" s="193"/>
      <c r="L257" s="192"/>
      <c r="M257" s="223" t="s">
        <v>601</v>
      </c>
      <c r="N257" s="222"/>
      <c r="O257" s="57"/>
      <c r="P257" s="16"/>
      <c r="Q257" s="16"/>
      <c r="R257" s="341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8">
        <v>132</v>
      </c>
      <c r="B258" s="163">
        <v>43164</v>
      </c>
      <c r="C258" s="163"/>
      <c r="D258" s="164" t="s">
        <v>135</v>
      </c>
      <c r="E258" s="165" t="s">
        <v>623</v>
      </c>
      <c r="F258" s="166">
        <f>510-14.4</f>
        <v>495.6</v>
      </c>
      <c r="G258" s="165"/>
      <c r="H258" s="165">
        <v>350</v>
      </c>
      <c r="I258" s="185">
        <v>672</v>
      </c>
      <c r="J258" s="383" t="s">
        <v>3461</v>
      </c>
      <c r="K258" s="133">
        <f t="shared" ref="K258" si="84">H258-F258</f>
        <v>-145.60000000000002</v>
      </c>
      <c r="L258" s="134">
        <f t="shared" ref="L258" si="85">K258/F258</f>
        <v>-0.29378531073446329</v>
      </c>
      <c r="M258" s="135" t="s">
        <v>663</v>
      </c>
      <c r="N258" s="136">
        <v>43887</v>
      </c>
      <c r="O258" s="57"/>
      <c r="P258" s="16"/>
      <c r="Q258" s="16"/>
      <c r="R258" s="17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8">
        <v>133</v>
      </c>
      <c r="B259" s="163">
        <v>43237</v>
      </c>
      <c r="C259" s="163"/>
      <c r="D259" s="164" t="s">
        <v>489</v>
      </c>
      <c r="E259" s="165" t="s">
        <v>623</v>
      </c>
      <c r="F259" s="166">
        <v>230.3</v>
      </c>
      <c r="G259" s="165"/>
      <c r="H259" s="165">
        <v>102.5</v>
      </c>
      <c r="I259" s="185">
        <v>348</v>
      </c>
      <c r="J259" s="383" t="s">
        <v>3482</v>
      </c>
      <c r="K259" s="133">
        <f t="shared" ref="K259" si="86">H259-F259</f>
        <v>-127.80000000000001</v>
      </c>
      <c r="L259" s="134">
        <f t="shared" ref="L259" si="87">K259/F259</f>
        <v>-0.55492835432045162</v>
      </c>
      <c r="M259" s="135" t="s">
        <v>663</v>
      </c>
      <c r="N259" s="136">
        <v>43896</v>
      </c>
      <c r="O259" s="57"/>
      <c r="P259" s="16"/>
      <c r="Q259" s="16"/>
      <c r="R259" s="343" t="s">
        <v>751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4">
        <v>134</v>
      </c>
      <c r="B260" s="197">
        <v>43258</v>
      </c>
      <c r="C260" s="197"/>
      <c r="D260" s="200" t="s">
        <v>449</v>
      </c>
      <c r="E260" s="198" t="s">
        <v>623</v>
      </c>
      <c r="F260" s="196">
        <f>342.5-5.1</f>
        <v>337.4</v>
      </c>
      <c r="G260" s="198"/>
      <c r="H260" s="198"/>
      <c r="I260" s="225">
        <v>439</v>
      </c>
      <c r="J260" s="237" t="s">
        <v>601</v>
      </c>
      <c r="K260" s="227"/>
      <c r="L260" s="228"/>
      <c r="M260" s="226" t="s">
        <v>601</v>
      </c>
      <c r="N260" s="229"/>
      <c r="O260" s="57"/>
      <c r="P260" s="16"/>
      <c r="Q260" s="16"/>
      <c r="R260" s="341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4">
        <v>135</v>
      </c>
      <c r="B261" s="197">
        <v>43285</v>
      </c>
      <c r="C261" s="197"/>
      <c r="D261" s="201" t="s">
        <v>49</v>
      </c>
      <c r="E261" s="198" t="s">
        <v>623</v>
      </c>
      <c r="F261" s="196">
        <f>127.5-5.53</f>
        <v>121.97</v>
      </c>
      <c r="G261" s="198"/>
      <c r="H261" s="198"/>
      <c r="I261" s="225">
        <v>170</v>
      </c>
      <c r="J261" s="237" t="s">
        <v>601</v>
      </c>
      <c r="K261" s="227"/>
      <c r="L261" s="228"/>
      <c r="M261" s="226" t="s">
        <v>601</v>
      </c>
      <c r="N261" s="229"/>
      <c r="O261" s="57"/>
      <c r="P261" s="16"/>
      <c r="Q261" s="16"/>
      <c r="R261" s="17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8">
        <v>136</v>
      </c>
      <c r="B262" s="163">
        <v>43294</v>
      </c>
      <c r="C262" s="163"/>
      <c r="D262" s="164" t="s">
        <v>243</v>
      </c>
      <c r="E262" s="165" t="s">
        <v>623</v>
      </c>
      <c r="F262" s="166">
        <v>46.5</v>
      </c>
      <c r="G262" s="165"/>
      <c r="H262" s="165">
        <v>17</v>
      </c>
      <c r="I262" s="185">
        <v>59</v>
      </c>
      <c r="J262" s="383" t="s">
        <v>3460</v>
      </c>
      <c r="K262" s="133">
        <f t="shared" ref="K262" si="88">H262-F262</f>
        <v>-29.5</v>
      </c>
      <c r="L262" s="134">
        <f t="shared" ref="L262" si="89">K262/F262</f>
        <v>-0.63440860215053763</v>
      </c>
      <c r="M262" s="135" t="s">
        <v>663</v>
      </c>
      <c r="N262" s="136">
        <v>43887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0">
        <v>137</v>
      </c>
      <c r="B263" s="194">
        <v>43396</v>
      </c>
      <c r="C263" s="194"/>
      <c r="D263" s="201" t="s">
        <v>425</v>
      </c>
      <c r="E263" s="198" t="s">
        <v>623</v>
      </c>
      <c r="F263" s="199">
        <v>156.5</v>
      </c>
      <c r="G263" s="198"/>
      <c r="H263" s="198"/>
      <c r="I263" s="225">
        <v>191</v>
      </c>
      <c r="J263" s="237" t="s">
        <v>601</v>
      </c>
      <c r="K263" s="227"/>
      <c r="L263" s="228"/>
      <c r="M263" s="226" t="s">
        <v>601</v>
      </c>
      <c r="N263" s="229"/>
      <c r="O263" s="57"/>
      <c r="P263" s="16"/>
      <c r="Q263" s="16"/>
      <c r="R263" s="17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0">
        <v>138</v>
      </c>
      <c r="B264" s="194">
        <v>43439</v>
      </c>
      <c r="C264" s="194"/>
      <c r="D264" s="201" t="s">
        <v>330</v>
      </c>
      <c r="E264" s="198" t="s">
        <v>623</v>
      </c>
      <c r="F264" s="199">
        <v>259.5</v>
      </c>
      <c r="G264" s="198"/>
      <c r="H264" s="198"/>
      <c r="I264" s="225">
        <v>321</v>
      </c>
      <c r="J264" s="237" t="s">
        <v>601</v>
      </c>
      <c r="K264" s="227"/>
      <c r="L264" s="228"/>
      <c r="M264" s="226" t="s">
        <v>601</v>
      </c>
      <c r="N264" s="229"/>
      <c r="O264" s="16"/>
      <c r="P264" s="16"/>
      <c r="Q264" s="16"/>
      <c r="R264" s="17" t="s">
        <v>751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68">
        <v>139</v>
      </c>
      <c r="B265" s="163">
        <v>43439</v>
      </c>
      <c r="C265" s="163"/>
      <c r="D265" s="164" t="s">
        <v>775</v>
      </c>
      <c r="E265" s="165" t="s">
        <v>623</v>
      </c>
      <c r="F265" s="165">
        <v>715</v>
      </c>
      <c r="G265" s="165"/>
      <c r="H265" s="165">
        <v>445</v>
      </c>
      <c r="I265" s="185">
        <v>840</v>
      </c>
      <c r="J265" s="137" t="s">
        <v>2994</v>
      </c>
      <c r="K265" s="133">
        <f t="shared" ref="K265:K268" si="90">H265-F265</f>
        <v>-270</v>
      </c>
      <c r="L265" s="134">
        <f t="shared" ref="L265:L268" si="91">K265/F265</f>
        <v>-0.3776223776223776</v>
      </c>
      <c r="M265" s="135" t="s">
        <v>663</v>
      </c>
      <c r="N265" s="136">
        <v>43800</v>
      </c>
      <c r="O265" s="57"/>
      <c r="P265" s="16"/>
      <c r="Q265" s="16"/>
      <c r="R265" s="17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140</v>
      </c>
      <c r="B266" s="206">
        <v>43469</v>
      </c>
      <c r="C266" s="206"/>
      <c r="D266" s="154" t="s">
        <v>145</v>
      </c>
      <c r="E266" s="207" t="s">
        <v>623</v>
      </c>
      <c r="F266" s="207">
        <v>875</v>
      </c>
      <c r="G266" s="207"/>
      <c r="H266" s="207">
        <v>1165</v>
      </c>
      <c r="I266" s="231">
        <v>1185</v>
      </c>
      <c r="J266" s="140" t="s">
        <v>3489</v>
      </c>
      <c r="K266" s="127">
        <f t="shared" si="90"/>
        <v>290</v>
      </c>
      <c r="L266" s="128">
        <f t="shared" si="91"/>
        <v>0.33142857142857141</v>
      </c>
      <c r="M266" s="129" t="s">
        <v>599</v>
      </c>
      <c r="N266" s="361">
        <v>43847</v>
      </c>
      <c r="O266" s="57"/>
      <c r="P266" s="16"/>
      <c r="Q266" s="16"/>
      <c r="R266" s="343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141</v>
      </c>
      <c r="B267" s="206">
        <v>43559</v>
      </c>
      <c r="C267" s="206"/>
      <c r="D267" s="407" t="s">
        <v>345</v>
      </c>
      <c r="E267" s="207" t="s">
        <v>623</v>
      </c>
      <c r="F267" s="207">
        <f>387-14.63</f>
        <v>372.37</v>
      </c>
      <c r="G267" s="207"/>
      <c r="H267" s="207">
        <v>490</v>
      </c>
      <c r="I267" s="231">
        <v>490</v>
      </c>
      <c r="J267" s="140" t="s">
        <v>682</v>
      </c>
      <c r="K267" s="127">
        <f t="shared" si="90"/>
        <v>117.63</v>
      </c>
      <c r="L267" s="128">
        <f t="shared" si="91"/>
        <v>0.31589548030185027</v>
      </c>
      <c r="M267" s="129" t="s">
        <v>599</v>
      </c>
      <c r="N267" s="361">
        <v>43850</v>
      </c>
      <c r="O267" s="57"/>
      <c r="P267" s="16"/>
      <c r="Q267" s="16"/>
      <c r="R267" s="343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8">
        <v>142</v>
      </c>
      <c r="B268" s="163">
        <v>43578</v>
      </c>
      <c r="C268" s="163"/>
      <c r="D268" s="164" t="s">
        <v>776</v>
      </c>
      <c r="E268" s="165" t="s">
        <v>600</v>
      </c>
      <c r="F268" s="165">
        <v>220</v>
      </c>
      <c r="G268" s="165"/>
      <c r="H268" s="165">
        <v>127.5</v>
      </c>
      <c r="I268" s="185">
        <v>284</v>
      </c>
      <c r="J268" s="383" t="s">
        <v>3483</v>
      </c>
      <c r="K268" s="133">
        <f t="shared" si="90"/>
        <v>-92.5</v>
      </c>
      <c r="L268" s="134">
        <f t="shared" si="91"/>
        <v>-0.42045454545454547</v>
      </c>
      <c r="M268" s="135" t="s">
        <v>663</v>
      </c>
      <c r="N268" s="136">
        <v>43896</v>
      </c>
      <c r="O268" s="57"/>
      <c r="P268" s="16"/>
      <c r="Q268" s="16"/>
      <c r="R268" s="17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5">
        <v>143</v>
      </c>
      <c r="B269" s="206">
        <v>43622</v>
      </c>
      <c r="C269" s="206"/>
      <c r="D269" s="407" t="s">
        <v>496</v>
      </c>
      <c r="E269" s="207" t="s">
        <v>600</v>
      </c>
      <c r="F269" s="207">
        <v>332.8</v>
      </c>
      <c r="G269" s="207"/>
      <c r="H269" s="207">
        <v>405</v>
      </c>
      <c r="I269" s="231">
        <v>419</v>
      </c>
      <c r="J269" s="140" t="s">
        <v>3490</v>
      </c>
      <c r="K269" s="127">
        <f t="shared" ref="K269" si="92">H269-F269</f>
        <v>72.199999999999989</v>
      </c>
      <c r="L269" s="128">
        <f t="shared" ref="L269" si="93">K269/F269</f>
        <v>0.21694711538461534</v>
      </c>
      <c r="M269" s="129" t="s">
        <v>599</v>
      </c>
      <c r="N269" s="361">
        <v>43860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43">
        <v>144</v>
      </c>
      <c r="B270" s="142">
        <v>43641</v>
      </c>
      <c r="C270" s="142"/>
      <c r="D270" s="143" t="s">
        <v>139</v>
      </c>
      <c r="E270" s="144" t="s">
        <v>623</v>
      </c>
      <c r="F270" s="145">
        <v>386</v>
      </c>
      <c r="G270" s="146"/>
      <c r="H270" s="146">
        <v>395</v>
      </c>
      <c r="I270" s="146">
        <v>452</v>
      </c>
      <c r="J270" s="169" t="s">
        <v>3405</v>
      </c>
      <c r="K270" s="170">
        <f t="shared" ref="K270" si="94">H270-F270</f>
        <v>9</v>
      </c>
      <c r="L270" s="171">
        <f t="shared" ref="L270" si="95">K270/F270</f>
        <v>2.3316062176165803E-2</v>
      </c>
      <c r="M270" s="172" t="s">
        <v>708</v>
      </c>
      <c r="N270" s="173">
        <v>43868</v>
      </c>
      <c r="O270" s="16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1">
        <v>145</v>
      </c>
      <c r="B271" s="194">
        <v>43707</v>
      </c>
      <c r="C271" s="194"/>
      <c r="D271" s="201" t="s">
        <v>260</v>
      </c>
      <c r="E271" s="198" t="s">
        <v>623</v>
      </c>
      <c r="F271" s="198" t="s">
        <v>755</v>
      </c>
      <c r="G271" s="198"/>
      <c r="H271" s="198"/>
      <c r="I271" s="225">
        <v>190</v>
      </c>
      <c r="J271" s="237" t="s">
        <v>601</v>
      </c>
      <c r="K271" s="227"/>
      <c r="L271" s="228"/>
      <c r="M271" s="357" t="s">
        <v>601</v>
      </c>
      <c r="N271" s="229"/>
      <c r="O271" s="16"/>
      <c r="P271" s="16"/>
      <c r="Q271" s="16"/>
      <c r="R271" s="343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5">
        <v>146</v>
      </c>
      <c r="B272" s="206">
        <v>43731</v>
      </c>
      <c r="C272" s="206"/>
      <c r="D272" s="154" t="s">
        <v>440</v>
      </c>
      <c r="E272" s="207" t="s">
        <v>623</v>
      </c>
      <c r="F272" s="207">
        <v>235</v>
      </c>
      <c r="G272" s="207"/>
      <c r="H272" s="207">
        <v>295</v>
      </c>
      <c r="I272" s="231">
        <v>296</v>
      </c>
      <c r="J272" s="140" t="s">
        <v>3147</v>
      </c>
      <c r="K272" s="127">
        <f t="shared" ref="K272" si="96">H272-F272</f>
        <v>60</v>
      </c>
      <c r="L272" s="128">
        <f t="shared" ref="L272" si="97">K272/F272</f>
        <v>0.25531914893617019</v>
      </c>
      <c r="M272" s="129" t="s">
        <v>599</v>
      </c>
      <c r="N272" s="361">
        <v>43844</v>
      </c>
      <c r="O272" s="57"/>
      <c r="P272" s="16"/>
      <c r="Q272" s="16"/>
      <c r="R272" s="17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5">
        <v>147</v>
      </c>
      <c r="B273" s="206">
        <v>43752</v>
      </c>
      <c r="C273" s="206"/>
      <c r="D273" s="154" t="s">
        <v>2977</v>
      </c>
      <c r="E273" s="207" t="s">
        <v>623</v>
      </c>
      <c r="F273" s="207">
        <v>277.5</v>
      </c>
      <c r="G273" s="207"/>
      <c r="H273" s="207">
        <v>333</v>
      </c>
      <c r="I273" s="231">
        <v>333</v>
      </c>
      <c r="J273" s="140" t="s">
        <v>3148</v>
      </c>
      <c r="K273" s="127">
        <f t="shared" ref="K273" si="98">H273-F273</f>
        <v>55.5</v>
      </c>
      <c r="L273" s="128">
        <f t="shared" ref="L273" si="99">K273/F273</f>
        <v>0.2</v>
      </c>
      <c r="M273" s="129" t="s">
        <v>599</v>
      </c>
      <c r="N273" s="361">
        <v>43846</v>
      </c>
      <c r="O273" s="57"/>
      <c r="P273" s="16"/>
      <c r="Q273" s="16"/>
      <c r="R273" s="343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5">
        <v>148</v>
      </c>
      <c r="B274" s="206">
        <v>43752</v>
      </c>
      <c r="C274" s="206"/>
      <c r="D274" s="154" t="s">
        <v>2976</v>
      </c>
      <c r="E274" s="207" t="s">
        <v>623</v>
      </c>
      <c r="F274" s="207">
        <v>930</v>
      </c>
      <c r="G274" s="207"/>
      <c r="H274" s="207">
        <v>1165</v>
      </c>
      <c r="I274" s="231">
        <v>1200</v>
      </c>
      <c r="J274" s="140" t="s">
        <v>3150</v>
      </c>
      <c r="K274" s="127">
        <f t="shared" ref="K274" si="100">H274-F274</f>
        <v>235</v>
      </c>
      <c r="L274" s="128">
        <f t="shared" ref="L274" si="101">K274/F274</f>
        <v>0.25268817204301075</v>
      </c>
      <c r="M274" s="129" t="s">
        <v>599</v>
      </c>
      <c r="N274" s="361">
        <v>43847</v>
      </c>
      <c r="O274" s="57"/>
      <c r="P274" s="16"/>
      <c r="Q274" s="16"/>
      <c r="R274" s="343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0">
        <v>149</v>
      </c>
      <c r="B275" s="346">
        <v>43753</v>
      </c>
      <c r="C275" s="211"/>
      <c r="D275" s="372" t="s">
        <v>2975</v>
      </c>
      <c r="E275" s="349" t="s">
        <v>623</v>
      </c>
      <c r="F275" s="352">
        <v>111</v>
      </c>
      <c r="G275" s="349"/>
      <c r="H275" s="349"/>
      <c r="I275" s="355">
        <v>141</v>
      </c>
      <c r="J275" s="237" t="s">
        <v>601</v>
      </c>
      <c r="K275" s="237"/>
      <c r="L275" s="122"/>
      <c r="M275" s="360" t="s">
        <v>601</v>
      </c>
      <c r="N275" s="239"/>
      <c r="O275" s="16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5">
        <v>150</v>
      </c>
      <c r="B276" s="206">
        <v>43753</v>
      </c>
      <c r="C276" s="206"/>
      <c r="D276" s="154" t="s">
        <v>2974</v>
      </c>
      <c r="E276" s="207" t="s">
        <v>623</v>
      </c>
      <c r="F276" s="208">
        <v>296</v>
      </c>
      <c r="G276" s="207"/>
      <c r="H276" s="207">
        <v>370</v>
      </c>
      <c r="I276" s="231">
        <v>370</v>
      </c>
      <c r="J276" s="140" t="s">
        <v>682</v>
      </c>
      <c r="K276" s="127">
        <f t="shared" ref="K276" si="102">H276-F276</f>
        <v>74</v>
      </c>
      <c r="L276" s="128">
        <f t="shared" ref="L276" si="103">K276/F276</f>
        <v>0.25</v>
      </c>
      <c r="M276" s="129" t="s">
        <v>599</v>
      </c>
      <c r="N276" s="361">
        <v>43853</v>
      </c>
      <c r="O276" s="57"/>
      <c r="P276" s="16"/>
      <c r="Q276" s="16"/>
      <c r="R276" s="343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1">
        <v>151</v>
      </c>
      <c r="B277" s="210">
        <v>43754</v>
      </c>
      <c r="C277" s="210"/>
      <c r="D277" s="191" t="s">
        <v>2973</v>
      </c>
      <c r="E277" s="348" t="s">
        <v>623</v>
      </c>
      <c r="F277" s="351" t="s">
        <v>2939</v>
      </c>
      <c r="G277" s="348"/>
      <c r="H277" s="348"/>
      <c r="I277" s="354">
        <v>344</v>
      </c>
      <c r="J277" s="237" t="s">
        <v>601</v>
      </c>
      <c r="K277" s="240"/>
      <c r="L277" s="359"/>
      <c r="M277" s="342" t="s">
        <v>601</v>
      </c>
      <c r="N277" s="362"/>
      <c r="O277" s="16"/>
      <c r="P277" s="16"/>
      <c r="Q277" s="16"/>
      <c r="R277" s="343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45">
        <v>152</v>
      </c>
      <c r="B278" s="211">
        <v>43832</v>
      </c>
      <c r="C278" s="211"/>
      <c r="D278" s="215" t="s">
        <v>2253</v>
      </c>
      <c r="E278" s="212" t="s">
        <v>623</v>
      </c>
      <c r="F278" s="213" t="s">
        <v>3135</v>
      </c>
      <c r="G278" s="212"/>
      <c r="H278" s="212"/>
      <c r="I278" s="236">
        <v>590</v>
      </c>
      <c r="J278" s="237" t="s">
        <v>601</v>
      </c>
      <c r="K278" s="237"/>
      <c r="L278" s="122"/>
      <c r="M278" s="342" t="s">
        <v>601</v>
      </c>
      <c r="N278" s="239"/>
      <c r="O278" s="16"/>
      <c r="P278" s="16"/>
      <c r="Q278" s="16"/>
      <c r="R278" s="343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153</v>
      </c>
      <c r="B279" s="206">
        <v>43966</v>
      </c>
      <c r="C279" s="206"/>
      <c r="D279" s="154" t="s">
        <v>65</v>
      </c>
      <c r="E279" s="207" t="s">
        <v>623</v>
      </c>
      <c r="F279" s="208">
        <v>67.5</v>
      </c>
      <c r="G279" s="207"/>
      <c r="H279" s="207">
        <v>86</v>
      </c>
      <c r="I279" s="231">
        <v>86</v>
      </c>
      <c r="J279" s="140" t="s">
        <v>3628</v>
      </c>
      <c r="K279" s="127">
        <f t="shared" ref="K279" si="104">H279-F279</f>
        <v>18.5</v>
      </c>
      <c r="L279" s="128">
        <f t="shared" ref="L279" si="105">K279/F279</f>
        <v>0.27407407407407408</v>
      </c>
      <c r="M279" s="129" t="s">
        <v>599</v>
      </c>
      <c r="N279" s="361">
        <v>44008</v>
      </c>
      <c r="O279" s="57"/>
      <c r="P279" s="16"/>
      <c r="Q279" s="16"/>
      <c r="R279" s="343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9">
        <v>154</v>
      </c>
      <c r="B280" s="211">
        <v>44035</v>
      </c>
      <c r="C280" s="211"/>
      <c r="D280" s="215" t="s">
        <v>495</v>
      </c>
      <c r="E280" s="212" t="s">
        <v>623</v>
      </c>
      <c r="F280" s="213" t="s">
        <v>3631</v>
      </c>
      <c r="G280" s="212"/>
      <c r="H280" s="212"/>
      <c r="I280" s="236">
        <v>296</v>
      </c>
      <c r="J280" s="237" t="s">
        <v>601</v>
      </c>
      <c r="K280" s="237"/>
      <c r="L280" s="122"/>
      <c r="M280" s="238"/>
      <c r="N280" s="239"/>
      <c r="O280" s="16"/>
      <c r="P280" s="16"/>
      <c r="Q280" s="16"/>
      <c r="R280" s="343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9">
        <v>155</v>
      </c>
      <c r="B281" s="211">
        <v>44092</v>
      </c>
      <c r="C281" s="211"/>
      <c r="D281" s="215" t="s">
        <v>416</v>
      </c>
      <c r="E281" s="212" t="s">
        <v>623</v>
      </c>
      <c r="F281" s="213" t="s">
        <v>3636</v>
      </c>
      <c r="G281" s="212"/>
      <c r="H281" s="212"/>
      <c r="I281" s="236">
        <v>248</v>
      </c>
      <c r="J281" s="237" t="s">
        <v>601</v>
      </c>
      <c r="K281" s="237"/>
      <c r="L281" s="122"/>
      <c r="M281" s="238"/>
      <c r="N281" s="239"/>
      <c r="O281" s="16"/>
      <c r="P281" s="16"/>
      <c r="Q281" s="16"/>
      <c r="R281" s="343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9">
        <v>156</v>
      </c>
      <c r="B282" s="211">
        <v>44140</v>
      </c>
      <c r="C282" s="211"/>
      <c r="D282" s="215" t="s">
        <v>416</v>
      </c>
      <c r="E282" s="212" t="s">
        <v>623</v>
      </c>
      <c r="F282" s="213" t="s">
        <v>3711</v>
      </c>
      <c r="G282" s="212"/>
      <c r="H282" s="212"/>
      <c r="I282" s="236">
        <v>248</v>
      </c>
      <c r="J282" s="237" t="s">
        <v>601</v>
      </c>
      <c r="K282" s="237"/>
      <c r="L282" s="122"/>
      <c r="M282" s="238"/>
      <c r="N282" s="239"/>
      <c r="O282" s="16"/>
      <c r="P282" s="16"/>
      <c r="Q282" s="16"/>
      <c r="R282" s="343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9">
        <v>157</v>
      </c>
      <c r="B283" s="211">
        <v>44140</v>
      </c>
      <c r="C283" s="211"/>
      <c r="D283" s="215" t="s">
        <v>330</v>
      </c>
      <c r="E283" s="212" t="s">
        <v>623</v>
      </c>
      <c r="F283" s="213" t="s">
        <v>3712</v>
      </c>
      <c r="G283" s="212"/>
      <c r="H283" s="212"/>
      <c r="I283" s="236">
        <v>320</v>
      </c>
      <c r="J283" s="237" t="s">
        <v>601</v>
      </c>
      <c r="K283" s="237"/>
      <c r="L283" s="122"/>
      <c r="M283" s="238"/>
      <c r="N283" s="239"/>
      <c r="O283" s="16"/>
      <c r="P283" s="16"/>
      <c r="Q283" s="16"/>
      <c r="R283" s="343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9">
        <v>158</v>
      </c>
      <c r="B284" s="211">
        <v>44140</v>
      </c>
      <c r="C284" s="211"/>
      <c r="D284" s="215" t="s">
        <v>491</v>
      </c>
      <c r="E284" s="212" t="s">
        <v>623</v>
      </c>
      <c r="F284" s="213" t="s">
        <v>3718</v>
      </c>
      <c r="G284" s="212"/>
      <c r="H284" s="212"/>
      <c r="I284" s="236">
        <v>1093</v>
      </c>
      <c r="J284" s="237" t="s">
        <v>601</v>
      </c>
      <c r="K284" s="237"/>
      <c r="L284" s="122"/>
      <c r="M284" s="238"/>
      <c r="N284" s="239"/>
      <c r="O284" s="16"/>
      <c r="P284" s="16"/>
      <c r="R284" s="343"/>
    </row>
    <row r="285" spans="1:26">
      <c r="A285" s="209">
        <v>159</v>
      </c>
      <c r="B285" s="211">
        <v>44140</v>
      </c>
      <c r="C285" s="211"/>
      <c r="D285" s="215" t="s">
        <v>345</v>
      </c>
      <c r="E285" s="549" t="s">
        <v>623</v>
      </c>
      <c r="F285" s="550" t="s">
        <v>3720</v>
      </c>
      <c r="G285" s="212"/>
      <c r="H285" s="212"/>
      <c r="I285" s="236">
        <v>406</v>
      </c>
      <c r="J285" s="551" t="s">
        <v>601</v>
      </c>
      <c r="K285" s="237"/>
      <c r="L285" s="122"/>
      <c r="M285" s="238"/>
      <c r="N285" s="239"/>
      <c r="O285" s="16"/>
      <c r="P285" s="16"/>
      <c r="R285" s="343"/>
    </row>
    <row r="286" spans="1:26">
      <c r="A286" s="209">
        <v>160</v>
      </c>
      <c r="B286" s="211">
        <v>44141</v>
      </c>
      <c r="C286" s="211"/>
      <c r="D286" s="215" t="s">
        <v>3735</v>
      </c>
      <c r="E286" s="549" t="s">
        <v>623</v>
      </c>
      <c r="F286" s="550" t="s">
        <v>3736</v>
      </c>
      <c r="G286" s="212"/>
      <c r="H286" s="212"/>
      <c r="I286" s="236">
        <v>290</v>
      </c>
      <c r="J286" s="551" t="s">
        <v>601</v>
      </c>
      <c r="K286" s="237"/>
      <c r="L286" s="122"/>
      <c r="M286" s="238"/>
      <c r="N286" s="239"/>
      <c r="O286" s="16"/>
      <c r="P286" s="16"/>
      <c r="R286" s="343"/>
    </row>
    <row r="287" spans="1:26">
      <c r="A287" s="209"/>
      <c r="B287" s="211"/>
      <c r="C287" s="211"/>
      <c r="D287" s="215"/>
      <c r="E287" s="212"/>
      <c r="F287" s="213"/>
      <c r="G287" s="212"/>
      <c r="H287" s="212"/>
      <c r="I287" s="236"/>
      <c r="J287" s="237"/>
      <c r="K287" s="237"/>
      <c r="L287" s="122"/>
      <c r="M287" s="238"/>
      <c r="N287" s="239"/>
      <c r="O287" s="16"/>
      <c r="P287" s="16"/>
      <c r="R287" s="343"/>
    </row>
    <row r="288" spans="1:26">
      <c r="A288" s="209"/>
      <c r="B288" s="211"/>
      <c r="C288" s="211"/>
      <c r="D288" s="215"/>
      <c r="E288" s="212"/>
      <c r="F288" s="213"/>
      <c r="G288" s="212"/>
      <c r="H288" s="212"/>
      <c r="I288" s="236"/>
      <c r="J288" s="237"/>
      <c r="K288" s="237"/>
      <c r="L288" s="122"/>
      <c r="M288" s="238"/>
      <c r="N288" s="239"/>
      <c r="O288" s="16"/>
      <c r="P288" s="16"/>
      <c r="R288" s="343"/>
    </row>
    <row r="289" spans="1:18">
      <c r="A289" s="209"/>
      <c r="B289" s="211"/>
      <c r="C289" s="211"/>
      <c r="D289" s="215"/>
      <c r="E289" s="212"/>
      <c r="F289" s="213"/>
      <c r="G289" s="212"/>
      <c r="H289" s="212"/>
      <c r="I289" s="236"/>
      <c r="J289" s="237"/>
      <c r="K289" s="237"/>
      <c r="L289" s="122"/>
      <c r="M289" s="238"/>
      <c r="N289" s="239"/>
      <c r="O289" s="16"/>
      <c r="R289" s="241"/>
    </row>
    <row r="290" spans="1:18">
      <c r="A290" s="209"/>
      <c r="B290" s="211"/>
      <c r="C290" s="211"/>
      <c r="D290" s="215"/>
      <c r="E290" s="212"/>
      <c r="F290" s="213"/>
      <c r="G290" s="212"/>
      <c r="H290" s="212"/>
      <c r="I290" s="236"/>
      <c r="J290" s="237"/>
      <c r="K290" s="237"/>
      <c r="L290" s="122"/>
      <c r="M290" s="238"/>
      <c r="N290" s="239"/>
      <c r="O290" s="16"/>
      <c r="R290" s="241"/>
    </row>
    <row r="291" spans="1:18">
      <c r="A291" s="209"/>
      <c r="B291" s="211"/>
      <c r="C291" s="211"/>
      <c r="D291" s="215"/>
      <c r="E291" s="212"/>
      <c r="F291" s="213"/>
      <c r="G291" s="212"/>
      <c r="H291" s="212"/>
      <c r="I291" s="236"/>
      <c r="J291" s="237"/>
      <c r="K291" s="237"/>
      <c r="L291" s="122"/>
      <c r="M291" s="238"/>
      <c r="N291" s="239"/>
      <c r="O291" s="16"/>
      <c r="R291" s="241"/>
    </row>
    <row r="292" spans="1:18">
      <c r="A292" s="209"/>
      <c r="B292" s="199" t="s">
        <v>2980</v>
      </c>
      <c r="O292" s="16"/>
      <c r="R292" s="241"/>
    </row>
    <row r="293" spans="1:18">
      <c r="R293" s="241"/>
    </row>
    <row r="294" spans="1:18">
      <c r="R294" s="241"/>
    </row>
    <row r="295" spans="1:18">
      <c r="R295" s="241"/>
    </row>
    <row r="296" spans="1:18">
      <c r="R296" s="241"/>
    </row>
    <row r="297" spans="1:18">
      <c r="R297" s="241"/>
    </row>
    <row r="298" spans="1:18">
      <c r="R298" s="241"/>
    </row>
    <row r="299" spans="1:18">
      <c r="R299" s="241"/>
    </row>
    <row r="309" spans="1:1">
      <c r="A309" s="216"/>
    </row>
    <row r="310" spans="1:1">
      <c r="A310" s="216"/>
    </row>
    <row r="311" spans="1:1">
      <c r="A311" s="212"/>
    </row>
  </sheetData>
  <autoFilter ref="R1:R307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2020-11-09T03:26:14Z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