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370" windowHeight="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externalReferences>
    <externalReference r:id="rId8"/>
  </externalReferences>
  <definedNames>
    <definedName name="_xlnm._FilterDatabase" localSheetId="5" hidden="1">'Call Tracker (Equity)'!$A$57:$B$268</definedName>
  </definedNames>
  <calcPr calcId="162913"/>
</workbook>
</file>

<file path=xl/calcChain.xml><?xml version="1.0" encoding="utf-8"?>
<calcChain xmlns="http://schemas.openxmlformats.org/spreadsheetml/2006/main">
  <c r="K23" i="7" l="1"/>
  <c r="M23" i="7" s="1"/>
  <c r="K22" i="7"/>
  <c r="M22" i="7" s="1"/>
  <c r="K21" i="7"/>
  <c r="M21" i="7" s="1"/>
  <c r="K20" i="7"/>
  <c r="M20" i="7" s="1"/>
  <c r="K19" i="7"/>
  <c r="M19" i="7" s="1"/>
  <c r="K18" i="7"/>
  <c r="M18" i="7" s="1"/>
  <c r="K17" i="7"/>
  <c r="M17" i="7" s="1"/>
  <c r="K10" i="7"/>
  <c r="M10" i="7" s="1"/>
  <c r="L14" i="6" l="1"/>
  <c r="K14" i="6"/>
  <c r="M14" i="6" s="1"/>
  <c r="L17" i="6"/>
  <c r="K17" i="6"/>
  <c r="M17" i="6" s="1"/>
  <c r="L18" i="6"/>
  <c r="K18" i="6"/>
  <c r="P26" i="6"/>
  <c r="P25" i="6"/>
  <c r="M18" i="6" l="1"/>
  <c r="L19" i="6" l="1"/>
  <c r="K19" i="6"/>
  <c r="M19" i="6" s="1"/>
  <c r="L16" i="6" l="1"/>
  <c r="K16" i="6"/>
  <c r="P24" i="6"/>
  <c r="K274" i="6"/>
  <c r="L274" i="6" s="1"/>
  <c r="M16" i="6" l="1"/>
  <c r="P23" i="6"/>
  <c r="P22" i="6" l="1"/>
  <c r="L39" i="6"/>
  <c r="K39" i="6"/>
  <c r="M39" i="6" s="1"/>
  <c r="P21" i="6" l="1"/>
  <c r="P20" i="6"/>
  <c r="P15" i="6" l="1"/>
  <c r="K262" i="6" l="1"/>
  <c r="L262" i="6" s="1"/>
  <c r="P13" i="6" l="1"/>
  <c r="P12" i="6"/>
  <c r="K252" i="6" l="1"/>
  <c r="L252" i="6" s="1"/>
  <c r="K270" i="6"/>
  <c r="L270" i="6" s="1"/>
  <c r="K261" i="6" l="1"/>
  <c r="L261" i="6" s="1"/>
  <c r="P11" i="6"/>
  <c r="P10" i="6" l="1"/>
  <c r="P50" i="6" l="1"/>
  <c r="K273" i="6" l="1"/>
  <c r="L273" i="6" s="1"/>
  <c r="K271" i="6" l="1"/>
  <c r="L271" i="6" s="1"/>
  <c r="K257" i="6" l="1"/>
  <c r="L257" i="6" s="1"/>
  <c r="K272" i="6" l="1"/>
  <c r="L272" i="6" s="1"/>
  <c r="K269" i="6" l="1"/>
  <c r="L269" i="6" s="1"/>
  <c r="K246" i="6" l="1"/>
  <c r="L246" i="6" s="1"/>
  <c r="K267" i="6" l="1"/>
  <c r="L267" i="6" s="1"/>
  <c r="K268" i="6" l="1"/>
  <c r="L268" i="6" s="1"/>
  <c r="K234" i="6" l="1"/>
  <c r="L234" i="6" s="1"/>
  <c r="K253" i="6" l="1"/>
  <c r="L253" i="6" s="1"/>
  <c r="K259" i="6" l="1"/>
  <c r="L259" i="6" s="1"/>
  <c r="K265" i="6" l="1"/>
  <c r="L265" i="6" s="1"/>
  <c r="K244" i="6" l="1"/>
  <c r="L244" i="6" s="1"/>
  <c r="K254" i="6" l="1"/>
  <c r="L254" i="6" s="1"/>
  <c r="K260" i="6" l="1"/>
  <c r="L260" i="6" s="1"/>
  <c r="K228" i="6" l="1"/>
  <c r="L228" i="6" s="1"/>
  <c r="K229" i="6" l="1"/>
  <c r="L229" i="6" s="1"/>
  <c r="K255" i="6" l="1"/>
  <c r="L255" i="6" s="1"/>
  <c r="K247" i="6" l="1"/>
  <c r="L247" i="6" s="1"/>
  <c r="K251" i="6" l="1"/>
  <c r="L251" i="6" s="1"/>
  <c r="K256" i="6" l="1"/>
  <c r="L256" i="6" s="1"/>
  <c r="K248" i="6" l="1"/>
  <c r="L248" i="6" s="1"/>
  <c r="K242" i="6"/>
  <c r="L242" i="6" s="1"/>
  <c r="K250" i="6" l="1"/>
  <c r="L250" i="6" s="1"/>
  <c r="K238" i="6" l="1"/>
  <c r="L238" i="6" s="1"/>
  <c r="K239" i="6" l="1"/>
  <c r="L239" i="6" s="1"/>
  <c r="K232" i="6"/>
  <c r="L232" i="6" s="1"/>
  <c r="K249" i="6" l="1"/>
  <c r="L249" i="6" s="1"/>
  <c r="K243" i="6"/>
  <c r="L243" i="6" s="1"/>
  <c r="K245" i="6" l="1"/>
  <c r="L245" i="6" s="1"/>
  <c r="L6" i="2" l="1"/>
  <c r="K6" i="3"/>
  <c r="D7" i="5" l="1"/>
  <c r="M7" i="6"/>
  <c r="K240" i="6" l="1"/>
  <c r="L240" i="6" s="1"/>
  <c r="K237" i="6" l="1"/>
  <c r="L237" i="6" s="1"/>
  <c r="K241" i="6" l="1"/>
  <c r="L241" i="6" s="1"/>
  <c r="K236" i="6"/>
  <c r="L236" i="6" s="1"/>
  <c r="K235" i="6"/>
  <c r="L235" i="6" s="1"/>
  <c r="K233" i="6"/>
  <c r="L233" i="6" s="1"/>
  <c r="H231" i="6"/>
  <c r="K231" i="6" s="1"/>
  <c r="L231" i="6" s="1"/>
  <c r="K230" i="6"/>
  <c r="L230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F199" i="6"/>
  <c r="K199" i="6" s="1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F193" i="6"/>
  <c r="K193" i="6" s="1"/>
  <c r="L193" i="6" s="1"/>
  <c r="F192" i="6"/>
  <c r="K192" i="6" s="1"/>
  <c r="L192" i="6" s="1"/>
  <c r="K191" i="6"/>
  <c r="L191" i="6" s="1"/>
  <c r="F190" i="6"/>
  <c r="K190" i="6" s="1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4" i="6"/>
  <c r="L174" i="6" s="1"/>
  <c r="K172" i="6"/>
  <c r="L172" i="6" s="1"/>
  <c r="K171" i="6"/>
  <c r="L171" i="6" s="1"/>
  <c r="F170" i="6"/>
  <c r="K170" i="6" s="1"/>
  <c r="L170" i="6" s="1"/>
  <c r="K169" i="6"/>
  <c r="L169" i="6" s="1"/>
  <c r="K166" i="6"/>
  <c r="L166" i="6" s="1"/>
  <c r="K165" i="6"/>
  <c r="L165" i="6" s="1"/>
  <c r="K164" i="6"/>
  <c r="L164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4" i="6"/>
  <c r="L144" i="6" s="1"/>
  <c r="K142" i="6"/>
  <c r="L142" i="6" s="1"/>
  <c r="K140" i="6"/>
  <c r="L140" i="6" s="1"/>
  <c r="K138" i="6"/>
  <c r="L138" i="6" s="1"/>
  <c r="K137" i="6"/>
  <c r="L137" i="6" s="1"/>
  <c r="K136" i="6"/>
  <c r="L136" i="6" s="1"/>
  <c r="K134" i="6"/>
  <c r="L134" i="6" s="1"/>
  <c r="K133" i="6"/>
  <c r="L133" i="6" s="1"/>
  <c r="K132" i="6"/>
  <c r="L132" i="6" s="1"/>
  <c r="K131" i="6"/>
  <c r="K130" i="6"/>
  <c r="L130" i="6" s="1"/>
  <c r="K129" i="6"/>
  <c r="L129" i="6" s="1"/>
  <c r="K127" i="6"/>
  <c r="L127" i="6" s="1"/>
  <c r="K126" i="6"/>
  <c r="L126" i="6" s="1"/>
  <c r="K125" i="6"/>
  <c r="L125" i="6" s="1"/>
  <c r="K124" i="6"/>
  <c r="L124" i="6" s="1"/>
  <c r="K123" i="6"/>
  <c r="L123" i="6" s="1"/>
  <c r="F122" i="6"/>
  <c r="K122" i="6" s="1"/>
  <c r="L122" i="6" s="1"/>
  <c r="H121" i="6"/>
  <c r="K121" i="6" s="1"/>
  <c r="L121" i="6" s="1"/>
  <c r="K118" i="6"/>
  <c r="L118" i="6" s="1"/>
  <c r="K117" i="6"/>
  <c r="L117" i="6" s="1"/>
  <c r="K116" i="6"/>
  <c r="L116" i="6" s="1"/>
  <c r="K115" i="6"/>
  <c r="L115" i="6" s="1"/>
  <c r="K114" i="6"/>
  <c r="L114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H87" i="6"/>
  <c r="K87" i="6" s="1"/>
  <c r="L87" i="6" s="1"/>
  <c r="F86" i="6"/>
  <c r="K86" i="6" s="1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4" i="6"/>
  <c r="L64" i="6" s="1"/>
  <c r="K63" i="6"/>
  <c r="L63" i="6" s="1"/>
  <c r="K62" i="6"/>
  <c r="L62" i="6" s="1"/>
  <c r="K61" i="6"/>
  <c r="L61" i="6" s="1"/>
  <c r="K60" i="6"/>
  <c r="L60" i="6" s="1"/>
  <c r="K59" i="6"/>
  <c r="L59" i="6" s="1"/>
  <c r="K6" i="4"/>
</calcChain>
</file>

<file path=xl/sharedStrings.xml><?xml version="1.0" encoding="utf-8"?>
<sst xmlns="http://schemas.openxmlformats.org/spreadsheetml/2006/main" count="3747" uniqueCount="1241">
  <si>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</si>
  <si>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</si>
  <si>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</si>
  <si>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</si>
  <si>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</si>
  <si>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</si>
  <si>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</si>
  <si>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</si>
  <si>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</si>
  <si>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</si>
  <si>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</si>
  <si>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</si>
  <si>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</si>
  <si>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</si>
  <si>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</si>
  <si>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</si>
  <si>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</si>
  <si>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</si>
  <si>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</si>
  <si>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</si>
  <si>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</si>
  <si>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</si>
  <si>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</si>
  <si>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</si>
  <si>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</si>
  <si>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</si>
  <si>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</si>
  <si>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</si>
  <si>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</si>
  <si>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</si>
  <si>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</si>
  <si>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</si>
  <si>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</si>
  <si>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</si>
  <si>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</si>
  <si>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</si>
  <si>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</si>
  <si>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</si>
  <si>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</si>
  <si>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</si>
  <si>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</si>
  <si>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</si>
  <si>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</si>
  <si>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</si>
  <si>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</si>
  <si>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</si>
  <si>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</si>
  <si>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</si>
  <si>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</si>
  <si>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</si>
  <si>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</si>
  <si>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</si>
  <si>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</si>
  <si>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</si>
  <si>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</si>
  <si>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</si>
  <si>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</si>
  <si>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</si>
  <si>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</si>
  <si>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</si>
  <si>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</si>
  <si>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</si>
  <si>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</si>
  <si>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</si>
  <si>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</si>
  <si>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</si>
  <si>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</si>
  <si>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</si>
  <si>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</si>
  <si>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</si>
  <si>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</si>
  <si>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</si>
  <si>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</si>
  <si>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</si>
  <si>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</si>
  <si>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</si>
  <si>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</si>
  <si>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</si>
  <si>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</si>
  <si>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</si>
  <si>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</si>
  <si>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</si>
  <si>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</si>
  <si>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</si>
  <si>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</si>
  <si>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</si>
  <si>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</si>
  <si>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</si>
  <si>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</si>
  <si>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</si>
  <si>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</si>
  <si>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</si>
  <si>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</si>
  <si>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</si>
  <si>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</si>
  <si>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</si>
  <si>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</si>
  <si>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</si>
  <si>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</si>
  <si>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</si>
  <si>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</si>
  <si>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</si>
  <si>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</si>
  <si>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</si>
  <si>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</si>
  <si>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</si>
  <si>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</si>
  <si>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</si>
  <si>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</si>
  <si>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</si>
  <si>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</si>
  <si>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</si>
  <si>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</si>
  <si>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</si>
  <si>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</si>
  <si>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</si>
  <si>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</si>
  <si>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</si>
  <si>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</si>
  <si>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</si>
  <si>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</si>
  <si>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</si>
  <si>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</si>
  <si>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</si>
  <si>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</si>
  <si>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</si>
  <si>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</si>
  <si>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</si>
  <si>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</si>
  <si>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</si>
  <si>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</si>
  <si>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</si>
  <si>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</si>
  <si>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</si>
  <si>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</si>
  <si>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</si>
  <si>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</si>
  <si>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</si>
  <si>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</si>
  <si>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</si>
  <si>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</si>
  <si>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</si>
  <si>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</si>
  <si>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</si>
  <si>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</si>
  <si>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</si>
  <si>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</si>
  <si>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</si>
  <si>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</si>
  <si>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</si>
  <si>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</si>
  <si>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</si>
  <si>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</si>
  <si>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</si>
  <si>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</si>
  <si>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</si>
  <si>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</si>
  <si>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</si>
  <si>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</si>
  <si>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</si>
  <si>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</si>
  <si>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</si>
  <si>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</si>
  <si>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</si>
  <si>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</si>
  <si>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</si>
  <si>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</si>
  <si>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</si>
  <si>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</si>
  <si>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</si>
  <si>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</si>
  <si>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</si>
  <si>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</si>
  <si>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</si>
  <si>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</si>
  <si>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</si>
  <si>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</si>
  <si>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</si>
  <si>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</si>
  <si>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</si>
  <si>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</si>
  <si>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</si>
  <si>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</si>
  <si>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</si>
  <si>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</si>
  <si>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</si>
  <si>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</si>
  <si>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</si>
  <si>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</si>
  <si>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</si>
  <si>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</si>
  <si>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</si>
  <si>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</si>
  <si>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</si>
  <si>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</si>
  <si>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</si>
  <si>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</si>
  <si>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</si>
  <si>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</si>
  <si>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</si>
  <si>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</si>
  <si>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</si>
  <si>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</si>
  <si>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</si>
  <si>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</si>
  <si>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</si>
  <si>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</si>
  <si>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</si>
  <si>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</si>
  <si>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</si>
  <si>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</si>
  <si>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</si>
  <si>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</si>
  <si>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</si>
  <si>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</si>
  <si>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</si>
  <si>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</si>
  <si>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</si>
  <si>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</si>
  <si>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</si>
  <si>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</si>
  <si>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</si>
  <si>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</si>
  <si>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</si>
  <si>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</si>
  <si>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</si>
  <si>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</si>
  <si>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</si>
  <si>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</si>
  <si>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</si>
  <si>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</si>
  <si>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</si>
  <si>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</si>
  <si>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</si>
  <si>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</si>
  <si>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</si>
  <si>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</si>
  <si>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</si>
  <si>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</si>
  <si>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</si>
  <si>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</si>
  <si>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</si>
  <si>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</si>
  <si>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</si>
  <si>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</si>
  <si>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</si>
  <si>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</si>
  <si>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</si>
  <si>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</si>
  <si>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</si>
  <si>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</si>
  <si>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</si>
  <si>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</si>
  <si>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</si>
  <si>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</si>
  <si>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</si>
  <si>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</si>
  <si>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</si>
  <si>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</si>
  <si>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</si>
  <si>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</si>
  <si>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</si>
  <si>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</si>
  <si>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</si>
  <si>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</si>
  <si>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</si>
  <si>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</si>
  <si>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</si>
  <si>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</si>
  <si>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</si>
  <si>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</si>
  <si>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</si>
  <si>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</si>
  <si>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</si>
  <si>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</si>
  <si>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</si>
  <si>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</si>
  <si>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</si>
  <si>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</si>
  <si>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</si>
  <si>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</si>
  <si>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</si>
  <si>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</si>
  <si>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</si>
  <si>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</si>
  <si>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</si>
  <si>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</si>
  <si>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</si>
  <si>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</si>
  <si>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</si>
  <si>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</si>
  <si>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</si>
  <si>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</si>
  <si>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</si>
  <si>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</si>
  <si>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</si>
  <si>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</si>
  <si>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</si>
  <si>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</si>
  <si>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</si>
  <si>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</si>
  <si>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</si>
  <si>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</si>
  <si>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</si>
  <si>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</si>
  <si>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</si>
  <si>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</si>
  <si>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</si>
  <si>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</si>
  <si>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</si>
  <si>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</si>
  <si>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</si>
  <si>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</si>
  <si>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</si>
  <si>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</si>
  <si>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</si>
  <si>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</si>
  <si>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</si>
  <si>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</si>
  <si>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</si>
  <si>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</si>
  <si>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</si>
  <si>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</si>
  <si>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</si>
  <si>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</si>
  <si>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</si>
  <si>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</si>
  <si>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</si>
  <si>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</si>
  <si>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</si>
  <si>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</si>
  <si>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</si>
  <si>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</si>
  <si>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</si>
  <si>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</si>
  <si>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</si>
  <si>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</si>
  <si>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</si>
  <si>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</si>
  <si>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</si>
  <si>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</si>
  <si>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</si>
  <si>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</si>
  <si>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</si>
  <si>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</si>
  <si>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</si>
  <si>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</si>
  <si>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</si>
  <si>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</si>
  <si>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</si>
  <si>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</si>
  <si>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</si>
  <si>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</si>
  <si>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</si>
  <si>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</si>
  <si>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</si>
  <si>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</si>
  <si>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</si>
  <si>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</si>
  <si>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</si>
  <si>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</si>
  <si>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</si>
  <si>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</si>
  <si>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</si>
  <si>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</si>
  <si>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</si>
  <si>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</si>
  <si>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</si>
  <si>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</si>
  <si>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</si>
  <si>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</si>
  <si>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</si>
  <si>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</si>
  <si>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</si>
  <si>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</si>
  <si>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</si>
  <si>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</si>
  <si>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</si>
  <si>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</si>
  <si>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</si>
  <si>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</si>
  <si>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</si>
  <si>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</si>
  <si>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</si>
  <si>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</si>
  <si>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</si>
  <si>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</si>
  <si>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</si>
  <si>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</si>
  <si>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</si>
  <si>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</si>
  <si>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</si>
  <si>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</si>
  <si>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</si>
  <si>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</si>
  <si>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</si>
  <si>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</si>
  <si>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</si>
  <si>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</si>
  <si>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</si>
  <si>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</si>
  <si>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</si>
  <si>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</si>
  <si>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</si>
  <si>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</si>
  <si>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</si>
  <si>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</si>
  <si>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</si>
  <si>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</si>
  <si>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</si>
  <si>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</si>
  <si>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</si>
  <si>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</si>
  <si>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</si>
  <si>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</si>
  <si>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</si>
  <si>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</si>
  <si>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</si>
  <si>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</si>
  <si>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</si>
  <si>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</si>
  <si>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</si>
  <si>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</si>
  <si>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</si>
  <si>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</si>
  <si>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</si>
  <si>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</si>
  <si>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</si>
  <si>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</si>
  <si>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</si>
  <si>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</si>
  <si>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</si>
  <si>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</si>
  <si>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</si>
  <si>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</si>
  <si>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</si>
  <si>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</si>
  <si>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</si>
  <si>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</si>
  <si>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</si>
  <si>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</si>
  <si>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</si>
  <si>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</si>
  <si>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</si>
  <si>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</si>
  <si>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</si>
  <si>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</si>
  <si>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</si>
  <si>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</si>
  <si>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</si>
  <si>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</si>
  <si>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</si>
  <si>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</si>
  <si>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</si>
  <si>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</si>
  <si>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</si>
  <si>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</si>
  <si>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</si>
  <si>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</si>
  <si>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</si>
  <si>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</si>
  <si>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</si>
  <si>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</si>
  <si>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</si>
  <si>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</si>
  <si>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</si>
  <si>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</si>
  <si>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</si>
  <si>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</si>
  <si>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</si>
  <si>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</si>
  <si>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</si>
  <si>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</si>
  <si>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</si>
  <si>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</si>
  <si>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</si>
  <si>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</si>
  <si>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</si>
  <si>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</si>
  <si>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</si>
  <si>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</si>
  <si>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</si>
  <si>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</si>
  <si>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</si>
  <si>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</si>
  <si>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</si>
  <si>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</si>
  <si>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</si>
  <si>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</si>
  <si>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</si>
  <si>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</si>
  <si>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</si>
  <si>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</si>
  <si>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</si>
  <si>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</si>
  <si>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</si>
  <si>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</si>
  <si>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</si>
  <si>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</si>
  <si>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</si>
  <si>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</si>
  <si>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</si>
  <si>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</si>
  <si>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</si>
  <si>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</si>
  <si>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</si>
  <si>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</si>
  <si>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</si>
  <si>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</si>
  <si>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</si>
  <si>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</si>
  <si>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</si>
  <si>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</si>
  <si>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</si>
  <si>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</si>
  <si>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</si>
  <si>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</si>
  <si>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</si>
  <si>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</si>
  <si>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</si>
  <si>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</si>
  <si>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</si>
  <si>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</si>
  <si>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</si>
  <si>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</si>
  <si>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</si>
  <si>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</si>
  <si>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</si>
  <si>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</si>
  <si>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</si>
  <si>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</si>
  <si>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</si>
  <si>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</si>
  <si>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</si>
  <si>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</si>
  <si>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</si>
  <si>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</si>
  <si>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</si>
  <si>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</si>
  <si>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</si>
  <si>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</si>
  <si>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</si>
  <si>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</si>
  <si>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</si>
  <si>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</si>
  <si>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</si>
  <si>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</si>
  <si>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</si>
  <si>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</si>
  <si>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</si>
  <si>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</si>
  <si>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</si>
  <si>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</si>
  <si>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</si>
  <si>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</si>
  <si>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</si>
  <si>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</si>
  <si>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</si>
  <si>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</si>
  <si>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</si>
  <si>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</si>
  <si>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</si>
  <si>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</si>
  <si>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</si>
  <si>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</si>
  <si>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95-100</t>
  </si>
  <si>
    <t>.................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</si>
  <si>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</si>
  <si>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</si>
  <si>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</si>
  <si>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</si>
  <si>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</si>
  <si>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</si>
  <si>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</si>
  <si>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</si>
  <si>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</si>
  <si>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</si>
  <si>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</si>
  <si>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</si>
  <si>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</si>
  <si>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</si>
  <si>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</si>
  <si>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</si>
  <si>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</si>
  <si>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</si>
  <si>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</si>
  <si>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</si>
  <si>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</si>
  <si>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</si>
  <si>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</si>
  <si>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</si>
  <si>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</si>
  <si>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</si>
  <si>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</si>
  <si>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</si>
  <si>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</si>
  <si>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</si>
  <si>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</si>
  <si>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</si>
  <si>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</si>
  <si>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</si>
  <si>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</si>
  <si>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</si>
  <si>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</si>
  <si>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</si>
  <si>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</si>
  <si>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</si>
  <si>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</si>
  <si>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</si>
  <si>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</si>
  <si>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</si>
  <si>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</si>
  <si>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</si>
  <si>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</si>
  <si>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</si>
  <si>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</si>
  <si>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</si>
  <si>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</si>
  <si>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</si>
  <si>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</si>
  <si>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</si>
  <si>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</si>
  <si>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</si>
  <si>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</si>
  <si>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</si>
  <si>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</si>
  <si>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</si>
  <si>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</si>
  <si>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</si>
  <si>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</si>
  <si>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</si>
  <si>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</si>
  <si>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</si>
  <si>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</si>
  <si>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</si>
  <si>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</si>
  <si>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</si>
  <si>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</si>
  <si>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</si>
  <si>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</si>
  <si>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</si>
  <si>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</si>
  <si>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</si>
  <si>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</si>
  <si>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</si>
  <si>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</si>
  <si>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</si>
  <si>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</si>
  <si>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</si>
  <si>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</si>
  <si>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</si>
  <si>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</si>
  <si>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</si>
  <si>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</si>
  <si>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</si>
  <si>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</si>
  <si>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</si>
  <si>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</si>
  <si>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</si>
  <si>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</si>
  <si>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</si>
  <si>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</si>
  <si>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</si>
  <si>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</si>
  <si>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</si>
  <si>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</si>
  <si>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</si>
  <si>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</si>
  <si>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</si>
  <si>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</si>
  <si>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</si>
  <si>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</si>
  <si>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</si>
  <si>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</si>
  <si>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</si>
  <si>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</si>
  <si>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</si>
  <si>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</si>
  <si>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</si>
  <si>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</si>
  <si>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</si>
  <si>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</si>
  <si>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</si>
  <si>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</si>
  <si>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</si>
  <si>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</si>
  <si>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</si>
  <si>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</si>
  <si>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</si>
  <si>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</si>
  <si>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</si>
  <si>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</si>
  <si>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</si>
  <si>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</si>
  <si>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</si>
  <si>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</si>
  <si>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</si>
  <si>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</si>
  <si>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</si>
  <si>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</si>
  <si>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</si>
  <si>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</si>
  <si>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</si>
  <si>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</si>
  <si>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</si>
  <si>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</si>
  <si>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</si>
  <si>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</si>
  <si>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</si>
  <si>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</si>
  <si>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</si>
  <si>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</si>
  <si>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</si>
  <si>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</si>
  <si>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</si>
  <si>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</si>
  <si>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</si>
  <si>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</si>
  <si>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</si>
  <si>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</si>
  <si>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</si>
  <si>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</si>
  <si>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</si>
  <si>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</si>
  <si>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</si>
  <si>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</si>
  <si>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</si>
  <si>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</si>
  <si>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</si>
  <si>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</si>
  <si>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</si>
  <si>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</si>
  <si>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</si>
  <si>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</si>
  <si>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</si>
  <si>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</si>
  <si>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</si>
  <si>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</si>
  <si>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</si>
  <si>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</si>
  <si>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</si>
  <si>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</si>
  <si>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</si>
  <si>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</si>
  <si>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</si>
  <si>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</si>
  <si>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</si>
  <si>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</si>
  <si>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</si>
  <si>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</si>
  <si>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</si>
  <si>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</si>
  <si>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</si>
  <si>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</si>
  <si>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</si>
  <si>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</si>
  <si>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</si>
  <si>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</si>
  <si>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</si>
  <si>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</si>
  <si>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</si>
  <si>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</si>
  <si>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</si>
  <si>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</si>
  <si>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</si>
  <si>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</si>
  <si>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</si>
  <si>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</si>
  <si>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</si>
  <si>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</si>
  <si>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</si>
  <si>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</si>
  <si>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</si>
  <si>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</si>
  <si>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</si>
  <si>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</si>
  <si>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</si>
  <si>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</si>
  <si>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</si>
  <si>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</si>
  <si>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</si>
  <si>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</si>
  <si>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</si>
  <si>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</si>
  <si>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</si>
  <si>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</si>
  <si>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</si>
  <si>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</si>
  <si>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</si>
  <si>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</si>
  <si>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</si>
  <si>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</si>
  <si>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</si>
  <si>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</si>
  <si>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</si>
  <si>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</si>
  <si>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</si>
  <si>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</si>
  <si>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</si>
  <si>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</si>
  <si>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</si>
  <si>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</si>
  <si>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</si>
  <si>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</si>
  <si>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</si>
  <si>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</si>
  <si>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</si>
  <si>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</si>
  <si>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</si>
  <si>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</si>
  <si>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</si>
  <si>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</si>
  <si>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</si>
  <si>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</si>
  <si>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</si>
  <si>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</si>
  <si>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</si>
  <si>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</si>
  <si>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</si>
  <si>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</si>
  <si>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</si>
  <si>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</si>
  <si>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</si>
  <si>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</si>
  <si>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</si>
  <si>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</si>
  <si>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</si>
  <si>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</si>
  <si>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</si>
  <si>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</si>
  <si>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</si>
  <si>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</si>
  <si>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</si>
  <si>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</si>
  <si>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</si>
  <si>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</si>
  <si>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</si>
  <si>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</si>
  <si>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</si>
  <si>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</si>
  <si>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</si>
  <si>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</si>
  <si>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</si>
  <si>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</si>
  <si>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</si>
  <si>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</si>
  <si>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</si>
  <si>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</si>
  <si>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</si>
  <si>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</si>
  <si>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</si>
  <si>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</si>
  <si>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</si>
  <si>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</si>
  <si>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</si>
  <si>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</si>
  <si>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</si>
  <si>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</si>
  <si>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</si>
  <si>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</si>
  <si>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</si>
  <si>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</si>
  <si>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</si>
  <si>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</si>
  <si>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</si>
  <si>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</si>
  <si>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</si>
  <si>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</si>
  <si>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</si>
  <si>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</si>
  <si>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</si>
  <si>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</si>
  <si>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MULTIPLIER SHARE &amp; STOCK ADVISORS PRIVATE LIMITED</t>
  </si>
  <si>
    <t>HRTI PRIVATE LIMITED</t>
  </si>
  <si>
    <t>UNITDSPR</t>
  </si>
  <si>
    <t>AEGISLOG</t>
  </si>
  <si>
    <t>TIMETECHNO</t>
  </si>
  <si>
    <t>StockSplit ^</t>
  </si>
  <si>
    <t>PGEL ^</t>
  </si>
  <si>
    <t>GRAVITON RESEARCH CAPITAL LLP</t>
  </si>
  <si>
    <t>2390-2470</t>
  </si>
  <si>
    <t>2650-2800</t>
  </si>
  <si>
    <t>3825-4025</t>
  </si>
  <si>
    <t>4500-5000</t>
  </si>
  <si>
    <t>ALICON</t>
  </si>
  <si>
    <t>1235-1265</t>
  </si>
  <si>
    <t>SAMMAANCAP</t>
  </si>
  <si>
    <t>320-340</t>
  </si>
  <si>
    <t>QE SECURITIES LLP</t>
  </si>
  <si>
    <t>2200-2350</t>
  </si>
  <si>
    <t>2650-2730</t>
  </si>
  <si>
    <t>3000-3290</t>
  </si>
  <si>
    <t>AAKRAYA RESEARCH LLP</t>
  </si>
  <si>
    <t>UDS</t>
  </si>
  <si>
    <t>INNOVATUS</t>
  </si>
  <si>
    <t>MINIBOSS CONSULTANCY PRIVATE LIMITED</t>
  </si>
  <si>
    <t>MANSI SHARE AND STOCK ADVISORS PVT LTD</t>
  </si>
  <si>
    <t>1143-1173</t>
  </si>
  <si>
    <t>1230-1300</t>
  </si>
  <si>
    <t>7370-7700</t>
  </si>
  <si>
    <t>NK SECURITIES RESEARCH PRIVATE LIMITED</t>
  </si>
  <si>
    <t>PROTEAN</t>
  </si>
  <si>
    <t>BANKNIFTY 51600 CE 28 AUG</t>
  </si>
  <si>
    <t>Positional  Call (Timeframe- 1-3 Months)</t>
  </si>
  <si>
    <t>Smart Delivery Trade (Timeframe- 3-5 Months)</t>
  </si>
  <si>
    <t>Techno -Funda (Timeframe- 3-6 Months)</t>
  </si>
  <si>
    <t>Investment Idea (Timeframe- 2-3 Years)</t>
  </si>
  <si>
    <t>ANUP</t>
  </si>
  <si>
    <t>2000-2040</t>
  </si>
  <si>
    <t>555-565</t>
  </si>
  <si>
    <t>480-498</t>
  </si>
  <si>
    <t>530-565</t>
  </si>
  <si>
    <t>350-370</t>
  </si>
  <si>
    <t>165-185</t>
  </si>
  <si>
    <t>1150-1220</t>
  </si>
  <si>
    <t>845-905</t>
  </si>
  <si>
    <t>STATSOL RESEARCH LLP</t>
  </si>
  <si>
    <t>291.5-299.5</t>
  </si>
  <si>
    <t>370-400</t>
  </si>
  <si>
    <t>2990-3040</t>
  </si>
  <si>
    <t>3200-3350</t>
  </si>
  <si>
    <t>ADSL</t>
  </si>
  <si>
    <t>Allied Digital Services L</t>
  </si>
  <si>
    <t>GATECH</t>
  </si>
  <si>
    <t>GACM Technologies Limited</t>
  </si>
  <si>
    <t>ZAGGLE</t>
  </si>
  <si>
    <t>339.5-348.5</t>
  </si>
  <si>
    <t>390-420</t>
  </si>
  <si>
    <t>ISHAAN TRADEFIN LLP</t>
  </si>
  <si>
    <t>TOTEM</t>
  </si>
  <si>
    <t>ANTARA INDIA EVERGREEN FUND LTD</t>
  </si>
  <si>
    <t>INDIA DISCOVERY FUND LIMITED</t>
  </si>
  <si>
    <t>1048-1068.6</t>
  </si>
  <si>
    <t>2005-2075</t>
  </si>
  <si>
    <t>Profit of Rs.18/-</t>
  </si>
  <si>
    <t>576-594</t>
  </si>
  <si>
    <t>640-680</t>
  </si>
  <si>
    <t>Retail Research Technical Calls &amp; Fundamental Performance Report for the month of September-2024</t>
  </si>
  <si>
    <t>Loss of Rs.52.5/-</t>
  </si>
  <si>
    <t>NIFTY 25300 PE 5 SEP</t>
  </si>
  <si>
    <t>DDIL</t>
  </si>
  <si>
    <t>RUCHIRA GOYAL</t>
  </si>
  <si>
    <t>SRESTHA FINVEST LIMITED</t>
  </si>
  <si>
    <t>SABAR</t>
  </si>
  <si>
    <t>Sabar Flex India Limited</t>
  </si>
  <si>
    <t>TATACONSUM 1250 CE 26 SEP</t>
  </si>
  <si>
    <t>BALKRISIND 3000 CE 26 SEP</t>
  </si>
  <si>
    <t>JAINAM SHARE CONSULTANTS PVT. LTD.</t>
  </si>
  <si>
    <t>ANKURBISHT</t>
  </si>
  <si>
    <t>FORBESCO</t>
  </si>
  <si>
    <t>HILTON</t>
  </si>
  <si>
    <t>SATTRIX</t>
  </si>
  <si>
    <t>SRUSTEELS</t>
  </si>
  <si>
    <t>Hilton Metal Forging Limi</t>
  </si>
  <si>
    <t>ESAAR (INDIA) LIMITED</t>
  </si>
  <si>
    <t>PRITIKA</t>
  </si>
  <si>
    <t>Pritika Eng Compo Ltd</t>
  </si>
  <si>
    <t>RAMASTEEL</t>
  </si>
  <si>
    <t>Rama Steel Tubes Limited</t>
  </si>
  <si>
    <t>SKSE SECURITIES LTD</t>
  </si>
  <si>
    <t>LEGENDS GLOBAL OPPORTUNITIES (SINGAPORE) PTE. LTD.</t>
  </si>
  <si>
    <t>VDEAL</t>
  </si>
  <si>
    <t>Vdeal System Limited</t>
  </si>
  <si>
    <t>MAHAMMADFARUK HAJIBHAI MIR</t>
  </si>
  <si>
    <t>NEXIA INTERNATIONAL PRIVATE LIMITED</t>
  </si>
  <si>
    <t>CONNECOR INVESTMENT ENTERPRISE LIMITED .</t>
  </si>
  <si>
    <t>331.5-343.5</t>
  </si>
  <si>
    <t>365-390</t>
  </si>
  <si>
    <t>Profit of Rs.110/-</t>
  </si>
  <si>
    <t>Loss of Rs.8.5/-</t>
  </si>
  <si>
    <t>BANDHANBNK 205 CE 26 SEP</t>
  </si>
  <si>
    <t>AFCOM</t>
  </si>
  <si>
    <t>VIVEK KANDA</t>
  </si>
  <si>
    <t>AXITA</t>
  </si>
  <si>
    <t>KUSHAL NITINBHAI PATEL</t>
  </si>
  <si>
    <t>BROACH</t>
  </si>
  <si>
    <t>NITIN BAKSHI</t>
  </si>
  <si>
    <t>ECOSMOBLTY</t>
  </si>
  <si>
    <t>EUREKAI</t>
  </si>
  <si>
    <t>MICRO SPARK VENTURES LLP</t>
  </si>
  <si>
    <t>BRIDGE INDIA FUND</t>
  </si>
  <si>
    <t>GOPAIST</t>
  </si>
  <si>
    <t>BALDEVBHAI GOPALBHAI PATEL</t>
  </si>
  <si>
    <t>INOVSYNTH</t>
  </si>
  <si>
    <t>KIZI</t>
  </si>
  <si>
    <t>KUBERJI</t>
  </si>
  <si>
    <t>SHRYDUS</t>
  </si>
  <si>
    <t>SAUMIL A BHAVNAGRI HUF</t>
  </si>
  <si>
    <t>ARYAMANVIKRAMJAIN</t>
  </si>
  <si>
    <t>LGOF GLOBAL OPPORTUNITIES LIMITED</t>
  </si>
  <si>
    <t>AARTISURF</t>
  </si>
  <si>
    <t>Aarti Surfactants Limited</t>
  </si>
  <si>
    <t>NIKHIL HOLDINGS PRIVATE LIMITED</t>
  </si>
  <si>
    <t>ARIHANTCAP</t>
  </si>
  <si>
    <t>Arihant Capital Mkts Ltd</t>
  </si>
  <si>
    <t>Axita Cotton Limited</t>
  </si>
  <si>
    <t>Ecos (India) Mob &amp; Hosp L</t>
  </si>
  <si>
    <t>YUGA STOCKS AND COMMODITIES PRIVATE LIMITED  .</t>
  </si>
  <si>
    <t>ELIXIR WEALTH MANAGEMENT PRIVATE LIMITED</t>
  </si>
  <si>
    <t>PLUTUS WEALTH MANAGEMENT LLP</t>
  </si>
  <si>
    <t>GRT STRATEGIC VENTURES LLP</t>
  </si>
  <si>
    <t>IDEALTECHO</t>
  </si>
  <si>
    <t>Ideal Technoplast Ind Ltd</t>
  </si>
  <si>
    <t>KOPRAN</t>
  </si>
  <si>
    <t>Kopran Ltd.</t>
  </si>
  <si>
    <t>SILVER LINE VENTURES PRIVATE LIMITED</t>
  </si>
  <si>
    <t>MOREPENLAB</t>
  </si>
  <si>
    <t>Morepan Laboratories Ltd.</t>
  </si>
  <si>
    <t>THANGAMAYL</t>
  </si>
  <si>
    <t>Thangamayil Jewellery Ltd</t>
  </si>
  <si>
    <t>MITTAL RIMPY</t>
  </si>
  <si>
    <t>LABDHI BUSINESS TRUST</t>
  </si>
  <si>
    <t>VINOD HARILAL JHAVERI</t>
  </si>
  <si>
    <t>AVIATOR GLOBAL INVESTMENT FUND</t>
  </si>
  <si>
    <t>RattanIndia Ent Limited</t>
  </si>
  <si>
    <t>410-420</t>
  </si>
  <si>
    <t>450-480</t>
  </si>
  <si>
    <t>Loss of Rs.16/-</t>
  </si>
  <si>
    <t>NMDC SEP FUT</t>
  </si>
  <si>
    <t>Profit of Rs.1.8/-</t>
  </si>
  <si>
    <t>BANKNIFTY 51500 CE 11 SEP</t>
  </si>
  <si>
    <t>AIHL</t>
  </si>
  <si>
    <t>PIYUSHBHAI MAHENDRABHAI DOSHI</t>
  </si>
  <si>
    <t>SIDDARTHA SIDDARTHA</t>
  </si>
  <si>
    <t>MANJULA VINOD KOTHARI</t>
  </si>
  <si>
    <t>DIGISH RAMESH PANDIT HUF</t>
  </si>
  <si>
    <t>ALPESHBHAI RASIKLAL SHAH</t>
  </si>
  <si>
    <t>JIGNABEN ALPESHBHAI SHAH</t>
  </si>
  <si>
    <t>NIRALI VIJAYBHAI SHAH</t>
  </si>
  <si>
    <t>ARISE</t>
  </si>
  <si>
    <t>SUMANCHEPURI</t>
  </si>
  <si>
    <t>SUMAN</t>
  </si>
  <si>
    <t>RAJENDRABA GHANSHAYAMSINH JADEJA</t>
  </si>
  <si>
    <t>KALPANA MADHANI SECURITIES PRIVATE LIMITED</t>
  </si>
  <si>
    <t>BACPHAR</t>
  </si>
  <si>
    <t>MANUBHAI AMRUTLAL SHAH</t>
  </si>
  <si>
    <t>NAVIN KESHRIMAL MEHTA</t>
  </si>
  <si>
    <t>GULECHA INVESTMENT AND TRADING COMPANY PVT LTD</t>
  </si>
  <si>
    <t>ANIL GURMUKH BHAGWANI NRE</t>
  </si>
  <si>
    <t>SOHAM FINCARE INDIA LLP</t>
  </si>
  <si>
    <t>RAMESH LAL</t>
  </si>
  <si>
    <t>JAI VINAYAK SECURITIES</t>
  </si>
  <si>
    <t>DHATRE</t>
  </si>
  <si>
    <t>PKG FINANCERS PRIVATE LIMITED</t>
  </si>
  <si>
    <t>RUPA AGARWAL</t>
  </si>
  <si>
    <t>DIANATEA</t>
  </si>
  <si>
    <t>GANVERSE</t>
  </si>
  <si>
    <t>SUNSTAR SHARE BROKERS PRIVATE LIMITED</t>
  </si>
  <si>
    <t>SARTHAK AGARWAL</t>
  </si>
  <si>
    <t>ATUL SALUJA HUF</t>
  </si>
  <si>
    <t>GOPAL AGARWAL</t>
  </si>
  <si>
    <t>DHRUV GANJI</t>
  </si>
  <si>
    <t>SILONI UPPAL</t>
  </si>
  <si>
    <t>VISHAL SRIVASTAVA</t>
  </si>
  <si>
    <t>GKCONS</t>
  </si>
  <si>
    <t>AKHILESH KUMAR</t>
  </si>
  <si>
    <t>GOKAKTEX</t>
  </si>
  <si>
    <t>DATTATRAYLALASAHEBGAIKWAD</t>
  </si>
  <si>
    <t>STEPHENARULMADHAV</t>
  </si>
  <si>
    <t>N L RUNGTA (HUF)</t>
  </si>
  <si>
    <t>TARLABEN PRAKASHBHAI PATEL</t>
  </si>
  <si>
    <t>RUTUJA SUJIT YELMAME</t>
  </si>
  <si>
    <t>CHAUDHARY ASHARAM BHOLARAM HUF</t>
  </si>
  <si>
    <t>SANGITABEN GANESHBHAI KANANI</t>
  </si>
  <si>
    <t>KUNDANBEN BHAVESHBHAI PATEL</t>
  </si>
  <si>
    <t>PRAJAKTA P DICHOLKAR</t>
  </si>
  <si>
    <t>RAJASREE RAMDAS</t>
  </si>
  <si>
    <t>JAMSHRI</t>
  </si>
  <si>
    <t>JETINFRA</t>
  </si>
  <si>
    <t>DHARMIK DILIP SHAH</t>
  </si>
  <si>
    <t>BONANZA PORTFOLIO LIMITED</t>
  </si>
  <si>
    <t>RUPAL MEGH SHAH</t>
  </si>
  <si>
    <t>NATRAJPR</t>
  </si>
  <si>
    <t>AMBRISH TYAGI</t>
  </si>
  <si>
    <t>OPTIFIN</t>
  </si>
  <si>
    <t>NOPEA CAPITAL SERVICES PRIVATE LIMITED</t>
  </si>
  <si>
    <t>ORIENTTR</t>
  </si>
  <si>
    <t>DAMINI COMMOSALES LLP</t>
  </si>
  <si>
    <t>OSWALAGRO</t>
  </si>
  <si>
    <t>ALLIANCE TECHNO PROJECTS LIMITED</t>
  </si>
  <si>
    <t>LUCKYSTAR ENTERTAINMENTS LIMITED</t>
  </si>
  <si>
    <t>OSWALGREEN</t>
  </si>
  <si>
    <t>APPU IMPEX LIMITED</t>
  </si>
  <si>
    <t>BHAVANI TECHNO PROJECTS LIMITED</t>
  </si>
  <si>
    <t>OSWAL AGRO MILLS LTD.</t>
  </si>
  <si>
    <t>PADAMCO</t>
  </si>
  <si>
    <t>RAJEV GUPTA .</t>
  </si>
  <si>
    <t>PRADHIN</t>
  </si>
  <si>
    <t>PREETI BHAUKA</t>
  </si>
  <si>
    <t>PROFINC</t>
  </si>
  <si>
    <t>URJA INVESTMENT PRIVATE LIMITED</t>
  </si>
  <si>
    <t>PRATAP CHAMPSHI LODAYA</t>
  </si>
  <si>
    <t>QUASAR</t>
  </si>
  <si>
    <t>VIVEK AGARWAL</t>
  </si>
  <si>
    <t>VAKANDA SERVICES PRIVATE LIMITED</t>
  </si>
  <si>
    <t>RAJKOTINV</t>
  </si>
  <si>
    <t>SAURABH GUPTA</t>
  </si>
  <si>
    <t>NURULLA SYED</t>
  </si>
  <si>
    <t>RAPID</t>
  </si>
  <si>
    <t>RELICAB</t>
  </si>
  <si>
    <t>MANISH JAJU</t>
  </si>
  <si>
    <t>RGRL</t>
  </si>
  <si>
    <t>DIVYA KANDA</t>
  </si>
  <si>
    <t>SANJAY ARUNKUMAR CHOKSI</t>
  </si>
  <si>
    <t>WEALTH FIRST PORTFOLIO MANAGERS PVT LTD.</t>
  </si>
  <si>
    <t>SEIL</t>
  </si>
  <si>
    <t>NEW LEAINA INVESTMENTS LIMITED</t>
  </si>
  <si>
    <t>SHANTIGURU</t>
  </si>
  <si>
    <t>EPITOME TRADING AND INVESTMENTS</t>
  </si>
  <si>
    <t>SHILINDORE</t>
  </si>
  <si>
    <t>DEEPDER REAL ESTATE LLP</t>
  </si>
  <si>
    <t>ANISHA RAOOF DHANANI</t>
  </si>
  <si>
    <t>MAFATLAL HIRACHAND HUF</t>
  </si>
  <si>
    <t>VINITABEN PINKESHKUMAR SHAH</t>
  </si>
  <si>
    <t>SUNRISE GILTS AND SECURITIES PVT LTD</t>
  </si>
  <si>
    <t>DHARMESSH SHAH</t>
  </si>
  <si>
    <t>SMIFS</t>
  </si>
  <si>
    <t>AJAY KUMAR KAYAN</t>
  </si>
  <si>
    <t>MACKERTICH CONSULTANCY SERVICES PVT. LTD.</t>
  </si>
  <si>
    <t>STEWART INVESTMENT &amp; FINANCIAL PRIVATE LIMITED</t>
  </si>
  <si>
    <t>PROGRESSIVE STAR FINANCE PRIVATE LIMITED</t>
  </si>
  <si>
    <t>LALITA KAYAN</t>
  </si>
  <si>
    <t>SRESTHA</t>
  </si>
  <si>
    <t>SYLPH TECHNOLOGIES LIMITED</t>
  </si>
  <si>
    <t>HARESH CHIMANLAL BHATT</t>
  </si>
  <si>
    <t>SUUMAYA</t>
  </si>
  <si>
    <t>PRIYANKA GUPTA</t>
  </si>
  <si>
    <t>PRANJUL GUPTA</t>
  </si>
  <si>
    <t>SWAGTAM</t>
  </si>
  <si>
    <t>GUNJAN AGARWAL</t>
  </si>
  <si>
    <t>TRAVELS</t>
  </si>
  <si>
    <t>RAM UDAYSINGH NIMBALKAR</t>
  </si>
  <si>
    <t>PURVA SUHAS KHABIYA</t>
  </si>
  <si>
    <t>ESHA SUHAS KHABIYA</t>
  </si>
  <si>
    <t>RAVI ASHOK KOTHARI</t>
  </si>
  <si>
    <t>VIBHA TRIPATHI</t>
  </si>
  <si>
    <t>BLACK FOX FINANCIAL PVT LTD</t>
  </si>
  <si>
    <t>TRINITYLEA</t>
  </si>
  <si>
    <t>SANTOSH KUMAWAT</t>
  </si>
  <si>
    <t>UNISHIRE</t>
  </si>
  <si>
    <t>SHRISHTI AGRAWAL</t>
  </si>
  <si>
    <t>FORT SHARE BROKING PVT LTD.</t>
  </si>
  <si>
    <t>WAGEND</t>
  </si>
  <si>
    <t>VENDIGGE ENGINEERING PROJECTS PRIVATE LIMITED</t>
  </si>
  <si>
    <t>ABSMARINE</t>
  </si>
  <si>
    <t>ABS Marine Services Ltd</t>
  </si>
  <si>
    <t>ALKALI</t>
  </si>
  <si>
    <t>Alkali Metals Limited</t>
  </si>
  <si>
    <t>ALPA</t>
  </si>
  <si>
    <t>Alpa Laboratories Limited</t>
  </si>
  <si>
    <t>DUGLOBAL</t>
  </si>
  <si>
    <t>DUDIGITAL GLOBAL LIMITED</t>
  </si>
  <si>
    <t>Easy Trip Planners Ltd</t>
  </si>
  <si>
    <t>TRANSGLOBAL SECURITIES LTD</t>
  </si>
  <si>
    <t>SETU SECURITIES PVT LTD</t>
  </si>
  <si>
    <t>HEADSUP</t>
  </si>
  <si>
    <t>Heads UP Ventures Limited</t>
  </si>
  <si>
    <t>ISFT</t>
  </si>
  <si>
    <t>Intrasoft Tech. Ltd</t>
  </si>
  <si>
    <t>JM Financial Limited</t>
  </si>
  <si>
    <t>KAMOPAINTS</t>
  </si>
  <si>
    <t>Kamdhenu Ventures Limited</t>
  </si>
  <si>
    <t>KOTHARIPET</t>
  </si>
  <si>
    <t>Kothari Petrochem Ltd</t>
  </si>
  <si>
    <t>LAXMICOT</t>
  </si>
  <si>
    <t>Laxmi Cotspin Limited</t>
  </si>
  <si>
    <t>BRONZE SECURITIES PVT LTD</t>
  </si>
  <si>
    <t>LFIC</t>
  </si>
  <si>
    <t>Lakshmi Fin Ind Corp Ltd</t>
  </si>
  <si>
    <t>LINCOLN</t>
  </si>
  <si>
    <t>Lincoln Pharma Ltd</t>
  </si>
  <si>
    <t>LYKALABS</t>
  </si>
  <si>
    <t>Lyka Labs Ltd</t>
  </si>
  <si>
    <t>MOS</t>
  </si>
  <si>
    <t>Mos Utility Limited</t>
  </si>
  <si>
    <t>SAINT CAPITAL FUND</t>
  </si>
  <si>
    <t>MINERVA VENTURES FUND</t>
  </si>
  <si>
    <t>MUTHOOTCAP</t>
  </si>
  <si>
    <t>Muthoot Cap Serv Ltd</t>
  </si>
  <si>
    <t>NURECA</t>
  </si>
  <si>
    <t>Nureca Limited</t>
  </si>
  <si>
    <t>MAGPRO SECURITIES PVT LTD</t>
  </si>
  <si>
    <t>ORTINGLOBE</t>
  </si>
  <si>
    <t>ORTIN GLOBAL LIMITED</t>
  </si>
  <si>
    <t>MOTILAL PREETHI JAIN</t>
  </si>
  <si>
    <t>SHIVAM OMAR</t>
  </si>
  <si>
    <t>INDUS PORTFOLIO PVT. LTD.</t>
  </si>
  <si>
    <t>GLOBALWORTH SECURITIES LIMITED</t>
  </si>
  <si>
    <t>PULZ</t>
  </si>
  <si>
    <t>Pulz Electronics Limited</t>
  </si>
  <si>
    <t>ROHAN GUPTA</t>
  </si>
  <si>
    <t>SHARE INDIA SECURITIES LIMITED</t>
  </si>
  <si>
    <t>REFEX</t>
  </si>
  <si>
    <t>Refex Industries Limited</t>
  </si>
  <si>
    <t>SBC</t>
  </si>
  <si>
    <t>SBC Exports Limited</t>
  </si>
  <si>
    <t>SEPC</t>
  </si>
  <si>
    <t>SEPC Limited</t>
  </si>
  <si>
    <t>SWELECTES</t>
  </si>
  <si>
    <t>Swelect Energy Sys Ltd</t>
  </si>
  <si>
    <t>CHANDRAMOGAN R G</t>
  </si>
  <si>
    <t>TIMESCAN</t>
  </si>
  <si>
    <t>Timescan Logistics Ind L</t>
  </si>
  <si>
    <t>REVATI HOLDINGS PRIVATE LIMITED</t>
  </si>
  <si>
    <t>UTSSAV</t>
  </si>
  <si>
    <t>Utssav CZ Gold Jewels Ltd</t>
  </si>
  <si>
    <t>HUTOXY KERSI BHADHA</t>
  </si>
  <si>
    <t>MATALIA STOCK BROKING PRIVATE LIMITED</t>
  </si>
  <si>
    <t>SUSHMA  AGGARWAL</t>
  </si>
  <si>
    <t>NNM SECURITIES PVT LTD</t>
  </si>
  <si>
    <t>GATECHDVR</t>
  </si>
  <si>
    <t>LIBAS</t>
  </si>
  <si>
    <t>Libas Consu Products Ltd</t>
  </si>
  <si>
    <t>RAKESH KUMAR MANDAL</t>
  </si>
  <si>
    <t>ASHAPURA COMMODITIES</t>
  </si>
  <si>
    <t>MAXPOSURE</t>
  </si>
  <si>
    <t>Maxposure Limited</t>
  </si>
  <si>
    <t>DHOOT INDUSTRIAL FINANCE LTD</t>
  </si>
  <si>
    <t>Max Fin Serv Ltd</t>
  </si>
  <si>
    <t>MAX VENTURES INVESTMENT HOLDINGS PRIVATE LIMITED</t>
  </si>
  <si>
    <t>OCCL</t>
  </si>
  <si>
    <t>Oriental Carbn &amp; Chem Ltd</t>
  </si>
  <si>
    <t>Oswal Greentech Limited</t>
  </si>
  <si>
    <t>FASHION SUITINGS PVT LTD</t>
  </si>
  <si>
    <t>LGOF GLOBAL OPPORTUNITIES LTD</t>
  </si>
  <si>
    <t>SOURABH AGARWAL</t>
  </si>
  <si>
    <t>TROM</t>
  </si>
  <si>
    <t>Trom Industries Limited</t>
  </si>
  <si>
    <t>CHANAKYA OPPORTUNITIES FUND I</t>
  </si>
  <si>
    <t>ASHIKA GLOBAL SECURITIES PRIVATE LIMITED</t>
  </si>
  <si>
    <t>MOUNTAIN VENTURES</t>
  </si>
  <si>
    <t>1496-1536</t>
  </si>
  <si>
    <t>1650-1750</t>
  </si>
  <si>
    <t>450-458</t>
  </si>
  <si>
    <t>480-500</t>
  </si>
  <si>
    <t>Profit of Rs.57/-</t>
  </si>
  <si>
    <t>Loss of Rs.10/-</t>
  </si>
  <si>
    <t>Loss of Rs.290/-</t>
  </si>
  <si>
    <t>Loss of Rs.3.1/-</t>
  </si>
  <si>
    <t>Profit of Rs.15.5/-</t>
  </si>
  <si>
    <t>Loss of Rs.72.5/-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</si>
</sst>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3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20">
    <xf numFmtId="0" fontId="0" fillId="0" borderId="0"/>
    <xf numFmtId="0" fontId="5" fillId="0" borderId="22"/>
    <xf numFmtId="0" fontId="5" fillId="0" borderId="22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8" fillId="12" borderId="32" applyNumberFormat="0" applyAlignment="0" applyProtection="0"/>
    <xf numFmtId="0" fontId="49" fillId="13" borderId="33" applyNumberFormat="0" applyAlignment="0" applyProtection="0"/>
    <xf numFmtId="0" fontId="50" fillId="13" borderId="32" applyNumberFormat="0" applyAlignment="0" applyProtection="0"/>
    <xf numFmtId="0" fontId="51" fillId="0" borderId="34" applyNumberFormat="0" applyFill="0" applyAlignment="0" applyProtection="0"/>
    <xf numFmtId="0" fontId="52" fillId="14" borderId="35" applyNumberFormat="0" applyAlignment="0" applyProtection="0"/>
    <xf numFmtId="0" fontId="55" fillId="0" borderId="37" applyNumberFormat="0" applyFill="0" applyAlignment="0" applyProtection="0"/>
    <xf numFmtId="0" fontId="4" fillId="0" borderId="22"/>
    <xf numFmtId="0" fontId="4" fillId="17" borderId="22" applyNumberFormat="0" applyBorder="0" applyAlignment="0" applyProtection="0"/>
    <xf numFmtId="0" fontId="4" fillId="21" borderId="22" applyNumberFormat="0" applyBorder="0" applyAlignment="0" applyProtection="0"/>
    <xf numFmtId="0" fontId="4" fillId="25" borderId="22" applyNumberFormat="0" applyBorder="0" applyAlignment="0" applyProtection="0"/>
    <xf numFmtId="0" fontId="4" fillId="29" borderId="22" applyNumberFormat="0" applyBorder="0" applyAlignment="0" applyProtection="0"/>
    <xf numFmtId="0" fontId="4" fillId="33" borderId="22" applyNumberFormat="0" applyBorder="0" applyAlignment="0" applyProtection="0"/>
    <xf numFmtId="0" fontId="4" fillId="37" borderId="22" applyNumberFormat="0" applyBorder="0" applyAlignment="0" applyProtection="0"/>
    <xf numFmtId="0" fontId="4" fillId="18" borderId="22" applyNumberFormat="0" applyBorder="0" applyAlignment="0" applyProtection="0"/>
    <xf numFmtId="0" fontId="4" fillId="22" borderId="22" applyNumberFormat="0" applyBorder="0" applyAlignment="0" applyProtection="0"/>
    <xf numFmtId="0" fontId="4" fillId="26" borderId="22" applyNumberFormat="0" applyBorder="0" applyAlignment="0" applyProtection="0"/>
    <xf numFmtId="0" fontId="4" fillId="30" borderId="22" applyNumberFormat="0" applyBorder="0" applyAlignment="0" applyProtection="0"/>
    <xf numFmtId="0" fontId="4" fillId="34" borderId="22" applyNumberFormat="0" applyBorder="0" applyAlignment="0" applyProtection="0"/>
    <xf numFmtId="0" fontId="4" fillId="38" borderId="22" applyNumberFormat="0" applyBorder="0" applyAlignment="0" applyProtection="0"/>
    <xf numFmtId="0" fontId="56" fillId="19" borderId="22" applyNumberFormat="0" applyBorder="0" applyAlignment="0" applyProtection="0"/>
    <xf numFmtId="0" fontId="56" fillId="23" borderId="22" applyNumberFormat="0" applyBorder="0" applyAlignment="0" applyProtection="0"/>
    <xf numFmtId="0" fontId="56" fillId="27" borderId="22" applyNumberFormat="0" applyBorder="0" applyAlignment="0" applyProtection="0"/>
    <xf numFmtId="0" fontId="56" fillId="31" borderId="22" applyNumberFormat="0" applyBorder="0" applyAlignment="0" applyProtection="0"/>
    <xf numFmtId="0" fontId="56" fillId="35" borderId="22" applyNumberFormat="0" applyBorder="0" applyAlignment="0" applyProtection="0"/>
    <xf numFmtId="0" fontId="56" fillId="39" borderId="22" applyNumberFormat="0" applyBorder="0" applyAlignment="0" applyProtection="0"/>
    <xf numFmtId="0" fontId="56" fillId="16" borderId="22" applyNumberFormat="0" applyBorder="0" applyAlignment="0" applyProtection="0"/>
    <xf numFmtId="0" fontId="56" fillId="20" borderId="22" applyNumberFormat="0" applyBorder="0" applyAlignment="0" applyProtection="0"/>
    <xf numFmtId="0" fontId="56" fillId="24" borderId="22" applyNumberFormat="0" applyBorder="0" applyAlignment="0" applyProtection="0"/>
    <xf numFmtId="0" fontId="56" fillId="28" borderId="22" applyNumberFormat="0" applyBorder="0" applyAlignment="0" applyProtection="0"/>
    <xf numFmtId="0" fontId="56" fillId="32" borderId="22" applyNumberFormat="0" applyBorder="0" applyAlignment="0" applyProtection="0"/>
    <xf numFmtId="0" fontId="56" fillId="36" borderId="22" applyNumberFormat="0" applyBorder="0" applyAlignment="0" applyProtection="0"/>
    <xf numFmtId="0" fontId="46" fillId="10" borderId="22" applyNumberFormat="0" applyBorder="0" applyAlignment="0" applyProtection="0"/>
    <xf numFmtId="0" fontId="54" fillId="0" borderId="22" applyNumberFormat="0" applyFill="0" applyBorder="0" applyAlignment="0" applyProtection="0"/>
    <xf numFmtId="0" fontId="45" fillId="9" borderId="22" applyNumberFormat="0" applyBorder="0" applyAlignment="0" applyProtection="0"/>
    <xf numFmtId="0" fontId="44" fillId="0" borderId="22" applyNumberFormat="0" applyFill="0" applyBorder="0" applyAlignment="0" applyProtection="0"/>
    <xf numFmtId="0" fontId="57" fillId="0" borderId="22" applyNumberFormat="0" applyFill="0" applyBorder="0" applyAlignment="0" applyProtection="0">
      <alignment vertical="top"/>
      <protection locked="0"/>
    </xf>
    <xf numFmtId="0" fontId="58" fillId="11" borderId="22" applyNumberFormat="0" applyBorder="0" applyAlignment="0" applyProtection="0"/>
    <xf numFmtId="0" fontId="5" fillId="0" borderId="22"/>
    <xf numFmtId="0" fontId="5" fillId="0" borderId="22"/>
    <xf numFmtId="0" fontId="4" fillId="15" borderId="36" applyNumberFormat="0" applyFont="0" applyAlignment="0" applyProtection="0"/>
    <xf numFmtId="9" fontId="4" fillId="0" borderId="22" applyFont="0" applyFill="0" applyBorder="0" applyAlignment="0" applyProtection="0"/>
    <xf numFmtId="0" fontId="59" fillId="0" borderId="22" applyNumberFormat="0" applyFill="0" applyBorder="0" applyAlignment="0" applyProtection="0"/>
    <xf numFmtId="0" fontId="53" fillId="0" borderId="22" applyNumberFormat="0" applyFill="0" applyBorder="0" applyAlignment="0" applyProtection="0"/>
    <xf numFmtId="0" fontId="5" fillId="0" borderId="22"/>
    <xf numFmtId="0" fontId="5" fillId="0" borderId="22"/>
    <xf numFmtId="0" fontId="5" fillId="0" borderId="22"/>
    <xf numFmtId="43" fontId="4" fillId="0" borderId="22" applyFont="0" applyFill="0" applyBorder="0" applyAlignment="0" applyProtection="0"/>
    <xf numFmtId="0" fontId="4" fillId="15" borderId="36" applyNumberFormat="0" applyFont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41" fillId="0" borderId="22" applyNumberFormat="0" applyFill="0" applyBorder="0" applyAlignment="0" applyProtection="0"/>
    <xf numFmtId="0" fontId="47" fillId="11" borderId="22" applyNumberFormat="0" applyBorder="0" applyAlignment="0" applyProtection="0"/>
    <xf numFmtId="0" fontId="4" fillId="19" borderId="22" applyNumberFormat="0" applyBorder="0" applyAlignment="0" applyProtection="0"/>
    <xf numFmtId="0" fontId="4" fillId="23" borderId="22" applyNumberFormat="0" applyBorder="0" applyAlignment="0" applyProtection="0"/>
    <xf numFmtId="0" fontId="4" fillId="27" borderId="22" applyNumberFormat="0" applyBorder="0" applyAlignment="0" applyProtection="0"/>
    <xf numFmtId="0" fontId="4" fillId="31" borderId="22" applyNumberFormat="0" applyBorder="0" applyAlignment="0" applyProtection="0"/>
    <xf numFmtId="0" fontId="4" fillId="35" borderId="22" applyNumberFormat="0" applyBorder="0" applyAlignment="0" applyProtection="0"/>
    <xf numFmtId="0" fontId="4" fillId="39" borderId="22" applyNumberFormat="0" applyBorder="0" applyAlignment="0" applyProtection="0"/>
    <xf numFmtId="43" fontId="4" fillId="0" borderId="22" applyFont="0" applyFill="0" applyBorder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43" fontId="4" fillId="0" borderId="22" applyFont="0" applyFill="0" applyBorder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60" fillId="0" borderId="22"/>
    <xf numFmtId="0" fontId="61" fillId="0" borderId="22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43" fontId="2" fillId="0" borderId="22" applyFont="0" applyFill="0" applyBorder="0" applyAlignment="0" applyProtection="0"/>
    <xf numFmtId="0" fontId="5" fillId="0" borderId="22"/>
    <xf numFmtId="0" fontId="1" fillId="0" borderId="22"/>
  </cellStyleXfs>
  <cellXfs count="371">
    <xf numFmtId="0" fontId="0" fillId="0" borderId="0" xfId="0"/>
    <xf numFmtId="0" fontId="5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5" fillId="2" borderId="1" xfId="0" applyFont="1" applyFill="1" applyBorder="1" applyAlignment="1">
      <alignment horizontal="center"/>
    </xf>
    <xf numFmtId="15" fontId="8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1" fillId="0" borderId="2" xfId="0" applyFont="1" applyBorder="1"/>
    <xf numFmtId="0" fontId="5" fillId="2" borderId="5" xfId="0" applyFont="1" applyFill="1" applyBorder="1"/>
    <xf numFmtId="0" fontId="5" fillId="2" borderId="6" xfId="0" applyFont="1" applyFill="1" applyBorder="1" applyAlignment="1">
      <alignment horizontal="center"/>
    </xf>
    <xf numFmtId="0" fontId="12" fillId="0" borderId="7" xfId="0" applyFont="1" applyBorder="1"/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2" xfId="0" applyFont="1" applyFill="1" applyBorder="1"/>
    <xf numFmtId="10" fontId="5" fillId="2" borderId="1" xfId="0" applyNumberFormat="1" applyFont="1" applyFill="1" applyBorder="1"/>
    <xf numFmtId="0" fontId="5" fillId="3" borderId="1" xfId="0" applyFont="1" applyFill="1" applyBorder="1"/>
    <xf numFmtId="0" fontId="13" fillId="5" borderId="1" xfId="0" applyFont="1" applyFill="1" applyBorder="1" applyAlignment="1">
      <alignment wrapText="1"/>
    </xf>
    <xf numFmtId="0" fontId="8" fillId="2" borderId="1" xfId="0" applyFont="1" applyFill="1" applyBorder="1"/>
    <xf numFmtId="0" fontId="14" fillId="2" borderId="1" xfId="0" applyFont="1" applyFill="1" applyBorder="1"/>
    <xf numFmtId="0" fontId="8" fillId="4" borderId="1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18" xfId="0" applyFont="1" applyBorder="1"/>
    <xf numFmtId="2" fontId="8" fillId="0" borderId="2" xfId="0" applyNumberFormat="1" applyFont="1" applyBorder="1"/>
    <xf numFmtId="0" fontId="8" fillId="0" borderId="2" xfId="0" applyFont="1" applyBorder="1"/>
    <xf numFmtId="2" fontId="5" fillId="0" borderId="2" xfId="0" applyNumberFormat="1" applyFont="1" applyBorder="1"/>
    <xf numFmtId="0" fontId="5" fillId="0" borderId="0" xfId="0" applyFont="1"/>
    <xf numFmtId="15" fontId="5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0" fontId="16" fillId="0" borderId="0" xfId="0" applyFont="1"/>
    <xf numFmtId="10" fontId="1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8" fillId="2" borderId="1" xfId="0" applyFont="1" applyFill="1" applyBorder="1" applyAlignment="1">
      <alignment horizontal="left"/>
    </xf>
    <xf numFmtId="0" fontId="19" fillId="2" borderId="1" xfId="0" applyFont="1" applyFill="1" applyBorder="1"/>
    <xf numFmtId="2" fontId="5" fillId="2" borderId="1" xfId="0" applyNumberFormat="1" applyFont="1" applyFill="1" applyBorder="1"/>
    <xf numFmtId="2" fontId="5" fillId="3" borderId="1" xfId="0" applyNumberFormat="1" applyFont="1" applyFill="1" applyBorder="1"/>
    <xf numFmtId="2" fontId="8" fillId="4" borderId="15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17" fillId="0" borderId="2" xfId="0" applyFont="1" applyBorder="1"/>
    <xf numFmtId="0" fontId="5" fillId="0" borderId="0" xfId="0" applyFont="1" applyAlignment="1">
      <alignment horizontal="center"/>
    </xf>
    <xf numFmtId="0" fontId="20" fillId="2" borderId="1" xfId="0" applyFont="1" applyFill="1" applyBorder="1" applyAlignment="1">
      <alignment horizontal="right"/>
    </xf>
    <xf numFmtId="2" fontId="20" fillId="2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4" fontId="20" fillId="2" borderId="1" xfId="0" applyNumberFormat="1" applyFont="1" applyFill="1" applyBorder="1" applyAlignment="1">
      <alignment horizontal="right"/>
    </xf>
    <xf numFmtId="0" fontId="25" fillId="2" borderId="1" xfId="0" applyFont="1" applyFill="1" applyBorder="1"/>
    <xf numFmtId="0" fontId="26" fillId="2" borderId="1" xfId="0" applyFont="1" applyFill="1" applyBorder="1"/>
    <xf numFmtId="0" fontId="27" fillId="2" borderId="1" xfId="0" applyFont="1" applyFill="1" applyBorder="1"/>
    <xf numFmtId="0" fontId="29" fillId="2" borderId="1" xfId="0" applyFont="1" applyFill="1" applyBorder="1"/>
    <xf numFmtId="0" fontId="8" fillId="0" borderId="0" xfId="0" applyFont="1"/>
    <xf numFmtId="15" fontId="26" fillId="2" borderId="1" xfId="0" applyNumberFormat="1" applyFont="1" applyFill="1" applyBorder="1"/>
    <xf numFmtId="164" fontId="30" fillId="2" borderId="1" xfId="0" applyNumberFormat="1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 wrapText="1"/>
    </xf>
    <xf numFmtId="2" fontId="31" fillId="2" borderId="1" xfId="0" applyNumberFormat="1" applyFont="1" applyFill="1" applyBorder="1" applyAlignment="1">
      <alignment wrapText="1"/>
    </xf>
    <xf numFmtId="0" fontId="31" fillId="2" borderId="1" xfId="0" applyFont="1" applyFill="1" applyBorder="1" applyAlignment="1">
      <alignment horizontal="left" wrapText="1"/>
    </xf>
    <xf numFmtId="0" fontId="31" fillId="2" borderId="1" xfId="0" applyFont="1" applyFill="1" applyBorder="1"/>
    <xf numFmtId="164" fontId="30" fillId="3" borderId="1" xfId="0" applyNumberFormat="1" applyFont="1" applyFill="1" applyBorder="1" applyAlignment="1">
      <alignment horizontal="left" wrapText="1"/>
    </xf>
    <xf numFmtId="0" fontId="31" fillId="3" borderId="1" xfId="0" applyFont="1" applyFill="1" applyBorder="1" applyAlignment="1">
      <alignment horizontal="center" wrapText="1"/>
    </xf>
    <xf numFmtId="2" fontId="31" fillId="3" borderId="1" xfId="0" applyNumberFormat="1" applyFont="1" applyFill="1" applyBorder="1" applyAlignment="1">
      <alignment wrapText="1"/>
    </xf>
    <xf numFmtId="0" fontId="31" fillId="3" borderId="1" xfId="0" applyFont="1" applyFill="1" applyBorder="1" applyAlignment="1">
      <alignment horizontal="left" wrapText="1"/>
    </xf>
    <xf numFmtId="0" fontId="32" fillId="2" borderId="1" xfId="0" applyFont="1" applyFill="1" applyBorder="1" applyAlignment="1">
      <alignment horizontal="center"/>
    </xf>
    <xf numFmtId="164" fontId="33" fillId="2" borderId="1" xfId="0" applyNumberFormat="1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 wrapText="1"/>
    </xf>
    <xf numFmtId="164" fontId="8" fillId="4" borderId="2" xfId="0" applyNumberFormat="1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/>
    </xf>
    <xf numFmtId="3" fontId="5" fillId="0" borderId="2" xfId="0" applyNumberFormat="1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horizontal="left"/>
    </xf>
    <xf numFmtId="15" fontId="8" fillId="2" borderId="1" xfId="0" applyNumberFormat="1" applyFont="1" applyFill="1" applyBorder="1" applyAlignment="1">
      <alignment horizontal="center"/>
    </xf>
    <xf numFmtId="0" fontId="33" fillId="2" borderId="24" xfId="0" applyFont="1" applyFill="1" applyBorder="1"/>
    <xf numFmtId="0" fontId="8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/>
    </xf>
    <xf numFmtId="43" fontId="38" fillId="2" borderId="1" xfId="0" applyNumberFormat="1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top"/>
    </xf>
    <xf numFmtId="43" fontId="5" fillId="0" borderId="0" xfId="0" applyNumberFormat="1" applyFont="1"/>
    <xf numFmtId="0" fontId="8" fillId="2" borderId="1" xfId="0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2" fontId="31" fillId="0" borderId="0" xfId="0" applyNumberFormat="1" applyFont="1" applyAlignment="1">
      <alignment horizontal="center"/>
    </xf>
    <xf numFmtId="1" fontId="31" fillId="2" borderId="1" xfId="0" applyNumberFormat="1" applyFont="1" applyFill="1" applyBorder="1" applyAlignment="1">
      <alignment horizontal="center"/>
    </xf>
    <xf numFmtId="9" fontId="31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5" fontId="31" fillId="2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2" fontId="8" fillId="4" borderId="8" xfId="0" applyNumberFormat="1" applyFont="1" applyFill="1" applyBorder="1" applyAlignment="1">
      <alignment horizontal="center" vertical="center" wrapText="1"/>
    </xf>
    <xf numFmtId="0" fontId="33" fillId="0" borderId="25" xfId="0" applyFont="1" applyBorder="1"/>
    <xf numFmtId="0" fontId="38" fillId="0" borderId="0" xfId="0" applyFont="1"/>
    <xf numFmtId="0" fontId="38" fillId="0" borderId="0" xfId="0" applyFont="1" applyAlignment="1">
      <alignment horizontal="center" vertical="center"/>
    </xf>
    <xf numFmtId="16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horizontal="center" vertical="center" wrapText="1"/>
    </xf>
    <xf numFmtId="15" fontId="31" fillId="2" borderId="1" xfId="0" applyNumberFormat="1" applyFont="1" applyFill="1" applyBorder="1" applyAlignment="1">
      <alignment horizontal="left"/>
    </xf>
    <xf numFmtId="2" fontId="31" fillId="2" borderId="1" xfId="0" applyNumberFormat="1" applyFont="1" applyFill="1" applyBorder="1" applyAlignment="1">
      <alignment horizontal="center"/>
    </xf>
    <xf numFmtId="0" fontId="33" fillId="2" borderId="24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 vertical="center" wrapText="1"/>
    </xf>
    <xf numFmtId="10" fontId="5" fillId="7" borderId="2" xfId="0" applyNumberFormat="1" applyFont="1" applyFill="1" applyBorder="1" applyAlignment="1">
      <alignment horizontal="center" vertical="center" wrapText="1"/>
    </xf>
    <xf numFmtId="167" fontId="5" fillId="7" borderId="2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left"/>
    </xf>
    <xf numFmtId="1" fontId="5" fillId="8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 vertical="center" wrapText="1"/>
    </xf>
    <xf numFmtId="10" fontId="5" fillId="8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/>
    <xf numFmtId="9" fontId="5" fillId="8" borderId="2" xfId="0" applyNumberFormat="1" applyFont="1" applyFill="1" applyBorder="1" applyAlignment="1">
      <alignment horizontal="center"/>
    </xf>
    <xf numFmtId="168" fontId="5" fillId="8" borderId="2" xfId="0" applyNumberFormat="1" applyFont="1" applyFill="1" applyBorder="1" applyAlignment="1">
      <alignment horizontal="center" vertical="center" wrapText="1"/>
    </xf>
    <xf numFmtId="15" fontId="5" fillId="8" borderId="2" xfId="0" applyNumberFormat="1" applyFont="1" applyFill="1" applyBorder="1"/>
    <xf numFmtId="1" fontId="5" fillId="6" borderId="2" xfId="0" applyNumberFormat="1" applyFont="1" applyFill="1" applyBorder="1" applyAlignment="1">
      <alignment horizontal="center" vertical="center" wrapText="1"/>
    </xf>
    <xf numFmtId="167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 vertical="center" wrapText="1"/>
    </xf>
    <xf numFmtId="9" fontId="5" fillId="6" borderId="2" xfId="0" applyNumberFormat="1" applyFont="1" applyFill="1" applyBorder="1" applyAlignment="1">
      <alignment horizontal="center"/>
    </xf>
    <xf numFmtId="1" fontId="5" fillId="7" borderId="3" xfId="0" applyNumberFormat="1" applyFont="1" applyFill="1" applyBorder="1" applyAlignment="1">
      <alignment horizontal="center" vertical="center"/>
    </xf>
    <xf numFmtId="167" fontId="5" fillId="7" borderId="3" xfId="0" applyNumberFormat="1" applyFont="1" applyFill="1" applyBorder="1" applyAlignment="1">
      <alignment horizontal="center" vertical="center"/>
    </xf>
    <xf numFmtId="167" fontId="5" fillId="7" borderId="3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2" fontId="5" fillId="7" borderId="3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10" fontId="5" fillId="7" borderId="3" xfId="0" applyNumberFormat="1" applyFont="1" applyFill="1" applyBorder="1" applyAlignment="1">
      <alignment horizontal="center" vertical="center" wrapText="1"/>
    </xf>
    <xf numFmtId="167" fontId="5" fillId="7" borderId="3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/>
    </xf>
    <xf numFmtId="167" fontId="5" fillId="8" borderId="2" xfId="0" applyNumberFormat="1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 vertical="center" wrapText="1"/>
    </xf>
    <xf numFmtId="1" fontId="5" fillId="8" borderId="3" xfId="0" applyNumberFormat="1" applyFont="1" applyFill="1" applyBorder="1" applyAlignment="1">
      <alignment horizontal="center" vertical="center"/>
    </xf>
    <xf numFmtId="167" fontId="5" fillId="8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/>
    <xf numFmtId="0" fontId="5" fillId="8" borderId="3" xfId="0" applyFont="1" applyFill="1" applyBorder="1" applyAlignment="1">
      <alignment horizontal="center"/>
    </xf>
    <xf numFmtId="2" fontId="5" fillId="8" borderId="3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38" fillId="0" borderId="28" xfId="0" applyFont="1" applyBorder="1" applyAlignment="1">
      <alignment horizontal="center" vertical="center"/>
    </xf>
    <xf numFmtId="165" fontId="38" fillId="0" borderId="28" xfId="0" applyNumberFormat="1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2" fontId="39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5" fontId="5" fillId="0" borderId="28" xfId="0" applyNumberFormat="1" applyFont="1" applyBorder="1" applyAlignment="1">
      <alignment horizontal="center" vertical="center"/>
    </xf>
    <xf numFmtId="43" fontId="38" fillId="0" borderId="28" xfId="0" applyNumberFormat="1" applyFont="1" applyBorder="1" applyAlignment="1">
      <alignment horizontal="center" vertical="top"/>
    </xf>
    <xf numFmtId="10" fontId="39" fillId="0" borderId="28" xfId="0" applyNumberFormat="1" applyFont="1" applyBorder="1" applyAlignment="1">
      <alignment horizontal="center" vertical="center" wrapText="1"/>
    </xf>
    <xf numFmtId="16" fontId="39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left"/>
    </xf>
    <xf numFmtId="0" fontId="8" fillId="4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/>
    </xf>
    <xf numFmtId="0" fontId="5" fillId="2" borderId="22" xfId="0" applyFont="1" applyFill="1" applyBorder="1"/>
    <xf numFmtId="0" fontId="17" fillId="0" borderId="7" xfId="0" applyFont="1" applyBorder="1"/>
    <xf numFmtId="2" fontId="5" fillId="0" borderId="7" xfId="0" applyNumberFormat="1" applyFont="1" applyBorder="1"/>
    <xf numFmtId="0" fontId="5" fillId="0" borderId="7" xfId="0" applyFont="1" applyBorder="1"/>
    <xf numFmtId="0" fontId="8" fillId="0" borderId="28" xfId="1" applyFont="1" applyBorder="1"/>
    <xf numFmtId="2" fontId="8" fillId="0" borderId="28" xfId="1" applyNumberFormat="1" applyFont="1" applyBorder="1" applyAlignment="1">
      <alignment horizontal="right"/>
    </xf>
    <xf numFmtId="2" fontId="8" fillId="0" borderId="28" xfId="1" applyNumberFormat="1" applyFont="1" applyBorder="1"/>
    <xf numFmtId="10" fontId="8" fillId="0" borderId="28" xfId="46" applyNumberFormat="1" applyFont="1" applyBorder="1"/>
    <xf numFmtId="0" fontId="8" fillId="4" borderId="7" xfId="0" applyFont="1" applyFill="1" applyBorder="1" applyAlignment="1">
      <alignment horizontal="center"/>
    </xf>
    <xf numFmtId="0" fontId="5" fillId="0" borderId="22" xfId="0" applyFont="1" applyBorder="1"/>
    <xf numFmtId="15" fontId="5" fillId="0" borderId="22" xfId="0" applyNumberFormat="1" applyFont="1" applyBorder="1"/>
    <xf numFmtId="2" fontId="5" fillId="0" borderId="22" xfId="0" applyNumberFormat="1" applyFont="1" applyBorder="1"/>
    <xf numFmtId="2" fontId="5" fillId="0" borderId="22" xfId="0" applyNumberFormat="1" applyFont="1" applyBorder="1" applyAlignment="1">
      <alignment horizontal="right"/>
    </xf>
    <xf numFmtId="0" fontId="16" fillId="0" borderId="22" xfId="0" applyFont="1" applyBorder="1"/>
    <xf numFmtId="10" fontId="16" fillId="2" borderId="22" xfId="0" applyNumberFormat="1" applyFont="1" applyFill="1" applyBorder="1" applyAlignment="1">
      <alignment horizontal="center"/>
    </xf>
    <xf numFmtId="0" fontId="5" fillId="0" borderId="28" xfId="0" applyFont="1" applyBorder="1"/>
    <xf numFmtId="0" fontId="17" fillId="0" borderId="28" xfId="0" applyFont="1" applyBorder="1"/>
    <xf numFmtId="2" fontId="5" fillId="0" borderId="28" xfId="0" applyNumberFormat="1" applyFont="1" applyBorder="1"/>
    <xf numFmtId="15" fontId="55" fillId="0" borderId="28" xfId="12" applyNumberFormat="1" applyFont="1" applyBorder="1"/>
    <xf numFmtId="2" fontId="5" fillId="0" borderId="28" xfId="1" applyNumberFormat="1" applyBorder="1"/>
    <xf numFmtId="15" fontId="3" fillId="0" borderId="28" xfId="12" applyNumberFormat="1" applyFont="1" applyBorder="1"/>
    <xf numFmtId="2" fontId="5" fillId="0" borderId="28" xfId="1" applyNumberFormat="1" applyBorder="1" applyAlignment="1">
      <alignment horizontal="right"/>
    </xf>
    <xf numFmtId="0" fontId="5" fillId="0" borderId="28" xfId="1" applyBorder="1"/>
    <xf numFmtId="10" fontId="5" fillId="0" borderId="28" xfId="46" applyNumberFormat="1" applyFont="1" applyBorder="1"/>
    <xf numFmtId="0" fontId="3" fillId="0" borderId="28" xfId="12" applyFont="1" applyBorder="1" applyAlignment="1">
      <alignment horizontal="left"/>
    </xf>
    <xf numFmtId="49" fontId="3" fillId="0" borderId="28" xfId="12" applyNumberFormat="1" applyFont="1" applyBorder="1"/>
    <xf numFmtId="0" fontId="3" fillId="0" borderId="28" xfId="12" applyFont="1" applyBorder="1"/>
    <xf numFmtId="0" fontId="5" fillId="0" borderId="28" xfId="0" applyFont="1" applyBorder="1" applyAlignment="1">
      <alignment horizontal="left"/>
    </xf>
    <xf numFmtId="16" fontId="38" fillId="0" borderId="22" xfId="0" applyNumberFormat="1" applyFont="1" applyBorder="1" applyAlignment="1">
      <alignment horizontal="center" vertical="center"/>
    </xf>
    <xf numFmtId="0" fontId="38" fillId="0" borderId="28" xfId="0" applyFont="1" applyBorder="1"/>
    <xf numFmtId="16" fontId="38" fillId="0" borderId="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left"/>
    </xf>
    <xf numFmtId="0" fontId="5" fillId="7" borderId="7" xfId="0" applyFont="1" applyFill="1" applyBorder="1" applyAlignment="1">
      <alignment horizontal="center"/>
    </xf>
    <xf numFmtId="2" fontId="5" fillId="7" borderId="7" xfId="0" applyNumberFormat="1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left" vertical="center" wrapText="1"/>
    </xf>
    <xf numFmtId="0" fontId="38" fillId="40" borderId="0" xfId="0" applyFont="1" applyFill="1"/>
    <xf numFmtId="0" fontId="38" fillId="40" borderId="0" xfId="0" applyFont="1" applyFill="1" applyAlignment="1">
      <alignment horizontal="center" vertical="center"/>
    </xf>
    <xf numFmtId="165" fontId="38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8" fillId="0" borderId="22" xfId="0" applyNumberFormat="1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10" fontId="38" fillId="0" borderId="28" xfId="0" applyNumberFormat="1" applyFont="1" applyBorder="1" applyAlignment="1">
      <alignment horizontal="center" vertical="center" wrapText="1"/>
    </xf>
    <xf numFmtId="0" fontId="38" fillId="41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0" fontId="39" fillId="42" borderId="28" xfId="0" applyFont="1" applyFill="1" applyBorder="1" applyAlignment="1">
      <alignment horizontal="center" vertical="center"/>
    </xf>
    <xf numFmtId="167" fontId="5" fillId="44" borderId="2" xfId="0" applyNumberFormat="1" applyFont="1" applyFill="1" applyBorder="1" applyAlignment="1">
      <alignment horizontal="center" vertical="center"/>
    </xf>
    <xf numFmtId="0" fontId="17" fillId="43" borderId="2" xfId="0" applyFont="1" applyFill="1" applyBorder="1"/>
    <xf numFmtId="0" fontId="17" fillId="43" borderId="2" xfId="0" applyFont="1" applyFill="1" applyBorder="1" applyAlignment="1">
      <alignment horizontal="center"/>
    </xf>
    <xf numFmtId="0" fontId="5" fillId="43" borderId="2" xfId="0" applyFont="1" applyFill="1" applyBorder="1" applyAlignment="1">
      <alignment horizontal="center"/>
    </xf>
    <xf numFmtId="0" fontId="5" fillId="45" borderId="4" xfId="0" applyFont="1" applyFill="1" applyBorder="1" applyAlignment="1">
      <alignment horizontal="center"/>
    </xf>
    <xf numFmtId="2" fontId="5" fillId="45" borderId="2" xfId="0" applyNumberFormat="1" applyFont="1" applyFill="1" applyBorder="1" applyAlignment="1">
      <alignment horizontal="center" vertical="center" wrapText="1"/>
    </xf>
    <xf numFmtId="10" fontId="5" fillId="45" borderId="2" xfId="0" applyNumberFormat="1" applyFont="1" applyFill="1" applyBorder="1" applyAlignment="1">
      <alignment horizontal="center" vertical="center" wrapText="1"/>
    </xf>
    <xf numFmtId="0" fontId="5" fillId="45" borderId="2" xfId="0" applyFont="1" applyFill="1" applyBorder="1" applyAlignment="1">
      <alignment horizontal="center"/>
    </xf>
    <xf numFmtId="167" fontId="5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0" fontId="38" fillId="41" borderId="28" xfId="0" applyNumberFormat="1" applyFont="1" applyFill="1" applyBorder="1" applyAlignment="1">
      <alignment horizontal="center" vertical="center" wrapText="1"/>
    </xf>
    <xf numFmtId="16" fontId="38" fillId="41" borderId="28" xfId="0" applyNumberFormat="1" applyFont="1" applyFill="1" applyBorder="1" applyAlignment="1">
      <alignment horizontal="center" vertical="center"/>
    </xf>
    <xf numFmtId="2" fontId="39" fillId="42" borderId="28" xfId="0" applyNumberFormat="1" applyFont="1" applyFill="1" applyBorder="1" applyAlignment="1">
      <alignment horizontal="center" vertical="center"/>
    </xf>
    <xf numFmtId="165" fontId="38" fillId="42" borderId="28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38" fillId="0" borderId="22" xfId="0" applyFont="1" applyBorder="1" applyAlignment="1">
      <alignment horizontal="center" vertical="center"/>
    </xf>
    <xf numFmtId="0" fontId="0" fillId="0" borderId="22" xfId="0" applyBorder="1"/>
    <xf numFmtId="0" fontId="38" fillId="0" borderId="22" xfId="0" applyFont="1" applyBorder="1"/>
    <xf numFmtId="0" fontId="39" fillId="0" borderId="22" xfId="0" applyFont="1" applyBorder="1" applyAlignment="1">
      <alignment horizontal="center" vertical="center"/>
    </xf>
    <xf numFmtId="2" fontId="39" fillId="0" borderId="22" xfId="0" applyNumberFormat="1" applyFont="1" applyBorder="1" applyAlignment="1">
      <alignment horizontal="center" vertical="center"/>
    </xf>
    <xf numFmtId="166" fontId="38" fillId="0" borderId="22" xfId="0" applyNumberFormat="1" applyFont="1" applyBorder="1" applyAlignment="1">
      <alignment horizontal="center" vertical="center"/>
    </xf>
    <xf numFmtId="166" fontId="38" fillId="0" borderId="28" xfId="0" applyNumberFormat="1" applyFont="1" applyBorder="1" applyAlignment="1">
      <alignment horizontal="center" vertical="center"/>
    </xf>
    <xf numFmtId="0" fontId="17" fillId="0" borderId="38" xfId="0" applyFont="1" applyBorder="1"/>
    <xf numFmtId="2" fontId="5" fillId="0" borderId="38" xfId="0" applyNumberFormat="1" applyFont="1" applyBorder="1"/>
    <xf numFmtId="0" fontId="5" fillId="0" borderId="38" xfId="0" applyFont="1" applyBorder="1"/>
    <xf numFmtId="0" fontId="5" fillId="2" borderId="28" xfId="0" applyFont="1" applyFill="1" applyBorder="1"/>
    <xf numFmtId="0" fontId="5" fillId="0" borderId="39" xfId="0" applyFont="1" applyBorder="1" applyAlignment="1">
      <alignment horizontal="left"/>
    </xf>
    <xf numFmtId="0" fontId="5" fillId="2" borderId="38" xfId="0" applyFont="1" applyFill="1" applyBorder="1"/>
    <xf numFmtId="0" fontId="0" fillId="0" borderId="28" xfId="0" applyBorder="1"/>
    <xf numFmtId="0" fontId="20" fillId="2" borderId="22" xfId="0" applyFont="1" applyFill="1" applyBorder="1" applyAlignment="1">
      <alignment horizontal="right"/>
    </xf>
    <xf numFmtId="2" fontId="20" fillId="2" borderId="22" xfId="0" applyNumberFormat="1" applyFont="1" applyFill="1" applyBorder="1" applyAlignment="1">
      <alignment horizontal="right"/>
    </xf>
    <xf numFmtId="0" fontId="38" fillId="46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9" fillId="47" borderId="28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3" fontId="5" fillId="0" borderId="7" xfId="0" applyNumberFormat="1" applyFont="1" applyBorder="1" applyAlignment="1">
      <alignment horizontal="left"/>
    </xf>
    <xf numFmtId="164" fontId="5" fillId="2" borderId="28" xfId="0" applyNumberFormat="1" applyFont="1" applyFill="1" applyBorder="1" applyAlignment="1">
      <alignment horizontal="left"/>
    </xf>
    <xf numFmtId="3" fontId="5" fillId="0" borderId="28" xfId="0" applyNumberFormat="1" applyFont="1" applyBorder="1" applyAlignment="1">
      <alignment horizontal="left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38" xfId="0" applyFont="1" applyFill="1" applyBorder="1" applyAlignment="1">
      <alignment horizontal="left" vertical="center" wrapText="1"/>
    </xf>
    <xf numFmtId="0" fontId="39" fillId="46" borderId="28" xfId="0" applyFont="1" applyFill="1" applyBorder="1" applyAlignment="1">
      <alignment horizontal="center" vertical="center"/>
    </xf>
    <xf numFmtId="2" fontId="39" fillId="46" borderId="28" xfId="0" applyNumberFormat="1" applyFont="1" applyFill="1" applyBorder="1" applyAlignment="1">
      <alignment horizontal="center" vertical="center"/>
    </xf>
    <xf numFmtId="166" fontId="38" fillId="46" borderId="28" xfId="0" applyNumberFormat="1" applyFont="1" applyFill="1" applyBorder="1" applyAlignment="1">
      <alignment horizontal="center" vertical="center"/>
    </xf>
    <xf numFmtId="16" fontId="38" fillId="47" borderId="28" xfId="0" applyNumberFormat="1" applyFont="1" applyFill="1" applyBorder="1" applyAlignment="1">
      <alignment horizontal="center" vertical="center"/>
    </xf>
    <xf numFmtId="0" fontId="38" fillId="47" borderId="28" xfId="0" applyFont="1" applyFill="1" applyBorder="1"/>
    <xf numFmtId="16" fontId="38" fillId="42" borderId="28" xfId="0" applyNumberFormat="1" applyFont="1" applyFill="1" applyBorder="1" applyAlignment="1">
      <alignment horizontal="center" vertical="center"/>
    </xf>
    <xf numFmtId="0" fontId="38" fillId="42" borderId="28" xfId="0" applyFont="1" applyFill="1" applyBorder="1"/>
    <xf numFmtId="0" fontId="39" fillId="41" borderId="28" xfId="0" applyFont="1" applyFill="1" applyBorder="1" applyAlignment="1">
      <alignment horizontal="center" vertical="center"/>
    </xf>
    <xf numFmtId="2" fontId="39" fillId="41" borderId="28" xfId="0" applyNumberFormat="1" applyFont="1" applyFill="1" applyBorder="1" applyAlignment="1">
      <alignment horizontal="center" vertical="center"/>
    </xf>
    <xf numFmtId="166" fontId="38" fillId="41" borderId="28" xfId="0" applyNumberFormat="1" applyFont="1" applyFill="1" applyBorder="1" applyAlignment="1">
      <alignment horizontal="center" vertical="center"/>
    </xf>
    <xf numFmtId="15" fontId="33" fillId="2" borderId="22" xfId="0" applyNumberFormat="1" applyFont="1" applyFill="1" applyBorder="1" applyAlignment="1">
      <alignment vertical="center"/>
    </xf>
    <xf numFmtId="0" fontId="5" fillId="2" borderId="22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center" vertical="top"/>
    </xf>
    <xf numFmtId="2" fontId="5" fillId="2" borderId="41" xfId="0" applyNumberFormat="1" applyFont="1" applyFill="1" applyBorder="1" applyAlignment="1">
      <alignment horizontal="center" vertical="center"/>
    </xf>
    <xf numFmtId="0" fontId="62" fillId="0" borderId="22" xfId="0" applyFont="1" applyBorder="1"/>
    <xf numFmtId="167" fontId="5" fillId="0" borderId="22" xfId="0" applyNumberFormat="1" applyFont="1" applyBorder="1" applyAlignment="1">
      <alignment horizontal="center" vertical="center"/>
    </xf>
    <xf numFmtId="1" fontId="5" fillId="2" borderId="28" xfId="0" applyNumberFormat="1" applyFont="1" applyFill="1" applyBorder="1" applyAlignment="1">
      <alignment horizontal="center" vertical="center" wrapText="1"/>
    </xf>
    <xf numFmtId="0" fontId="17" fillId="0" borderId="5" xfId="0" applyFont="1" applyBorder="1"/>
    <xf numFmtId="1" fontId="5" fillId="2" borderId="40" xfId="0" applyNumberFormat="1" applyFont="1" applyFill="1" applyBorder="1" applyAlignment="1">
      <alignment horizontal="center" vertical="center" wrapText="1"/>
    </xf>
    <xf numFmtId="167" fontId="5" fillId="2" borderId="28" xfId="0" applyNumberFormat="1" applyFont="1" applyFill="1" applyBorder="1" applyAlignment="1">
      <alignment horizontal="center" vertical="center"/>
    </xf>
    <xf numFmtId="15" fontId="8" fillId="2" borderId="22" xfId="0" applyNumberFormat="1" applyFont="1" applyFill="1" applyBorder="1" applyAlignment="1">
      <alignment horizontal="center"/>
    </xf>
    <xf numFmtId="0" fontId="0" fillId="0" borderId="42" xfId="0" applyBorder="1"/>
    <xf numFmtId="0" fontId="5" fillId="2" borderId="44" xfId="0" applyFont="1" applyFill="1" applyBorder="1"/>
    <xf numFmtId="0" fontId="5" fillId="2" borderId="45" xfId="0" applyFont="1" applyFill="1" applyBorder="1"/>
    <xf numFmtId="0" fontId="5" fillId="2" borderId="42" xfId="0" applyFont="1" applyFill="1" applyBorder="1"/>
    <xf numFmtId="0" fontId="5" fillId="3" borderId="43" xfId="0" applyFont="1" applyFill="1" applyBorder="1"/>
    <xf numFmtId="0" fontId="5" fillId="3" borderId="22" xfId="0" applyFont="1" applyFill="1" applyBorder="1"/>
    <xf numFmtId="0" fontId="5" fillId="3" borderId="22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7" fillId="2" borderId="43" xfId="0" applyFont="1" applyFill="1" applyBorder="1" applyAlignment="1">
      <alignment horizontal="left"/>
    </xf>
    <xf numFmtId="0" fontId="5" fillId="2" borderId="48" xfId="0" applyFont="1" applyFill="1" applyBorder="1"/>
    <xf numFmtId="0" fontId="5" fillId="2" borderId="49" xfId="0" applyFont="1" applyFill="1" applyBorder="1"/>
    <xf numFmtId="0" fontId="5" fillId="3" borderId="45" xfId="0" applyFont="1" applyFill="1" applyBorder="1"/>
    <xf numFmtId="0" fontId="5" fillId="3" borderId="42" xfId="0" applyFont="1" applyFill="1" applyBorder="1"/>
    <xf numFmtId="0" fontId="0" fillId="0" borderId="46" xfId="0" applyBorder="1"/>
    <xf numFmtId="0" fontId="6" fillId="3" borderId="22" xfId="0" applyFont="1" applyFill="1" applyBorder="1"/>
    <xf numFmtId="0" fontId="7" fillId="3" borderId="22" xfId="0" applyFont="1" applyFill="1" applyBorder="1" applyAlignment="1">
      <alignment horizontal="center"/>
    </xf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35" fillId="3" borderId="22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" fontId="38" fillId="42" borderId="40" xfId="0" applyNumberFormat="1" applyFont="1" applyFill="1" applyBorder="1" applyAlignment="1">
      <alignment horizontal="center" vertical="center"/>
    </xf>
    <xf numFmtId="0" fontId="38" fillId="42" borderId="40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/>
    </xf>
    <xf numFmtId="0" fontId="38" fillId="0" borderId="28" xfId="0" applyFont="1" applyFill="1" applyBorder="1"/>
    <xf numFmtId="16" fontId="38" fillId="0" borderId="28" xfId="0" applyNumberFormat="1" applyFont="1" applyFill="1" applyBorder="1" applyAlignment="1">
      <alignment horizontal="center" vertical="center"/>
    </xf>
    <xf numFmtId="0" fontId="39" fillId="0" borderId="39" xfId="0" applyFont="1" applyFill="1" applyBorder="1" applyAlignment="1">
      <alignment horizontal="center" vertical="center"/>
    </xf>
    <xf numFmtId="0" fontId="39" fillId="0" borderId="28" xfId="0" applyFont="1" applyFill="1" applyBorder="1" applyAlignment="1">
      <alignment horizontal="center" vertical="center"/>
    </xf>
    <xf numFmtId="2" fontId="39" fillId="0" borderId="28" xfId="0" applyNumberFormat="1" applyFont="1" applyFill="1" applyBorder="1" applyAlignment="1">
      <alignment horizontal="center" vertical="center"/>
    </xf>
    <xf numFmtId="166" fontId="38" fillId="0" borderId="28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165" fontId="38" fillId="0" borderId="0" xfId="0" applyNumberFormat="1" applyFont="1" applyFill="1" applyAlignment="1">
      <alignment horizontal="center" vertical="center"/>
    </xf>
    <xf numFmtId="0" fontId="38" fillId="0" borderId="0" xfId="0" applyFont="1" applyFill="1"/>
    <xf numFmtId="0" fontId="38" fillId="0" borderId="0" xfId="0" applyFont="1" applyFill="1" applyAlignment="1">
      <alignment horizontal="center" vertical="center"/>
    </xf>
    <xf numFmtId="0" fontId="5" fillId="47" borderId="28" xfId="0" applyFont="1" applyFill="1" applyBorder="1" applyAlignment="1">
      <alignment horizontal="center" vertical="center"/>
    </xf>
    <xf numFmtId="165" fontId="38" fillId="47" borderId="28" xfId="0" applyNumberFormat="1" applyFont="1" applyFill="1" applyBorder="1" applyAlignment="1">
      <alignment horizontal="center" vertical="center"/>
    </xf>
    <xf numFmtId="15" fontId="5" fillId="47" borderId="28" xfId="0" applyNumberFormat="1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left"/>
    </xf>
    <xf numFmtId="43" fontId="38" fillId="47" borderId="28" xfId="0" applyNumberFormat="1" applyFont="1" applyFill="1" applyBorder="1" applyAlignment="1">
      <alignment horizontal="center" vertical="top"/>
    </xf>
    <xf numFmtId="2" fontId="38" fillId="46" borderId="28" xfId="0" applyNumberFormat="1" applyFont="1" applyFill="1" applyBorder="1" applyAlignment="1">
      <alignment horizontal="center" vertical="center"/>
    </xf>
    <xf numFmtId="10" fontId="38" fillId="46" borderId="28" xfId="0" applyNumberFormat="1" applyFont="1" applyFill="1" applyBorder="1" applyAlignment="1">
      <alignment horizontal="center" vertical="center" wrapText="1"/>
    </xf>
    <xf numFmtId="16" fontId="38" fillId="46" borderId="28" xfId="0" applyNumberFormat="1" applyFont="1" applyFill="1" applyBorder="1" applyAlignment="1">
      <alignment horizontal="center" vertical="center"/>
    </xf>
    <xf numFmtId="2" fontId="39" fillId="47" borderId="28" xfId="0" applyNumberFormat="1" applyFont="1" applyFill="1" applyBorder="1" applyAlignment="1">
      <alignment horizontal="center" vertical="center"/>
    </xf>
    <xf numFmtId="0" fontId="5" fillId="42" borderId="28" xfId="0" applyFont="1" applyFill="1" applyBorder="1" applyAlignment="1">
      <alignment horizontal="center" vertical="center"/>
    </xf>
    <xf numFmtId="15" fontId="5" fillId="42" borderId="28" xfId="0" applyNumberFormat="1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left"/>
    </xf>
    <xf numFmtId="43" fontId="38" fillId="42" borderId="28" xfId="0" applyNumberFormat="1" applyFont="1" applyFill="1" applyBorder="1" applyAlignment="1">
      <alignment horizontal="center" vertical="top"/>
    </xf>
    <xf numFmtId="0" fontId="8" fillId="4" borderId="12" xfId="0" applyFont="1" applyFill="1" applyBorder="1" applyAlignment="1">
      <alignment horizontal="center" vertical="center" wrapText="1"/>
    </xf>
    <xf numFmtId="0" fontId="15" fillId="0" borderId="13" xfId="0" applyFont="1" applyBorder="1"/>
    <xf numFmtId="0" fontId="15" fillId="0" borderId="14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15" fillId="0" borderId="20" xfId="0" applyFont="1" applyBorder="1"/>
    <xf numFmtId="0" fontId="8" fillId="4" borderId="10" xfId="0" applyFont="1" applyFill="1" applyBorder="1" applyAlignment="1">
      <alignment horizontal="left" vertical="center" wrapText="1"/>
    </xf>
    <xf numFmtId="0" fontId="15" fillId="0" borderId="27" xfId="0" applyFont="1" applyBorder="1"/>
    <xf numFmtId="0" fontId="15" fillId="0" borderId="19" xfId="0" applyFont="1" applyBorder="1"/>
    <xf numFmtId="0" fontId="8" fillId="4" borderId="10" xfId="0" applyFont="1" applyFill="1" applyBorder="1" applyAlignment="1">
      <alignment horizontal="center" vertical="center" wrapText="1"/>
    </xf>
    <xf numFmtId="0" fontId="28" fillId="2" borderId="21" xfId="0" applyFont="1" applyFill="1" applyBorder="1"/>
    <xf numFmtId="0" fontId="15" fillId="0" borderId="22" xfId="0" applyFont="1" applyBorder="1"/>
    <xf numFmtId="2" fontId="33" fillId="2" borderId="21" xfId="0" applyNumberFormat="1" applyFont="1" applyFill="1" applyBorder="1" applyAlignment="1">
      <alignment horizontal="left" wrapText="1"/>
    </xf>
  </cellXfs>
  <cellStyles count="120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24" xfId="119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217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216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511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" name="image9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5" name="image9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8" name="image9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9" name="image9.jp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2" name="image9.jp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3" name="image9.jp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4" name="image9.jp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5" name="image9.jp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6" name="image9.jp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7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8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9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0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1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3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4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5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6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jain/Downloads/Open%20Cal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uture Intra"/>
      <sheetName val="Cash Intra"/>
      <sheetName val="MidCap Intra"/>
      <sheetName val="Bulk Deals"/>
      <sheetName val="Call Tracker (Equity)"/>
      <sheetName val="Call Tracker (F&amp;O)"/>
    </sheetNames>
    <sheetDataSet>
      <sheetData sheetId="0"/>
      <sheetData sheetId="1"/>
      <sheetData sheetId="2"/>
      <sheetData sheetId="3">
        <row r="11">
          <cell r="B11" t="str">
            <v>360ONE</v>
          </cell>
          <cell r="C11">
            <v>1098.1500000000001</v>
          </cell>
        </row>
        <row r="12">
          <cell r="B12" t="str">
            <v>3MINDIA</v>
          </cell>
          <cell r="C12">
            <v>35325.65</v>
          </cell>
        </row>
        <row r="13">
          <cell r="B13" t="str">
            <v>ABB</v>
          </cell>
          <cell r="C13">
            <v>7859.55</v>
          </cell>
        </row>
        <row r="14">
          <cell r="B14" t="str">
            <v>ACC</v>
          </cell>
          <cell r="C14">
            <v>2348.6</v>
          </cell>
        </row>
        <row r="15">
          <cell r="B15" t="str">
            <v>AIAENG</v>
          </cell>
          <cell r="C15">
            <v>4400.3500000000004</v>
          </cell>
        </row>
        <row r="16">
          <cell r="B16" t="str">
            <v>APLAPOLLO</v>
          </cell>
          <cell r="C16">
            <v>1417.15</v>
          </cell>
        </row>
        <row r="17">
          <cell r="B17" t="str">
            <v>AUBANK</v>
          </cell>
          <cell r="C17">
            <v>633.4</v>
          </cell>
        </row>
        <row r="18">
          <cell r="B18" t="str">
            <v>AARTIIND</v>
          </cell>
          <cell r="C18">
            <v>625.20000000000005</v>
          </cell>
        </row>
        <row r="19">
          <cell r="B19" t="str">
            <v>AAVAS</v>
          </cell>
          <cell r="C19">
            <v>1694.15</v>
          </cell>
        </row>
        <row r="20">
          <cell r="B20" t="str">
            <v>ABBOTINDIA</v>
          </cell>
          <cell r="C20">
            <v>29156.6</v>
          </cell>
        </row>
        <row r="21">
          <cell r="B21" t="str">
            <v>ACE</v>
          </cell>
          <cell r="C21">
            <v>1321.7</v>
          </cell>
        </row>
        <row r="22">
          <cell r="B22" t="str">
            <v>ADANIENSOL</v>
          </cell>
          <cell r="C22">
            <v>1077.75</v>
          </cell>
        </row>
        <row r="23">
          <cell r="B23" t="str">
            <v>ADANIENT</v>
          </cell>
          <cell r="C23">
            <v>3099.05</v>
          </cell>
        </row>
        <row r="24">
          <cell r="B24" t="str">
            <v>ADANIGREEN</v>
          </cell>
          <cell r="C24">
            <v>1886.35</v>
          </cell>
        </row>
        <row r="25">
          <cell r="B25" t="str">
            <v>ADANIPORTS</v>
          </cell>
          <cell r="C25">
            <v>1492.3</v>
          </cell>
        </row>
        <row r="26">
          <cell r="B26" t="str">
            <v>ADANIPOWER</v>
          </cell>
          <cell r="C26">
            <v>673.7</v>
          </cell>
        </row>
        <row r="27">
          <cell r="B27" t="str">
            <v>ATGL</v>
          </cell>
          <cell r="C27">
            <v>860.9</v>
          </cell>
        </row>
        <row r="28">
          <cell r="B28" t="str">
            <v>AWL</v>
          </cell>
          <cell r="C28">
            <v>380.5</v>
          </cell>
        </row>
        <row r="29">
          <cell r="B29" t="str">
            <v>ABCAPITAL</v>
          </cell>
          <cell r="C29">
            <v>223.27</v>
          </cell>
        </row>
        <row r="30">
          <cell r="B30" t="str">
            <v>ABFRL</v>
          </cell>
          <cell r="C30">
            <v>314.3</v>
          </cell>
        </row>
        <row r="31">
          <cell r="B31" t="str">
            <v>AEGISLOG</v>
          </cell>
          <cell r="C31">
            <v>809.05</v>
          </cell>
        </row>
        <row r="32">
          <cell r="B32" t="str">
            <v>AETHER</v>
          </cell>
          <cell r="C32">
            <v>910.65</v>
          </cell>
        </row>
        <row r="33">
          <cell r="B33" t="str">
            <v>AFFLE</v>
          </cell>
          <cell r="C33">
            <v>1635.1</v>
          </cell>
        </row>
        <row r="34">
          <cell r="B34" t="str">
            <v>AJANTPHARM</v>
          </cell>
          <cell r="C34">
            <v>3123.1</v>
          </cell>
        </row>
        <row r="35">
          <cell r="B35" t="str">
            <v>APLLTD</v>
          </cell>
          <cell r="C35">
            <v>1117.5999999999999</v>
          </cell>
        </row>
        <row r="36">
          <cell r="B36" t="str">
            <v>ALKEM</v>
          </cell>
          <cell r="C36">
            <v>5768.05</v>
          </cell>
        </row>
        <row r="37">
          <cell r="B37" t="str">
            <v>ALKYLAMINE</v>
          </cell>
          <cell r="C37">
            <v>2098.9499999999998</v>
          </cell>
        </row>
        <row r="38">
          <cell r="B38" t="str">
            <v>ALLCARGO</v>
          </cell>
          <cell r="C38">
            <v>67.66</v>
          </cell>
        </row>
        <row r="39">
          <cell r="B39" t="str">
            <v>ALOKINDS</v>
          </cell>
          <cell r="C39">
            <v>29.17</v>
          </cell>
        </row>
        <row r="40">
          <cell r="B40" t="str">
            <v>ARE&amp;M</v>
          </cell>
          <cell r="C40">
            <v>1548.25</v>
          </cell>
        </row>
        <row r="41">
          <cell r="B41" t="str">
            <v>AMBER</v>
          </cell>
          <cell r="C41">
            <v>4199.8500000000004</v>
          </cell>
        </row>
        <row r="42">
          <cell r="B42" t="str">
            <v>AMBUJACEM</v>
          </cell>
          <cell r="C42">
            <v>631.79999999999995</v>
          </cell>
        </row>
        <row r="43">
          <cell r="B43" t="str">
            <v>ANANDRATHI</v>
          </cell>
          <cell r="C43">
            <v>3758.1</v>
          </cell>
        </row>
        <row r="44">
          <cell r="B44" t="str">
            <v>ANGELONE</v>
          </cell>
          <cell r="C44">
            <v>2616.75</v>
          </cell>
        </row>
        <row r="45">
          <cell r="B45" t="str">
            <v>ANURAS</v>
          </cell>
          <cell r="C45">
            <v>800.7</v>
          </cell>
        </row>
        <row r="46">
          <cell r="B46" t="str">
            <v>APARINDS</v>
          </cell>
          <cell r="C46">
            <v>8518.5</v>
          </cell>
        </row>
        <row r="47">
          <cell r="B47" t="str">
            <v>APOLLOHOSP</v>
          </cell>
          <cell r="C47">
            <v>6830.55</v>
          </cell>
        </row>
        <row r="48">
          <cell r="B48" t="str">
            <v>APOLLOTYRE</v>
          </cell>
          <cell r="C48">
            <v>507.6</v>
          </cell>
        </row>
        <row r="49">
          <cell r="B49" t="str">
            <v>APTUS</v>
          </cell>
          <cell r="C49">
            <v>315.85000000000002</v>
          </cell>
        </row>
        <row r="50">
          <cell r="B50" t="str">
            <v>ACI</v>
          </cell>
          <cell r="C50">
            <v>821</v>
          </cell>
        </row>
        <row r="51">
          <cell r="B51" t="str">
            <v>ASAHIINDIA</v>
          </cell>
          <cell r="C51">
            <v>656.5</v>
          </cell>
        </row>
        <row r="52">
          <cell r="B52" t="str">
            <v>ASHOKLEY</v>
          </cell>
          <cell r="C52">
            <v>261.75</v>
          </cell>
        </row>
        <row r="53">
          <cell r="B53" t="str">
            <v>ASIANPAINT</v>
          </cell>
          <cell r="C53">
            <v>3186.6</v>
          </cell>
        </row>
        <row r="54">
          <cell r="B54" t="str">
            <v>ASTERDM</v>
          </cell>
          <cell r="C54">
            <v>401.3</v>
          </cell>
        </row>
        <row r="55">
          <cell r="B55" t="str">
            <v>ASTRAZEN</v>
          </cell>
          <cell r="C55">
            <v>6780.35</v>
          </cell>
        </row>
        <row r="56">
          <cell r="B56" t="str">
            <v>ASTRAL</v>
          </cell>
          <cell r="C56">
            <v>1955.95</v>
          </cell>
        </row>
        <row r="57">
          <cell r="B57" t="str">
            <v>ATUL</v>
          </cell>
          <cell r="C57">
            <v>7912.7</v>
          </cell>
        </row>
        <row r="58">
          <cell r="B58" t="str">
            <v>AUROPHARMA</v>
          </cell>
          <cell r="C58">
            <v>1533.85</v>
          </cell>
        </row>
        <row r="59">
          <cell r="B59" t="str">
            <v>AVANTIFEED</v>
          </cell>
          <cell r="C59">
            <v>698.95</v>
          </cell>
        </row>
        <row r="60">
          <cell r="B60" t="str">
            <v>DMART</v>
          </cell>
          <cell r="C60">
            <v>5057.8500000000004</v>
          </cell>
        </row>
        <row r="61">
          <cell r="B61" t="str">
            <v>AXISBANK</v>
          </cell>
          <cell r="C61">
            <v>1169.95</v>
          </cell>
        </row>
        <row r="62">
          <cell r="B62" t="str">
            <v>BEML</v>
          </cell>
          <cell r="C62">
            <v>3913.25</v>
          </cell>
        </row>
        <row r="63">
          <cell r="B63" t="str">
            <v>BLS</v>
          </cell>
          <cell r="C63">
            <v>392.45</v>
          </cell>
        </row>
        <row r="64">
          <cell r="B64" t="str">
            <v>BSE</v>
          </cell>
          <cell r="C64">
            <v>2726.85</v>
          </cell>
        </row>
        <row r="65">
          <cell r="B65" t="str">
            <v>BAJAJ-AUTO</v>
          </cell>
          <cell r="C65">
            <v>9914.2000000000007</v>
          </cell>
        </row>
        <row r="66">
          <cell r="B66" t="str">
            <v>BAJFINANCE</v>
          </cell>
          <cell r="C66">
            <v>6743.6</v>
          </cell>
        </row>
        <row r="67">
          <cell r="B67" t="str">
            <v>BAJAJFINSV</v>
          </cell>
          <cell r="C67">
            <v>1625.7</v>
          </cell>
        </row>
        <row r="68">
          <cell r="B68" t="str">
            <v>BAJAJHLDNG</v>
          </cell>
          <cell r="C68">
            <v>9880.9</v>
          </cell>
        </row>
        <row r="69">
          <cell r="B69" t="str">
            <v>BALAMINES</v>
          </cell>
          <cell r="C69">
            <v>2182.6</v>
          </cell>
        </row>
        <row r="70">
          <cell r="B70" t="str">
            <v>BALKRISIND</v>
          </cell>
          <cell r="C70">
            <v>2869.8</v>
          </cell>
        </row>
        <row r="71">
          <cell r="B71" t="str">
            <v>BALRAMCHIN</v>
          </cell>
          <cell r="C71">
            <v>579.15</v>
          </cell>
        </row>
        <row r="72">
          <cell r="B72" t="str">
            <v>BANDHANBNK</v>
          </cell>
          <cell r="C72">
            <v>205.43</v>
          </cell>
        </row>
        <row r="73">
          <cell r="B73" t="str">
            <v>BANKBARODA</v>
          </cell>
          <cell r="C73">
            <v>254.1</v>
          </cell>
        </row>
        <row r="74">
          <cell r="B74" t="str">
            <v>BANKINDIA</v>
          </cell>
          <cell r="C74">
            <v>120.98</v>
          </cell>
        </row>
        <row r="75">
          <cell r="B75" t="str">
            <v>MAHABANK</v>
          </cell>
          <cell r="C75">
            <v>62.79</v>
          </cell>
        </row>
        <row r="76">
          <cell r="B76" t="str">
            <v>BATAINDIA</v>
          </cell>
          <cell r="C76">
            <v>1446.3</v>
          </cell>
        </row>
        <row r="77">
          <cell r="B77" t="str">
            <v>BAYERCROP</v>
          </cell>
          <cell r="C77">
            <v>6299.3</v>
          </cell>
        </row>
        <row r="78">
          <cell r="B78" t="str">
            <v>BERGEPAINT</v>
          </cell>
          <cell r="C78">
            <v>582.04999999999995</v>
          </cell>
        </row>
        <row r="79">
          <cell r="B79" t="str">
            <v>BDL</v>
          </cell>
          <cell r="C79">
            <v>1304.45</v>
          </cell>
        </row>
        <row r="80">
          <cell r="B80" t="str">
            <v>BEL</v>
          </cell>
          <cell r="C80">
            <v>304.5</v>
          </cell>
        </row>
        <row r="81">
          <cell r="B81" t="str">
            <v>BHARATFORG</v>
          </cell>
          <cell r="C81">
            <v>1621.2</v>
          </cell>
        </row>
        <row r="82">
          <cell r="B82" t="str">
            <v>BHEL</v>
          </cell>
          <cell r="C82">
            <v>299.64999999999998</v>
          </cell>
        </row>
        <row r="83">
          <cell r="B83" t="str">
            <v>BPCL</v>
          </cell>
          <cell r="C83">
            <v>350.1</v>
          </cell>
        </row>
        <row r="84">
          <cell r="B84" t="str">
            <v>BHARTIARTL</v>
          </cell>
          <cell r="C84">
            <v>1486.35</v>
          </cell>
        </row>
        <row r="85">
          <cell r="B85" t="str">
            <v>BIKAJI</v>
          </cell>
          <cell r="C85">
            <v>855</v>
          </cell>
        </row>
        <row r="86">
          <cell r="B86" t="str">
            <v>BIOCON</v>
          </cell>
          <cell r="C86">
            <v>356.5</v>
          </cell>
        </row>
        <row r="87">
          <cell r="B87" t="str">
            <v>BIRLACORPN</v>
          </cell>
          <cell r="C87">
            <v>1326.95</v>
          </cell>
        </row>
        <row r="88">
          <cell r="B88" t="str">
            <v>BSOFT</v>
          </cell>
          <cell r="C88">
            <v>601.65</v>
          </cell>
        </row>
        <row r="89">
          <cell r="B89" t="str">
            <v>BLUEDART</v>
          </cell>
          <cell r="C89">
            <v>8154.3</v>
          </cell>
        </row>
        <row r="90">
          <cell r="B90" t="str">
            <v>BLUESTARCO</v>
          </cell>
          <cell r="C90">
            <v>1746.5</v>
          </cell>
        </row>
        <row r="91">
          <cell r="B91" t="str">
            <v>BBTC</v>
          </cell>
          <cell r="C91">
            <v>2564.85</v>
          </cell>
        </row>
        <row r="92">
          <cell r="B92" t="str">
            <v>BORORENEW</v>
          </cell>
          <cell r="C92">
            <v>504</v>
          </cell>
        </row>
        <row r="93">
          <cell r="B93" t="str">
            <v>BOSCHLTD</v>
          </cell>
          <cell r="C93">
            <v>32503.15</v>
          </cell>
        </row>
        <row r="94">
          <cell r="B94" t="str">
            <v>BRIGADE</v>
          </cell>
          <cell r="C94">
            <v>1150.8</v>
          </cell>
        </row>
        <row r="95">
          <cell r="B95" t="str">
            <v>BRITANNIA</v>
          </cell>
          <cell r="C95">
            <v>5836.8</v>
          </cell>
        </row>
        <row r="96">
          <cell r="B96" t="str">
            <v>MAPMYINDIA</v>
          </cell>
          <cell r="C96">
            <v>2171.25</v>
          </cell>
        </row>
        <row r="97">
          <cell r="B97" t="str">
            <v>CCL</v>
          </cell>
          <cell r="C97">
            <v>715.75</v>
          </cell>
        </row>
        <row r="98">
          <cell r="B98" t="str">
            <v>CESC</v>
          </cell>
          <cell r="C98">
            <v>191.99</v>
          </cell>
        </row>
        <row r="99">
          <cell r="B99" t="str">
            <v>CGPOWER</v>
          </cell>
          <cell r="C99">
            <v>740.65</v>
          </cell>
        </row>
        <row r="100">
          <cell r="B100" t="str">
            <v>CIEINDIA</v>
          </cell>
          <cell r="C100">
            <v>571.4</v>
          </cell>
        </row>
        <row r="101">
          <cell r="B101" t="str">
            <v>CRISIL</v>
          </cell>
          <cell r="C101">
            <v>4521.95</v>
          </cell>
        </row>
        <row r="102">
          <cell r="B102" t="str">
            <v>CSBBANK</v>
          </cell>
          <cell r="C102">
            <v>330.65</v>
          </cell>
        </row>
        <row r="103">
          <cell r="B103" t="str">
            <v>CAMPUS</v>
          </cell>
          <cell r="C103">
            <v>284.95</v>
          </cell>
        </row>
        <row r="104">
          <cell r="B104" t="str">
            <v>CANFINHOME</v>
          </cell>
          <cell r="C104">
            <v>849.6</v>
          </cell>
        </row>
        <row r="105">
          <cell r="B105" t="str">
            <v>CANBK</v>
          </cell>
          <cell r="C105">
            <v>112.33</v>
          </cell>
        </row>
        <row r="106">
          <cell r="B106" t="str">
            <v>CAPLIPOINT</v>
          </cell>
          <cell r="C106">
            <v>1774.3</v>
          </cell>
        </row>
        <row r="107">
          <cell r="B107" t="str">
            <v>CGCL</v>
          </cell>
          <cell r="C107">
            <v>214.24</v>
          </cell>
        </row>
        <row r="108">
          <cell r="B108" t="str">
            <v>CARBORUNIV</v>
          </cell>
          <cell r="C108">
            <v>1579.1</v>
          </cell>
        </row>
        <row r="109">
          <cell r="B109" t="str">
            <v>CASTROLIND</v>
          </cell>
          <cell r="C109">
            <v>270.85000000000002</v>
          </cell>
        </row>
        <row r="110">
          <cell r="B110" t="str">
            <v>CEATLTD</v>
          </cell>
          <cell r="C110">
            <v>2865.05</v>
          </cell>
        </row>
        <row r="111">
          <cell r="B111" t="str">
            <v>CELLO</v>
          </cell>
          <cell r="C111">
            <v>913.8</v>
          </cell>
        </row>
        <row r="112">
          <cell r="B112" t="str">
            <v>CENTRALBK</v>
          </cell>
          <cell r="C112">
            <v>60.69</v>
          </cell>
        </row>
        <row r="113">
          <cell r="B113" t="str">
            <v>CDSL</v>
          </cell>
          <cell r="C113">
            <v>2898.1</v>
          </cell>
        </row>
        <row r="114">
          <cell r="B114" t="str">
            <v>CENTURYPLY</v>
          </cell>
          <cell r="C114">
            <v>760.1</v>
          </cell>
        </row>
        <row r="115">
          <cell r="B115" t="str">
            <v>CENTURYTEX</v>
          </cell>
          <cell r="C115">
            <v>2335.35</v>
          </cell>
        </row>
        <row r="116">
          <cell r="B116" t="str">
            <v>CERA</v>
          </cell>
          <cell r="C116">
            <v>9765.1</v>
          </cell>
        </row>
        <row r="117">
          <cell r="B117" t="str">
            <v>CHALET</v>
          </cell>
          <cell r="C117">
            <v>794.45</v>
          </cell>
        </row>
        <row r="118">
          <cell r="B118" t="str">
            <v>CHAMBLFERT</v>
          </cell>
          <cell r="C118">
            <v>522.1</v>
          </cell>
        </row>
        <row r="119">
          <cell r="B119" t="str">
            <v>CHEMPLASTS</v>
          </cell>
          <cell r="C119">
            <v>498.2</v>
          </cell>
        </row>
        <row r="120">
          <cell r="B120" t="str">
            <v>CHENNPETRO</v>
          </cell>
          <cell r="C120">
            <v>993.8</v>
          </cell>
        </row>
        <row r="121">
          <cell r="B121" t="str">
            <v>CHOLAHLDNG</v>
          </cell>
          <cell r="C121">
            <v>1650.4</v>
          </cell>
        </row>
        <row r="122">
          <cell r="B122" t="str">
            <v>CHOLAFIN</v>
          </cell>
          <cell r="C122">
            <v>1365.65</v>
          </cell>
        </row>
        <row r="123">
          <cell r="B123" t="str">
            <v>CIPLA</v>
          </cell>
          <cell r="C123">
            <v>1585.8</v>
          </cell>
        </row>
        <row r="124">
          <cell r="B124" t="str">
            <v>CUB</v>
          </cell>
          <cell r="C124">
            <v>169.04</v>
          </cell>
        </row>
        <row r="125">
          <cell r="B125" t="str">
            <v>CLEAN</v>
          </cell>
          <cell r="C125">
            <v>1563.25</v>
          </cell>
        </row>
        <row r="126">
          <cell r="B126" t="str">
            <v>COALINDIA</v>
          </cell>
          <cell r="C126">
            <v>528.85</v>
          </cell>
        </row>
        <row r="127">
          <cell r="B127" t="str">
            <v>COCHINSHIP</v>
          </cell>
          <cell r="C127">
            <v>2069.9499999999998</v>
          </cell>
        </row>
        <row r="128">
          <cell r="B128" t="str">
            <v>COFORGE</v>
          </cell>
          <cell r="C128">
            <v>6084.2</v>
          </cell>
        </row>
        <row r="129">
          <cell r="B129" t="str">
            <v>COLPAL</v>
          </cell>
          <cell r="C129">
            <v>3605.15</v>
          </cell>
        </row>
        <row r="130">
          <cell r="B130" t="str">
            <v>CAMS</v>
          </cell>
          <cell r="C130">
            <v>4387.8999999999996</v>
          </cell>
        </row>
        <row r="131">
          <cell r="B131" t="str">
            <v>CONCORDBIO</v>
          </cell>
          <cell r="C131">
            <v>1598.6</v>
          </cell>
        </row>
        <row r="132">
          <cell r="B132" t="str">
            <v>CONCOR</v>
          </cell>
          <cell r="C132">
            <v>988.85</v>
          </cell>
        </row>
        <row r="133">
          <cell r="B133" t="str">
            <v>COROMANDEL</v>
          </cell>
          <cell r="C133">
            <v>1781.55</v>
          </cell>
        </row>
        <row r="134">
          <cell r="B134" t="str">
            <v>CRAFTSMAN</v>
          </cell>
          <cell r="C134">
            <v>5576.9</v>
          </cell>
        </row>
        <row r="135">
          <cell r="B135" t="str">
            <v>CREDITACC</v>
          </cell>
          <cell r="C135">
            <v>1220.5</v>
          </cell>
        </row>
        <row r="136">
          <cell r="B136" t="str">
            <v>CROMPTON</v>
          </cell>
          <cell r="C136">
            <v>462.25</v>
          </cell>
        </row>
        <row r="137">
          <cell r="B137" t="str">
            <v>CUMMINSIND</v>
          </cell>
          <cell r="C137">
            <v>3815.7</v>
          </cell>
        </row>
        <row r="138">
          <cell r="B138" t="str">
            <v>CYIENT</v>
          </cell>
          <cell r="C138">
            <v>1960.85</v>
          </cell>
        </row>
        <row r="139">
          <cell r="B139" t="str">
            <v>DCMSHRIRAM</v>
          </cell>
          <cell r="C139">
            <v>1162.7</v>
          </cell>
        </row>
        <row r="140">
          <cell r="B140" t="str">
            <v>DLF</v>
          </cell>
          <cell r="C140">
            <v>859.25</v>
          </cell>
        </row>
        <row r="141">
          <cell r="B141" t="str">
            <v>DOMS</v>
          </cell>
          <cell r="C141">
            <v>2428.35</v>
          </cell>
        </row>
        <row r="142">
          <cell r="B142" t="str">
            <v>DABUR</v>
          </cell>
          <cell r="C142">
            <v>646.15</v>
          </cell>
        </row>
        <row r="143">
          <cell r="B143" t="str">
            <v>DALBHARAT</v>
          </cell>
          <cell r="C143">
            <v>1799.4</v>
          </cell>
        </row>
        <row r="144">
          <cell r="B144" t="str">
            <v>DATAPATTNS</v>
          </cell>
          <cell r="C144">
            <v>2870.4</v>
          </cell>
        </row>
        <row r="145">
          <cell r="B145" t="str">
            <v>DEEPAKFERT</v>
          </cell>
          <cell r="C145">
            <v>1062</v>
          </cell>
        </row>
        <row r="146">
          <cell r="B146" t="str">
            <v>DEEPAKNTR</v>
          </cell>
          <cell r="C146">
            <v>2951.1</v>
          </cell>
        </row>
        <row r="147">
          <cell r="B147" t="str">
            <v>DELHIVERY</v>
          </cell>
          <cell r="C147">
            <v>421.2</v>
          </cell>
        </row>
        <row r="148">
          <cell r="B148" t="str">
            <v>DEVYANI</v>
          </cell>
          <cell r="C148">
            <v>181.39</v>
          </cell>
        </row>
        <row r="149">
          <cell r="B149" t="str">
            <v>DIVISLAB</v>
          </cell>
          <cell r="C149">
            <v>4911.45</v>
          </cell>
        </row>
        <row r="150">
          <cell r="B150" t="str">
            <v>DIXON</v>
          </cell>
          <cell r="C150">
            <v>12859.75</v>
          </cell>
        </row>
        <row r="151">
          <cell r="B151" t="str">
            <v>LALPATHLAB</v>
          </cell>
          <cell r="C151">
            <v>3306.5</v>
          </cell>
        </row>
        <row r="152">
          <cell r="B152" t="str">
            <v>DRREDDY</v>
          </cell>
          <cell r="C152">
            <v>6969.05</v>
          </cell>
        </row>
        <row r="153">
          <cell r="B153" t="str">
            <v>EIDPARRY</v>
          </cell>
          <cell r="C153">
            <v>807.85</v>
          </cell>
        </row>
        <row r="154">
          <cell r="B154" t="str">
            <v>EIHOTEL</v>
          </cell>
          <cell r="C154">
            <v>380.85</v>
          </cell>
        </row>
        <row r="155">
          <cell r="B155" t="str">
            <v>EPL</v>
          </cell>
          <cell r="C155">
            <v>252.1</v>
          </cell>
        </row>
        <row r="156">
          <cell r="B156" t="str">
            <v>EASEMYTRIP</v>
          </cell>
          <cell r="C156">
            <v>39.700000000000003</v>
          </cell>
        </row>
        <row r="157">
          <cell r="B157" t="str">
            <v>EICHERMOT</v>
          </cell>
          <cell r="C157">
            <v>4933.55</v>
          </cell>
        </row>
        <row r="158">
          <cell r="B158" t="str">
            <v>ELECON</v>
          </cell>
          <cell r="C158">
            <v>607</v>
          </cell>
        </row>
        <row r="159">
          <cell r="B159" t="str">
            <v>ELGIEQUIP</v>
          </cell>
          <cell r="C159">
            <v>647.45000000000005</v>
          </cell>
        </row>
        <row r="160">
          <cell r="B160" t="str">
            <v>EMAMILTD</v>
          </cell>
          <cell r="C160">
            <v>809.7</v>
          </cell>
        </row>
        <row r="161">
          <cell r="B161" t="str">
            <v>ENDURANCE</v>
          </cell>
          <cell r="C161">
            <v>2592.6999999999998</v>
          </cell>
        </row>
        <row r="162">
          <cell r="B162" t="str">
            <v>ENGINERSIN</v>
          </cell>
          <cell r="C162">
            <v>215.7</v>
          </cell>
        </row>
        <row r="163">
          <cell r="B163" t="str">
            <v>EQUITASBNK</v>
          </cell>
          <cell r="C163">
            <v>83.62</v>
          </cell>
        </row>
        <row r="164">
          <cell r="B164" t="str">
            <v>ERIS</v>
          </cell>
          <cell r="C164">
            <v>1238.8499999999999</v>
          </cell>
        </row>
        <row r="165">
          <cell r="B165" t="str">
            <v>ESCORTS</v>
          </cell>
          <cell r="C165">
            <v>3810.05</v>
          </cell>
        </row>
        <row r="166">
          <cell r="B166" t="str">
            <v>EXIDEIND</v>
          </cell>
          <cell r="C166">
            <v>512.4</v>
          </cell>
        </row>
        <row r="167">
          <cell r="B167" t="str">
            <v>FDC</v>
          </cell>
          <cell r="C167">
            <v>531</v>
          </cell>
        </row>
        <row r="168">
          <cell r="B168" t="str">
            <v>NYKAA</v>
          </cell>
          <cell r="C168">
            <v>210.42</v>
          </cell>
        </row>
        <row r="169">
          <cell r="B169" t="str">
            <v>FEDERALBNK</v>
          </cell>
          <cell r="C169">
            <v>203.32</v>
          </cell>
        </row>
        <row r="170">
          <cell r="B170" t="str">
            <v>FACT</v>
          </cell>
          <cell r="C170">
            <v>1012.6</v>
          </cell>
        </row>
        <row r="171">
          <cell r="B171" t="str">
            <v>FINEORG</v>
          </cell>
          <cell r="C171">
            <v>5535.95</v>
          </cell>
        </row>
        <row r="172">
          <cell r="B172" t="str">
            <v>FINCABLES</v>
          </cell>
          <cell r="C172">
            <v>1454.95</v>
          </cell>
        </row>
        <row r="173">
          <cell r="B173" t="str">
            <v>FINPIPE</v>
          </cell>
          <cell r="C173">
            <v>287.89999999999998</v>
          </cell>
        </row>
        <row r="174">
          <cell r="B174" t="str">
            <v>FSL</v>
          </cell>
          <cell r="C174">
            <v>317.95</v>
          </cell>
        </row>
        <row r="175">
          <cell r="B175" t="str">
            <v>FIVESTAR</v>
          </cell>
          <cell r="C175">
            <v>737.35</v>
          </cell>
        </row>
        <row r="176">
          <cell r="B176" t="str">
            <v>FORTIS</v>
          </cell>
          <cell r="C176">
            <v>531</v>
          </cell>
        </row>
        <row r="177">
          <cell r="B177" t="str">
            <v>GAIL</v>
          </cell>
          <cell r="C177">
            <v>234.07</v>
          </cell>
        </row>
        <row r="178">
          <cell r="B178" t="str">
            <v>GMMPFAUDLR</v>
          </cell>
          <cell r="C178">
            <v>1376.55</v>
          </cell>
        </row>
        <row r="179">
          <cell r="B179" t="str">
            <v>GMRINFRA</v>
          </cell>
          <cell r="C179">
            <v>95.01</v>
          </cell>
        </row>
        <row r="180">
          <cell r="B180" t="str">
            <v>GRSE</v>
          </cell>
          <cell r="C180">
            <v>1751.15</v>
          </cell>
        </row>
        <row r="181">
          <cell r="B181" t="str">
            <v>GICRE</v>
          </cell>
          <cell r="C181">
            <v>407</v>
          </cell>
        </row>
        <row r="182">
          <cell r="B182" t="str">
            <v>GILLETTE</v>
          </cell>
          <cell r="C182">
            <v>8338.2999999999993</v>
          </cell>
        </row>
        <row r="183">
          <cell r="B183" t="str">
            <v>GLAND</v>
          </cell>
          <cell r="C183">
            <v>1900.25</v>
          </cell>
        </row>
        <row r="184">
          <cell r="B184" t="str">
            <v>GLAXO</v>
          </cell>
          <cell r="C184">
            <v>2914.85</v>
          </cell>
        </row>
        <row r="185">
          <cell r="B185" t="str">
            <v>GLS</v>
          </cell>
          <cell r="C185">
            <v>1038.2</v>
          </cell>
        </row>
        <row r="186">
          <cell r="B186" t="str">
            <v>GLENMARK</v>
          </cell>
          <cell r="C186">
            <v>1676.75</v>
          </cell>
        </row>
        <row r="187">
          <cell r="B187" t="str">
            <v>MEDANTA</v>
          </cell>
          <cell r="C187">
            <v>1074.7</v>
          </cell>
        </row>
        <row r="188">
          <cell r="B188" t="str">
            <v>GPIL</v>
          </cell>
          <cell r="C188">
            <v>957.05</v>
          </cell>
        </row>
        <row r="189">
          <cell r="B189" t="str">
            <v>GODFRYPHLP</v>
          </cell>
          <cell r="C189">
            <v>5630.6</v>
          </cell>
        </row>
        <row r="190">
          <cell r="B190" t="str">
            <v>GODREJCP</v>
          </cell>
          <cell r="C190">
            <v>1440.3</v>
          </cell>
        </row>
        <row r="191">
          <cell r="B191" t="str">
            <v>GODREJIND</v>
          </cell>
          <cell r="C191">
            <v>937.2</v>
          </cell>
        </row>
        <row r="192">
          <cell r="B192" t="str">
            <v>GODREJPROP</v>
          </cell>
          <cell r="C192">
            <v>2933.15</v>
          </cell>
        </row>
        <row r="193">
          <cell r="B193" t="str">
            <v>GRANULES</v>
          </cell>
          <cell r="C193">
            <v>685.2</v>
          </cell>
        </row>
        <row r="194">
          <cell r="B194" t="str">
            <v>GRAPHITE</v>
          </cell>
          <cell r="C194">
            <v>542.29999999999995</v>
          </cell>
        </row>
        <row r="195">
          <cell r="B195" t="str">
            <v>GRASIM</v>
          </cell>
          <cell r="C195">
            <v>2755.15</v>
          </cell>
        </row>
        <row r="196">
          <cell r="B196" t="str">
            <v>GESHIP</v>
          </cell>
          <cell r="C196">
            <v>1374.4</v>
          </cell>
        </row>
        <row r="197">
          <cell r="B197" t="str">
            <v>GRINDWELL</v>
          </cell>
          <cell r="C197">
            <v>2469.1</v>
          </cell>
        </row>
        <row r="198">
          <cell r="B198" t="str">
            <v>GAEL</v>
          </cell>
          <cell r="C198">
            <v>138.22</v>
          </cell>
        </row>
        <row r="199">
          <cell r="B199" t="str">
            <v>FLUOROCHEM</v>
          </cell>
          <cell r="C199">
            <v>3192.8</v>
          </cell>
        </row>
        <row r="200">
          <cell r="B200" t="str">
            <v>GUJGASLTD</v>
          </cell>
          <cell r="C200">
            <v>595.4</v>
          </cell>
        </row>
        <row r="201">
          <cell r="B201" t="str">
            <v>GMDCLTD</v>
          </cell>
          <cell r="C201">
            <v>371</v>
          </cell>
        </row>
        <row r="202">
          <cell r="B202" t="str">
            <v>GNFC</v>
          </cell>
          <cell r="C202">
            <v>669.25</v>
          </cell>
        </row>
        <row r="203">
          <cell r="B203" t="str">
            <v>GPPL</v>
          </cell>
          <cell r="C203">
            <v>231.43</v>
          </cell>
        </row>
        <row r="204">
          <cell r="B204" t="str">
            <v>GSFC</v>
          </cell>
          <cell r="C204">
            <v>236.93</v>
          </cell>
        </row>
        <row r="205">
          <cell r="B205" t="str">
            <v>GSPL</v>
          </cell>
          <cell r="C205">
            <v>334.05</v>
          </cell>
        </row>
        <row r="206">
          <cell r="B206" t="str">
            <v>HEG</v>
          </cell>
          <cell r="C206">
            <v>2031.5</v>
          </cell>
        </row>
        <row r="207">
          <cell r="B207" t="str">
            <v>HBLPOWER</v>
          </cell>
          <cell r="C207">
            <v>648.15</v>
          </cell>
        </row>
        <row r="208">
          <cell r="B208" t="str">
            <v>HCLTECH</v>
          </cell>
          <cell r="C208">
            <v>1676.15</v>
          </cell>
        </row>
        <row r="209">
          <cell r="B209" t="str">
            <v>HDFCAMC</v>
          </cell>
          <cell r="C209">
            <v>4425.3999999999996</v>
          </cell>
        </row>
        <row r="210">
          <cell r="B210" t="str">
            <v>HDFCBANK</v>
          </cell>
          <cell r="C210">
            <v>1631.3</v>
          </cell>
        </row>
        <row r="211">
          <cell r="B211" t="str">
            <v>HDFCLIFE</v>
          </cell>
          <cell r="C211">
            <v>726</v>
          </cell>
        </row>
        <row r="212">
          <cell r="B212" t="str">
            <v>HFCL</v>
          </cell>
          <cell r="C212">
            <v>145.61000000000001</v>
          </cell>
        </row>
        <row r="213">
          <cell r="B213" t="str">
            <v>HAPPSTMNDS</v>
          </cell>
          <cell r="C213">
            <v>796.8</v>
          </cell>
        </row>
        <row r="214">
          <cell r="B214" t="str">
            <v>HAPPYFORGE</v>
          </cell>
          <cell r="C214">
            <v>1223.55</v>
          </cell>
        </row>
        <row r="215">
          <cell r="B215" t="str">
            <v>HAVELLS</v>
          </cell>
          <cell r="C215">
            <v>1895.65</v>
          </cell>
        </row>
        <row r="216">
          <cell r="B216" t="str">
            <v>HEROMOTOCO</v>
          </cell>
          <cell r="C216">
            <v>5329.95</v>
          </cell>
        </row>
        <row r="217">
          <cell r="B217" t="str">
            <v>HSCL</v>
          </cell>
          <cell r="C217">
            <v>483.65</v>
          </cell>
        </row>
        <row r="218">
          <cell r="B218" t="str">
            <v>HINDALCO</v>
          </cell>
          <cell r="C218">
            <v>685.55</v>
          </cell>
        </row>
        <row r="219">
          <cell r="B219" t="str">
            <v>HAL</v>
          </cell>
          <cell r="C219">
            <v>4768.1000000000004</v>
          </cell>
        </row>
        <row r="220">
          <cell r="B220" t="str">
            <v>HINDCOPPER</v>
          </cell>
          <cell r="C220">
            <v>318.55</v>
          </cell>
        </row>
        <row r="221">
          <cell r="B221" t="str">
            <v>HINDPETRO</v>
          </cell>
          <cell r="C221">
            <v>406.5</v>
          </cell>
        </row>
        <row r="222">
          <cell r="B222" t="str">
            <v>HINDUNILVR</v>
          </cell>
          <cell r="C222">
            <v>2792.8</v>
          </cell>
        </row>
        <row r="223">
          <cell r="B223" t="str">
            <v>HINDZINC</v>
          </cell>
          <cell r="C223">
            <v>518.65</v>
          </cell>
        </row>
        <row r="224">
          <cell r="B224" t="str">
            <v>POWERINDIA</v>
          </cell>
          <cell r="C224">
            <v>12049.95</v>
          </cell>
        </row>
        <row r="225">
          <cell r="B225" t="str">
            <v>HOMEFIRST</v>
          </cell>
          <cell r="C225">
            <v>1048.2</v>
          </cell>
        </row>
        <row r="226">
          <cell r="B226" t="str">
            <v>HONASA</v>
          </cell>
          <cell r="C226">
            <v>472.55</v>
          </cell>
        </row>
        <row r="227">
          <cell r="B227" t="str">
            <v>HONAUT</v>
          </cell>
          <cell r="C227">
            <v>52212.55</v>
          </cell>
        </row>
        <row r="228">
          <cell r="B228" t="str">
            <v>HUDCO</v>
          </cell>
          <cell r="C228">
            <v>285.45</v>
          </cell>
        </row>
        <row r="229">
          <cell r="B229" t="str">
            <v>ICICIBANK</v>
          </cell>
          <cell r="C229">
            <v>1191.0999999999999</v>
          </cell>
        </row>
        <row r="230">
          <cell r="B230" t="str">
            <v>ICICIGI</v>
          </cell>
          <cell r="C230">
            <v>2083.1999999999998</v>
          </cell>
        </row>
        <row r="231">
          <cell r="B231" t="str">
            <v>ICICIPRULI</v>
          </cell>
          <cell r="C231">
            <v>733</v>
          </cell>
        </row>
        <row r="232">
          <cell r="B232" t="str">
            <v>ISEC</v>
          </cell>
          <cell r="C232">
            <v>795.45</v>
          </cell>
        </row>
        <row r="233">
          <cell r="B233" t="str">
            <v>IDBI</v>
          </cell>
          <cell r="C233">
            <v>99.75</v>
          </cell>
        </row>
        <row r="234">
          <cell r="B234" t="str">
            <v>IDFCFIRSTB</v>
          </cell>
          <cell r="C234">
            <v>75.36</v>
          </cell>
        </row>
        <row r="235">
          <cell r="B235" t="str">
            <v>IDFC</v>
          </cell>
          <cell r="C235">
            <v>113.03</v>
          </cell>
        </row>
        <row r="236">
          <cell r="B236" t="str">
            <v>IIFL</v>
          </cell>
          <cell r="C236">
            <v>467.75</v>
          </cell>
        </row>
        <row r="237">
          <cell r="B237" t="str">
            <v>IRB</v>
          </cell>
          <cell r="C237">
            <v>65.34</v>
          </cell>
        </row>
        <row r="238">
          <cell r="B238" t="str">
            <v>IRCON</v>
          </cell>
          <cell r="C238">
            <v>265.5</v>
          </cell>
        </row>
        <row r="239">
          <cell r="B239" t="str">
            <v>ITC</v>
          </cell>
          <cell r="C239">
            <v>504.55</v>
          </cell>
        </row>
        <row r="240">
          <cell r="B240" t="str">
            <v>ITI</v>
          </cell>
          <cell r="C240">
            <v>302.85000000000002</v>
          </cell>
        </row>
        <row r="241">
          <cell r="B241" t="str">
            <v>INDIACEM</v>
          </cell>
          <cell r="C241">
            <v>369.1</v>
          </cell>
        </row>
        <row r="242">
          <cell r="B242" t="str">
            <v>SAMMAANCAP</v>
          </cell>
          <cell r="C242">
            <v>176.64</v>
          </cell>
        </row>
        <row r="243">
          <cell r="B243" t="str">
            <v>INDIAMART</v>
          </cell>
          <cell r="C243">
            <v>2915.45</v>
          </cell>
        </row>
        <row r="244">
          <cell r="B244" t="str">
            <v>INDIANB</v>
          </cell>
          <cell r="C244">
            <v>552.79999999999995</v>
          </cell>
        </row>
        <row r="245">
          <cell r="B245" t="str">
            <v>IEX</v>
          </cell>
          <cell r="C245">
            <v>195.55</v>
          </cell>
        </row>
        <row r="246">
          <cell r="B246" t="str">
            <v>INDHOTEL</v>
          </cell>
          <cell r="C246">
            <v>644.6</v>
          </cell>
        </row>
        <row r="247">
          <cell r="B247" t="str">
            <v>IOC</v>
          </cell>
          <cell r="C247">
            <v>173.79</v>
          </cell>
        </row>
        <row r="248">
          <cell r="B248" t="str">
            <v>IOB</v>
          </cell>
          <cell r="C248">
            <v>62.31</v>
          </cell>
        </row>
        <row r="249">
          <cell r="B249" t="str">
            <v>IRCTC</v>
          </cell>
          <cell r="C249">
            <v>939.4</v>
          </cell>
        </row>
        <row r="250">
          <cell r="B250" t="str">
            <v>IRFC</v>
          </cell>
          <cell r="C250">
            <v>181.44</v>
          </cell>
        </row>
        <row r="251">
          <cell r="B251" t="str">
            <v>INDIGOPNTS</v>
          </cell>
          <cell r="C251">
            <v>1470.05</v>
          </cell>
        </row>
        <row r="252">
          <cell r="B252" t="str">
            <v>IGL</v>
          </cell>
          <cell r="C252">
            <v>540.4</v>
          </cell>
        </row>
        <row r="253">
          <cell r="B253" t="str">
            <v>INDUSTOWER</v>
          </cell>
          <cell r="C253">
            <v>434.9</v>
          </cell>
        </row>
        <row r="254">
          <cell r="B254" t="str">
            <v>INDUSINDBK</v>
          </cell>
          <cell r="C254">
            <v>1381.9</v>
          </cell>
        </row>
        <row r="255">
          <cell r="B255" t="str">
            <v>NAUKRI</v>
          </cell>
          <cell r="C255">
            <v>7444.45</v>
          </cell>
        </row>
        <row r="256">
          <cell r="B256" t="str">
            <v>INFY</v>
          </cell>
          <cell r="C256">
            <v>1880.25</v>
          </cell>
        </row>
        <row r="257">
          <cell r="B257" t="str">
            <v>INOXWIND</v>
          </cell>
          <cell r="C257">
            <v>223.29</v>
          </cell>
        </row>
        <row r="258">
          <cell r="B258" t="str">
            <v>INTELLECT</v>
          </cell>
          <cell r="C258">
            <v>982.2</v>
          </cell>
        </row>
        <row r="259">
          <cell r="B259" t="str">
            <v>INDIGO</v>
          </cell>
          <cell r="C259">
            <v>4483.1499999999996</v>
          </cell>
        </row>
        <row r="260">
          <cell r="B260" t="str">
            <v>IPCALAB</v>
          </cell>
          <cell r="C260">
            <v>1402.95</v>
          </cell>
        </row>
        <row r="261">
          <cell r="B261" t="str">
            <v>JBCHEPHARM</v>
          </cell>
          <cell r="C261">
            <v>1937.35</v>
          </cell>
        </row>
        <row r="262">
          <cell r="B262" t="str">
            <v>JKCEMENT</v>
          </cell>
          <cell r="C262">
            <v>4401</v>
          </cell>
        </row>
        <row r="263">
          <cell r="B263" t="str">
            <v>JBMA</v>
          </cell>
          <cell r="C263">
            <v>1927.75</v>
          </cell>
        </row>
        <row r="264">
          <cell r="B264" t="str">
            <v>JKLAKSHMI</v>
          </cell>
          <cell r="C264">
            <v>779.7</v>
          </cell>
        </row>
        <row r="265">
          <cell r="B265" t="str">
            <v>JKPAPER</v>
          </cell>
          <cell r="C265">
            <v>472.1</v>
          </cell>
        </row>
        <row r="266">
          <cell r="B266" t="str">
            <v>JMFINANCIL</v>
          </cell>
          <cell r="C266">
            <v>92.33</v>
          </cell>
        </row>
        <row r="267">
          <cell r="B267" t="str">
            <v>JSWENERGY</v>
          </cell>
          <cell r="C267">
            <v>710.7</v>
          </cell>
        </row>
        <row r="268">
          <cell r="B268" t="str">
            <v>JSWINFRA</v>
          </cell>
          <cell r="C268">
            <v>312.7</v>
          </cell>
        </row>
        <row r="269">
          <cell r="B269" t="str">
            <v>JSWSTEEL</v>
          </cell>
          <cell r="C269">
            <v>933.25</v>
          </cell>
        </row>
        <row r="270">
          <cell r="B270" t="str">
            <v>JAIBALAJI</v>
          </cell>
          <cell r="C270">
            <v>935.05</v>
          </cell>
        </row>
        <row r="271">
          <cell r="B271" t="str">
            <v>J&amp;KBANK</v>
          </cell>
          <cell r="C271">
            <v>111.19</v>
          </cell>
        </row>
        <row r="272">
          <cell r="B272" t="str">
            <v>JINDALSAW</v>
          </cell>
          <cell r="C272">
            <v>688</v>
          </cell>
        </row>
        <row r="273">
          <cell r="B273" t="str">
            <v>JSL</v>
          </cell>
          <cell r="C273">
            <v>729.75</v>
          </cell>
        </row>
        <row r="274">
          <cell r="B274" t="str">
            <v>JINDALSTEL</v>
          </cell>
          <cell r="C274">
            <v>965.75</v>
          </cell>
        </row>
        <row r="275">
          <cell r="B275" t="str">
            <v>JIOFIN</v>
          </cell>
          <cell r="C275">
            <v>329.6</v>
          </cell>
        </row>
        <row r="276">
          <cell r="B276" t="str">
            <v>JUBLFOOD</v>
          </cell>
          <cell r="C276">
            <v>657.6</v>
          </cell>
        </row>
        <row r="277">
          <cell r="B277" t="str">
            <v>JUBLINGREA</v>
          </cell>
          <cell r="C277">
            <v>692</v>
          </cell>
        </row>
        <row r="278">
          <cell r="B278" t="str">
            <v>JUBLPHARMA</v>
          </cell>
          <cell r="C278">
            <v>893.55</v>
          </cell>
        </row>
        <row r="279">
          <cell r="B279" t="str">
            <v>JWL</v>
          </cell>
          <cell r="C279">
            <v>555.6</v>
          </cell>
        </row>
        <row r="280">
          <cell r="B280" t="str">
            <v>JUSTDIAL</v>
          </cell>
          <cell r="C280">
            <v>1321.45</v>
          </cell>
        </row>
        <row r="281">
          <cell r="B281" t="str">
            <v>JYOTHYLAB</v>
          </cell>
          <cell r="C281">
            <v>570.15</v>
          </cell>
        </row>
        <row r="282">
          <cell r="B282" t="str">
            <v>KPRMILL</v>
          </cell>
          <cell r="C282">
            <v>891.05</v>
          </cell>
        </row>
        <row r="283">
          <cell r="B283" t="str">
            <v>KEI</v>
          </cell>
          <cell r="C283">
            <v>4700.7</v>
          </cell>
        </row>
        <row r="284">
          <cell r="B284" t="str">
            <v>KNRCON</v>
          </cell>
          <cell r="C284">
            <v>343.35</v>
          </cell>
        </row>
        <row r="285">
          <cell r="B285" t="str">
            <v>KPITTECH</v>
          </cell>
          <cell r="C285">
            <v>1832.4</v>
          </cell>
        </row>
        <row r="286">
          <cell r="B286" t="str">
            <v>KRBL</v>
          </cell>
          <cell r="C286">
            <v>296.55</v>
          </cell>
        </row>
        <row r="287">
          <cell r="B287" t="str">
            <v>KSB</v>
          </cell>
          <cell r="C287">
            <v>925.65</v>
          </cell>
        </row>
        <row r="288">
          <cell r="B288" t="str">
            <v>KAJARIACER</v>
          </cell>
          <cell r="C288">
            <v>1349.3</v>
          </cell>
        </row>
        <row r="289">
          <cell r="B289" t="str">
            <v>KPIL</v>
          </cell>
          <cell r="C289">
            <v>1251.95</v>
          </cell>
        </row>
        <row r="290">
          <cell r="B290" t="str">
            <v>KALYANKJIL</v>
          </cell>
          <cell r="C290">
            <v>596.4</v>
          </cell>
        </row>
        <row r="291">
          <cell r="B291" t="str">
            <v>KANSAINER</v>
          </cell>
          <cell r="C291">
            <v>301.10000000000002</v>
          </cell>
        </row>
        <row r="292">
          <cell r="B292" t="str">
            <v>KARURVYSYA</v>
          </cell>
          <cell r="C292">
            <v>223.38</v>
          </cell>
        </row>
        <row r="293">
          <cell r="B293" t="str">
            <v>KAYNES</v>
          </cell>
          <cell r="C293">
            <v>5024.3</v>
          </cell>
        </row>
        <row r="294">
          <cell r="B294" t="str">
            <v>KEC</v>
          </cell>
          <cell r="C294">
            <v>829.35</v>
          </cell>
        </row>
        <row r="295">
          <cell r="B295" t="str">
            <v>KFINTECH</v>
          </cell>
          <cell r="C295">
            <v>1015.9</v>
          </cell>
        </row>
        <row r="296">
          <cell r="B296" t="str">
            <v>KOTAKBANK</v>
          </cell>
          <cell r="C296">
            <v>1821.5</v>
          </cell>
        </row>
        <row r="297">
          <cell r="B297" t="str">
            <v>KIMS</v>
          </cell>
          <cell r="C297">
            <v>2442</v>
          </cell>
        </row>
        <row r="298">
          <cell r="B298" t="str">
            <v>LTF</v>
          </cell>
          <cell r="C298">
            <v>168.92</v>
          </cell>
        </row>
        <row r="299">
          <cell r="B299" t="str">
            <v>LTTS</v>
          </cell>
          <cell r="C299">
            <v>5488.3</v>
          </cell>
        </row>
        <row r="300">
          <cell r="B300" t="str">
            <v>LICHSGFIN</v>
          </cell>
          <cell r="C300">
            <v>682.35</v>
          </cell>
        </row>
        <row r="301">
          <cell r="B301" t="str">
            <v>LTIM</v>
          </cell>
          <cell r="C301">
            <v>5704.4</v>
          </cell>
        </row>
        <row r="302">
          <cell r="B302" t="str">
            <v>LT</v>
          </cell>
          <cell r="C302">
            <v>3606.5</v>
          </cell>
        </row>
        <row r="303">
          <cell r="B303" t="str">
            <v>LATENTVIEW</v>
          </cell>
          <cell r="C303">
            <v>510.9</v>
          </cell>
        </row>
        <row r="304">
          <cell r="B304" t="str">
            <v>LAURUSLABS</v>
          </cell>
          <cell r="C304">
            <v>449.75</v>
          </cell>
        </row>
        <row r="305">
          <cell r="B305" t="str">
            <v>LXCHEM</v>
          </cell>
          <cell r="C305">
            <v>283</v>
          </cell>
        </row>
        <row r="306">
          <cell r="B306" t="str">
            <v>LEMONTREE</v>
          </cell>
          <cell r="C306">
            <v>133.63999999999999</v>
          </cell>
        </row>
        <row r="307">
          <cell r="B307" t="str">
            <v>LICI</v>
          </cell>
          <cell r="C307">
            <v>1075.5</v>
          </cell>
        </row>
        <row r="308">
          <cell r="B308" t="str">
            <v>LINDEINDIA</v>
          </cell>
          <cell r="C308">
            <v>7298.9</v>
          </cell>
        </row>
        <row r="309">
          <cell r="B309" t="str">
            <v>LLOYDSME</v>
          </cell>
          <cell r="C309">
            <v>776.55</v>
          </cell>
        </row>
        <row r="310">
          <cell r="B310" t="str">
            <v>LUPIN</v>
          </cell>
          <cell r="C310">
            <v>2109.1999999999998</v>
          </cell>
        </row>
        <row r="311">
          <cell r="B311" t="str">
            <v>MMTC</v>
          </cell>
          <cell r="C311">
            <v>103.94</v>
          </cell>
        </row>
        <row r="312">
          <cell r="B312" t="str">
            <v>MRF</v>
          </cell>
          <cell r="C312">
            <v>139614.54999999999</v>
          </cell>
        </row>
        <row r="313">
          <cell r="B313" t="str">
            <v>MTARTECH</v>
          </cell>
          <cell r="C313">
            <v>1755.4</v>
          </cell>
        </row>
        <row r="314">
          <cell r="B314" t="str">
            <v>LODHA</v>
          </cell>
          <cell r="C314">
            <v>1222.8499999999999</v>
          </cell>
        </row>
        <row r="315">
          <cell r="B315" t="str">
            <v>MGL</v>
          </cell>
          <cell r="C315">
            <v>1814.75</v>
          </cell>
        </row>
        <row r="316">
          <cell r="B316" t="str">
            <v>MAHSEAMLES</v>
          </cell>
          <cell r="C316">
            <v>646.04999999999995</v>
          </cell>
        </row>
        <row r="317">
          <cell r="B317" t="str">
            <v>M&amp;MFIN</v>
          </cell>
          <cell r="C317">
            <v>313.7</v>
          </cell>
        </row>
        <row r="318">
          <cell r="B318" t="str">
            <v>M&amp;M</v>
          </cell>
          <cell r="C318">
            <v>2732.95</v>
          </cell>
        </row>
        <row r="319">
          <cell r="B319" t="str">
            <v>MHRIL</v>
          </cell>
          <cell r="C319">
            <v>410.1</v>
          </cell>
        </row>
        <row r="320">
          <cell r="B320" t="str">
            <v>MAHLIFE</v>
          </cell>
          <cell r="C320">
            <v>579.35</v>
          </cell>
        </row>
        <row r="321">
          <cell r="B321" t="str">
            <v>MANAPPURAM</v>
          </cell>
          <cell r="C321">
            <v>216.8</v>
          </cell>
        </row>
        <row r="322">
          <cell r="B322" t="str">
            <v>MRPL</v>
          </cell>
          <cell r="C322">
            <v>212.71</v>
          </cell>
        </row>
        <row r="323">
          <cell r="B323" t="str">
            <v>MANKIND</v>
          </cell>
          <cell r="C323">
            <v>2319.6</v>
          </cell>
        </row>
        <row r="324">
          <cell r="B324" t="str">
            <v>MARICO</v>
          </cell>
          <cell r="C324">
            <v>682.95</v>
          </cell>
        </row>
        <row r="325">
          <cell r="B325" t="str">
            <v>MARUTI</v>
          </cell>
          <cell r="C325">
            <v>12276.35</v>
          </cell>
        </row>
        <row r="326">
          <cell r="B326" t="str">
            <v>MASTEK</v>
          </cell>
          <cell r="C326">
            <v>2958.25</v>
          </cell>
        </row>
        <row r="327">
          <cell r="B327" t="str">
            <v>MFSL</v>
          </cell>
          <cell r="C327">
            <v>1057.8499999999999</v>
          </cell>
        </row>
        <row r="328">
          <cell r="B328" t="str">
            <v>MAXHEALTH</v>
          </cell>
          <cell r="C328">
            <v>868.35</v>
          </cell>
        </row>
        <row r="329">
          <cell r="B329" t="str">
            <v>MAZDOCK</v>
          </cell>
          <cell r="C329">
            <v>4467.95</v>
          </cell>
        </row>
        <row r="330">
          <cell r="B330" t="str">
            <v>MEDPLUS</v>
          </cell>
          <cell r="C330">
            <v>635</v>
          </cell>
        </row>
        <row r="331">
          <cell r="B331" t="str">
            <v>METROBRAND</v>
          </cell>
          <cell r="C331">
            <v>1372.25</v>
          </cell>
        </row>
        <row r="332">
          <cell r="B332" t="str">
            <v>METROPOLIS</v>
          </cell>
          <cell r="C332">
            <v>2099.75</v>
          </cell>
        </row>
        <row r="333">
          <cell r="B333" t="str">
            <v>MINDACORP</v>
          </cell>
          <cell r="C333">
            <v>538.04999999999995</v>
          </cell>
        </row>
        <row r="334">
          <cell r="B334" t="str">
            <v>MSUMI</v>
          </cell>
          <cell r="C334">
            <v>72.540000000000006</v>
          </cell>
        </row>
        <row r="335">
          <cell r="B335" t="str">
            <v>MOTILALOFS</v>
          </cell>
          <cell r="C335">
            <v>702.5</v>
          </cell>
        </row>
        <row r="336">
          <cell r="B336" t="str">
            <v>MPHASIS</v>
          </cell>
          <cell r="C336">
            <v>3065.65</v>
          </cell>
        </row>
        <row r="337">
          <cell r="B337" t="str">
            <v>MCX</v>
          </cell>
          <cell r="C337">
            <v>4778.8500000000004</v>
          </cell>
        </row>
        <row r="338">
          <cell r="B338" t="str">
            <v>MUTHOOTFIN</v>
          </cell>
          <cell r="C338">
            <v>1928.2</v>
          </cell>
        </row>
        <row r="339">
          <cell r="B339" t="str">
            <v>NATCOPHARM</v>
          </cell>
          <cell r="C339">
            <v>1551.35</v>
          </cell>
        </row>
        <row r="340">
          <cell r="B340" t="str">
            <v>NBCC</v>
          </cell>
          <cell r="C340">
            <v>181.89</v>
          </cell>
        </row>
        <row r="341">
          <cell r="B341" t="str">
            <v>NCC</v>
          </cell>
          <cell r="C341">
            <v>320.95</v>
          </cell>
        </row>
        <row r="342">
          <cell r="B342" t="str">
            <v>NHPC</v>
          </cell>
          <cell r="C342">
            <v>97.93</v>
          </cell>
        </row>
        <row r="343">
          <cell r="B343" t="str">
            <v>NLCINDIA</v>
          </cell>
          <cell r="C343">
            <v>271.64999999999998</v>
          </cell>
        </row>
        <row r="344">
          <cell r="B344" t="str">
            <v>NMDC</v>
          </cell>
          <cell r="C344">
            <v>226.34</v>
          </cell>
        </row>
        <row r="345">
          <cell r="B345" t="str">
            <v>NSLNISP</v>
          </cell>
          <cell r="C345">
            <v>55.17</v>
          </cell>
        </row>
        <row r="346">
          <cell r="B346" t="str">
            <v>NTPC</v>
          </cell>
          <cell r="C346">
            <v>403.35</v>
          </cell>
        </row>
        <row r="347">
          <cell r="B347" t="str">
            <v>NH</v>
          </cell>
          <cell r="C347">
            <v>1268.95</v>
          </cell>
        </row>
        <row r="348">
          <cell r="B348" t="str">
            <v>NATIONALUM</v>
          </cell>
          <cell r="C348">
            <v>171.35</v>
          </cell>
        </row>
        <row r="349">
          <cell r="B349" t="str">
            <v>NAVINFLUOR</v>
          </cell>
          <cell r="C349">
            <v>3334.6</v>
          </cell>
        </row>
        <row r="350">
          <cell r="B350" t="str">
            <v>NESTLEIND</v>
          </cell>
          <cell r="C350">
            <v>2551</v>
          </cell>
        </row>
        <row r="351">
          <cell r="B351" t="str">
            <v>NETWORK18</v>
          </cell>
          <cell r="C351">
            <v>99.92</v>
          </cell>
        </row>
        <row r="352">
          <cell r="B352" t="str">
            <v>NAM-INDIA</v>
          </cell>
          <cell r="C352">
            <v>716.8</v>
          </cell>
        </row>
        <row r="353">
          <cell r="B353" t="str">
            <v>NUVAMA</v>
          </cell>
          <cell r="C353">
            <v>6208.9</v>
          </cell>
        </row>
        <row r="354">
          <cell r="B354" t="str">
            <v>NUVOCO</v>
          </cell>
          <cell r="C354">
            <v>344.95</v>
          </cell>
        </row>
        <row r="355">
          <cell r="B355" t="str">
            <v>OBEROIRLTY</v>
          </cell>
          <cell r="C355">
            <v>1734.1</v>
          </cell>
        </row>
        <row r="356">
          <cell r="B356" t="str">
            <v>ONGC</v>
          </cell>
          <cell r="C356">
            <v>324.35000000000002</v>
          </cell>
        </row>
        <row r="357">
          <cell r="B357" t="str">
            <v>OIL</v>
          </cell>
          <cell r="C357">
            <v>681.15</v>
          </cell>
        </row>
        <row r="358">
          <cell r="B358" t="str">
            <v>OLECTRA</v>
          </cell>
          <cell r="C358">
            <v>1612.7</v>
          </cell>
        </row>
        <row r="359">
          <cell r="B359" t="str">
            <v>PAYTM</v>
          </cell>
          <cell r="C359">
            <v>553.70000000000005</v>
          </cell>
        </row>
        <row r="360">
          <cell r="B360" t="str">
            <v>OFSS</v>
          </cell>
          <cell r="C360">
            <v>11106.05</v>
          </cell>
        </row>
        <row r="361">
          <cell r="B361" t="str">
            <v>POLICYBZR</v>
          </cell>
          <cell r="C361">
            <v>1696.05</v>
          </cell>
        </row>
        <row r="362">
          <cell r="B362" t="str">
            <v>PCBL</v>
          </cell>
          <cell r="C362">
            <v>450.9</v>
          </cell>
        </row>
        <row r="363">
          <cell r="B363" t="str">
            <v>PIIND</v>
          </cell>
          <cell r="C363">
            <v>4428.05</v>
          </cell>
        </row>
        <row r="364">
          <cell r="B364" t="str">
            <v>PNBHOUSING</v>
          </cell>
          <cell r="C364">
            <v>867.15</v>
          </cell>
        </row>
        <row r="365">
          <cell r="B365" t="str">
            <v>PNCINFRA</v>
          </cell>
          <cell r="C365">
            <v>468.6</v>
          </cell>
        </row>
        <row r="366">
          <cell r="B366" t="str">
            <v>PVRINOX</v>
          </cell>
          <cell r="C366">
            <v>1515.15</v>
          </cell>
        </row>
        <row r="367">
          <cell r="B367" t="str">
            <v>PAGEIND</v>
          </cell>
          <cell r="C367">
            <v>42176.4</v>
          </cell>
        </row>
        <row r="368">
          <cell r="B368" t="str">
            <v>PATANJALI</v>
          </cell>
          <cell r="C368">
            <v>1909.7</v>
          </cell>
        </row>
        <row r="369">
          <cell r="B369" t="str">
            <v>PERSISTENT</v>
          </cell>
          <cell r="C369">
            <v>4959.75</v>
          </cell>
        </row>
        <row r="370">
          <cell r="B370" t="str">
            <v>PETRONET</v>
          </cell>
          <cell r="C370">
            <v>381.2</v>
          </cell>
        </row>
        <row r="371">
          <cell r="B371" t="str">
            <v>PHOENIXLTD</v>
          </cell>
          <cell r="C371">
            <v>3690.05</v>
          </cell>
        </row>
        <row r="372">
          <cell r="B372" t="str">
            <v>PIDILITIND</v>
          </cell>
          <cell r="C372">
            <v>3127.1</v>
          </cell>
        </row>
        <row r="373">
          <cell r="B373" t="str">
            <v>PEL</v>
          </cell>
          <cell r="C373">
            <v>1037.45</v>
          </cell>
        </row>
        <row r="374">
          <cell r="B374" t="str">
            <v>PPLPHARMA</v>
          </cell>
          <cell r="C374">
            <v>188.63</v>
          </cell>
        </row>
        <row r="375">
          <cell r="B375" t="str">
            <v>POLYMED</v>
          </cell>
          <cell r="C375">
            <v>2149.65</v>
          </cell>
        </row>
        <row r="376">
          <cell r="B376" t="str">
            <v>POLYCAB</v>
          </cell>
          <cell r="C376">
            <v>6832</v>
          </cell>
        </row>
        <row r="377">
          <cell r="B377" t="str">
            <v>POONAWALLA</v>
          </cell>
          <cell r="C377">
            <v>403</v>
          </cell>
        </row>
        <row r="378">
          <cell r="B378" t="str">
            <v>PFC</v>
          </cell>
          <cell r="C378">
            <v>517.5</v>
          </cell>
        </row>
        <row r="379">
          <cell r="B379" t="str">
            <v>POWERGRID</v>
          </cell>
          <cell r="C379">
            <v>334</v>
          </cell>
        </row>
        <row r="380">
          <cell r="B380" t="str">
            <v>PRAJIND</v>
          </cell>
          <cell r="C380">
            <v>779.15</v>
          </cell>
        </row>
        <row r="381">
          <cell r="B381" t="str">
            <v>PRESTIGE</v>
          </cell>
          <cell r="C381">
            <v>1744.9</v>
          </cell>
        </row>
        <row r="382">
          <cell r="B382" t="str">
            <v>PRINCEPIPE</v>
          </cell>
          <cell r="C382">
            <v>608.65</v>
          </cell>
        </row>
        <row r="383">
          <cell r="B383" t="str">
            <v>PRSMJOHNSN</v>
          </cell>
          <cell r="C383">
            <v>161.4</v>
          </cell>
        </row>
        <row r="384">
          <cell r="B384" t="str">
            <v>PGHH</v>
          </cell>
          <cell r="C384">
            <v>17081.05</v>
          </cell>
        </row>
        <row r="385">
          <cell r="B385" t="str">
            <v>PNB</v>
          </cell>
          <cell r="C385">
            <v>117.36</v>
          </cell>
        </row>
        <row r="386">
          <cell r="B386" t="str">
            <v>QUESS</v>
          </cell>
          <cell r="C386">
            <v>730</v>
          </cell>
        </row>
        <row r="387">
          <cell r="B387" t="str">
            <v>RRKABEL</v>
          </cell>
          <cell r="C387">
            <v>1631</v>
          </cell>
        </row>
        <row r="388">
          <cell r="B388" t="str">
            <v>RBLBANK</v>
          </cell>
          <cell r="C388">
            <v>230.06</v>
          </cell>
        </row>
        <row r="389">
          <cell r="B389" t="str">
            <v>RECLTD</v>
          </cell>
          <cell r="C389">
            <v>595.35</v>
          </cell>
        </row>
        <row r="390">
          <cell r="B390" t="str">
            <v>RHIM</v>
          </cell>
          <cell r="C390">
            <v>633.29999999999995</v>
          </cell>
        </row>
        <row r="391">
          <cell r="B391" t="str">
            <v>RITES</v>
          </cell>
          <cell r="C391">
            <v>656.75</v>
          </cell>
        </row>
        <row r="392">
          <cell r="B392" t="str">
            <v>RADICO</v>
          </cell>
          <cell r="C392">
            <v>1765.25</v>
          </cell>
        </row>
        <row r="393">
          <cell r="B393" t="str">
            <v>RVNL</v>
          </cell>
          <cell r="C393">
            <v>570.75</v>
          </cell>
        </row>
        <row r="394">
          <cell r="B394" t="str">
            <v>RAILTEL</v>
          </cell>
          <cell r="C394">
            <v>471.7</v>
          </cell>
        </row>
        <row r="395">
          <cell r="B395" t="str">
            <v>RAINBOW</v>
          </cell>
          <cell r="C395">
            <v>1212.55</v>
          </cell>
        </row>
        <row r="396">
          <cell r="B396" t="str">
            <v>RAJESHEXPO</v>
          </cell>
          <cell r="C396">
            <v>298.3</v>
          </cell>
        </row>
        <row r="397">
          <cell r="B397" t="str">
            <v>RKFORGE</v>
          </cell>
          <cell r="C397">
            <v>957.15</v>
          </cell>
        </row>
        <row r="398">
          <cell r="B398" t="str">
            <v>RCF</v>
          </cell>
          <cell r="C398">
            <v>202.69</v>
          </cell>
        </row>
        <row r="399">
          <cell r="B399" t="str">
            <v>RATNAMANI</v>
          </cell>
          <cell r="C399">
            <v>3545.1</v>
          </cell>
        </row>
        <row r="400">
          <cell r="B400" t="str">
            <v>RTNINDIA</v>
          </cell>
          <cell r="C400">
            <v>82.62</v>
          </cell>
        </row>
        <row r="401">
          <cell r="B401" t="str">
            <v>RAYMOND</v>
          </cell>
          <cell r="C401">
            <v>2025.45</v>
          </cell>
        </row>
        <row r="402">
          <cell r="B402" t="str">
            <v>REDINGTON</v>
          </cell>
          <cell r="C402">
            <v>209.37</v>
          </cell>
        </row>
        <row r="403">
          <cell r="B403" t="str">
            <v>RELIANCE</v>
          </cell>
          <cell r="C403">
            <v>2996.25</v>
          </cell>
        </row>
        <row r="404">
          <cell r="B404" t="str">
            <v>RBA</v>
          </cell>
          <cell r="C404">
            <v>109.12</v>
          </cell>
        </row>
        <row r="405">
          <cell r="B405" t="str">
            <v>ROUTE</v>
          </cell>
          <cell r="C405">
            <v>1567.7</v>
          </cell>
        </row>
        <row r="406">
          <cell r="B406" t="str">
            <v>SBFC</v>
          </cell>
          <cell r="C406">
            <v>86.6</v>
          </cell>
        </row>
        <row r="407">
          <cell r="B407" t="str">
            <v>SBICARD</v>
          </cell>
          <cell r="C407">
            <v>714.45</v>
          </cell>
        </row>
        <row r="408">
          <cell r="B408" t="str">
            <v>SBILIFE</v>
          </cell>
          <cell r="C408">
            <v>1795.25</v>
          </cell>
        </row>
        <row r="409">
          <cell r="B409" t="str">
            <v>SJVN</v>
          </cell>
          <cell r="C409">
            <v>133.31</v>
          </cell>
        </row>
        <row r="410">
          <cell r="B410" t="str">
            <v>SKFINDIA</v>
          </cell>
          <cell r="C410">
            <v>5288.25</v>
          </cell>
        </row>
        <row r="411">
          <cell r="B411" t="str">
            <v>SRF</v>
          </cell>
          <cell r="C411">
            <v>2533.1</v>
          </cell>
        </row>
        <row r="412">
          <cell r="B412" t="str">
            <v>SAFARI</v>
          </cell>
          <cell r="C412">
            <v>2362.9</v>
          </cell>
        </row>
        <row r="413">
          <cell r="B413" t="str">
            <v>MOTHERSON</v>
          </cell>
          <cell r="C413">
            <v>193.89</v>
          </cell>
        </row>
        <row r="414">
          <cell r="B414" t="str">
            <v>SANOFI</v>
          </cell>
          <cell r="C414">
            <v>6859.7</v>
          </cell>
        </row>
        <row r="415">
          <cell r="B415" t="str">
            <v>SAPPHIRE</v>
          </cell>
          <cell r="C415">
            <v>1608.9</v>
          </cell>
        </row>
        <row r="416">
          <cell r="B416" t="str">
            <v>SAREGAMA</v>
          </cell>
          <cell r="C416">
            <v>524.1</v>
          </cell>
        </row>
        <row r="417">
          <cell r="B417" t="str">
            <v>SCHAEFFLER</v>
          </cell>
          <cell r="C417">
            <v>4063.2</v>
          </cell>
        </row>
        <row r="418">
          <cell r="B418" t="str">
            <v>SCHNEIDER</v>
          </cell>
          <cell r="C418">
            <v>812.25</v>
          </cell>
        </row>
        <row r="419">
          <cell r="B419" t="str">
            <v>SHREECEM</v>
          </cell>
          <cell r="C419">
            <v>25012.400000000001</v>
          </cell>
        </row>
        <row r="420">
          <cell r="B420" t="str">
            <v>RENUKA</v>
          </cell>
          <cell r="C420">
            <v>47.95</v>
          </cell>
        </row>
        <row r="421">
          <cell r="B421" t="str">
            <v>SHRIRAMFIN</v>
          </cell>
          <cell r="C421">
            <v>3143.6</v>
          </cell>
        </row>
        <row r="422">
          <cell r="B422" t="str">
            <v>SHYAMMETL</v>
          </cell>
          <cell r="C422">
            <v>810.2</v>
          </cell>
        </row>
        <row r="423">
          <cell r="B423" t="str">
            <v>SIEMENS</v>
          </cell>
          <cell r="C423">
            <v>7056.05</v>
          </cell>
        </row>
        <row r="424">
          <cell r="B424" t="str">
            <v>SIGNATURE</v>
          </cell>
          <cell r="C424">
            <v>1510.55</v>
          </cell>
        </row>
        <row r="425">
          <cell r="B425" t="str">
            <v>SOBHA</v>
          </cell>
          <cell r="C425">
            <v>1693.65</v>
          </cell>
        </row>
        <row r="426">
          <cell r="B426" t="str">
            <v>SOLARINDS</v>
          </cell>
          <cell r="C426">
            <v>10395.5</v>
          </cell>
        </row>
        <row r="427">
          <cell r="B427" t="str">
            <v>SONACOMS</v>
          </cell>
          <cell r="C427">
            <v>689.95</v>
          </cell>
        </row>
        <row r="428">
          <cell r="B428" t="str">
            <v>SONATSOFTW</v>
          </cell>
          <cell r="C428">
            <v>626.54999999999995</v>
          </cell>
        </row>
        <row r="429">
          <cell r="B429" t="str">
            <v>STARHEALTH</v>
          </cell>
          <cell r="C429">
            <v>609.79999999999995</v>
          </cell>
        </row>
        <row r="430">
          <cell r="B430" t="str">
            <v>SBIN</v>
          </cell>
          <cell r="C430">
            <v>820.3</v>
          </cell>
        </row>
        <row r="431">
          <cell r="B431" t="str">
            <v>SAIL</v>
          </cell>
          <cell r="C431">
            <v>133.88</v>
          </cell>
        </row>
        <row r="432">
          <cell r="B432" t="str">
            <v>SWSOLAR</v>
          </cell>
          <cell r="C432">
            <v>684.9</v>
          </cell>
        </row>
        <row r="433">
          <cell r="B433" t="str">
            <v>STLTECH</v>
          </cell>
          <cell r="C433">
            <v>137.69</v>
          </cell>
        </row>
        <row r="434">
          <cell r="B434" t="str">
            <v>SUMICHEM</v>
          </cell>
          <cell r="C434">
            <v>542.25</v>
          </cell>
        </row>
        <row r="435">
          <cell r="B435" t="str">
            <v>SPARC</v>
          </cell>
          <cell r="C435">
            <v>214.9</v>
          </cell>
        </row>
        <row r="436">
          <cell r="B436" t="str">
            <v>SUNPHARMA</v>
          </cell>
          <cell r="C436">
            <v>1750.65</v>
          </cell>
        </row>
        <row r="437">
          <cell r="B437" t="str">
            <v>SUNTV</v>
          </cell>
          <cell r="C437">
            <v>790.1</v>
          </cell>
        </row>
        <row r="438">
          <cell r="B438" t="str">
            <v>SUNDARMFIN</v>
          </cell>
          <cell r="C438">
            <v>4416.45</v>
          </cell>
        </row>
        <row r="439">
          <cell r="B439" t="str">
            <v>SUNDRMFAST</v>
          </cell>
          <cell r="C439">
            <v>1341.4</v>
          </cell>
        </row>
        <row r="440">
          <cell r="B440" t="str">
            <v>SUNTECK</v>
          </cell>
          <cell r="C440">
            <v>607.35</v>
          </cell>
        </row>
        <row r="441">
          <cell r="B441" t="str">
            <v>SUPREMEIND</v>
          </cell>
          <cell r="C441">
            <v>5544.95</v>
          </cell>
        </row>
        <row r="442">
          <cell r="B442" t="str">
            <v>SUVENPHAR</v>
          </cell>
          <cell r="C442">
            <v>1058.25</v>
          </cell>
        </row>
        <row r="443">
          <cell r="B443" t="str">
            <v>SUZLON</v>
          </cell>
          <cell r="C443">
            <v>77.569999999999993</v>
          </cell>
        </row>
        <row r="444">
          <cell r="B444" t="str">
            <v>SWANENERGY</v>
          </cell>
          <cell r="C444">
            <v>688</v>
          </cell>
        </row>
        <row r="445">
          <cell r="B445" t="str">
            <v>SYNGENE</v>
          </cell>
          <cell r="C445">
            <v>842.05</v>
          </cell>
        </row>
        <row r="446">
          <cell r="B446" t="str">
            <v>SYRMA</v>
          </cell>
          <cell r="C446">
            <v>439.15</v>
          </cell>
        </row>
        <row r="447">
          <cell r="B447" t="str">
            <v>TV18BRDCST</v>
          </cell>
          <cell r="C447">
            <v>49.71</v>
          </cell>
        </row>
        <row r="448">
          <cell r="B448" t="str">
            <v>TVSMOTOR</v>
          </cell>
          <cell r="C448">
            <v>2706.25</v>
          </cell>
        </row>
        <row r="449">
          <cell r="B449" t="str">
            <v>TVSSCS</v>
          </cell>
          <cell r="C449">
            <v>195.34</v>
          </cell>
        </row>
        <row r="450">
          <cell r="B450" t="str">
            <v>TMB</v>
          </cell>
          <cell r="C450">
            <v>462.05</v>
          </cell>
        </row>
        <row r="451">
          <cell r="B451" t="str">
            <v>TANLA</v>
          </cell>
          <cell r="C451">
            <v>916</v>
          </cell>
        </row>
        <row r="452">
          <cell r="B452" t="str">
            <v>TATACHEM</v>
          </cell>
          <cell r="C452">
            <v>1085.45</v>
          </cell>
        </row>
        <row r="453">
          <cell r="B453" t="str">
            <v>TATACOMM</v>
          </cell>
          <cell r="C453">
            <v>1918.95</v>
          </cell>
        </row>
        <row r="454">
          <cell r="B454" t="str">
            <v>TCS</v>
          </cell>
          <cell r="C454">
            <v>4502</v>
          </cell>
        </row>
        <row r="455">
          <cell r="B455" t="str">
            <v>TATACONSUM</v>
          </cell>
          <cell r="C455">
            <v>1205.8</v>
          </cell>
        </row>
        <row r="456">
          <cell r="B456" t="str">
            <v>TATAELXSI</v>
          </cell>
          <cell r="C456">
            <v>6963.7</v>
          </cell>
        </row>
        <row r="457">
          <cell r="B457" t="str">
            <v>TATAINVEST</v>
          </cell>
          <cell r="C457">
            <v>6236.3</v>
          </cell>
        </row>
        <row r="458">
          <cell r="B458" t="str">
            <v>TATAMTRDVR</v>
          </cell>
          <cell r="C458">
            <v>735.3</v>
          </cell>
        </row>
        <row r="459">
          <cell r="B459" t="str">
            <v>TATAMOTORS</v>
          </cell>
          <cell r="C459">
            <v>1068.45</v>
          </cell>
        </row>
        <row r="460">
          <cell r="B460" t="str">
            <v>TATAPOWER</v>
          </cell>
          <cell r="C460">
            <v>422.95</v>
          </cell>
        </row>
        <row r="461">
          <cell r="B461" t="str">
            <v>TATASTEEL</v>
          </cell>
          <cell r="C461">
            <v>154.13999999999999</v>
          </cell>
        </row>
        <row r="462">
          <cell r="B462" t="str">
            <v>TATATECH</v>
          </cell>
          <cell r="C462">
            <v>1007.2</v>
          </cell>
        </row>
        <row r="463">
          <cell r="B463" t="str">
            <v>TTML</v>
          </cell>
          <cell r="C463">
            <v>95.48</v>
          </cell>
        </row>
        <row r="464">
          <cell r="B464" t="str">
            <v>TECHM</v>
          </cell>
          <cell r="C464">
            <v>1611.25</v>
          </cell>
        </row>
        <row r="465">
          <cell r="B465" t="str">
            <v>TEJASNET</v>
          </cell>
          <cell r="C465">
            <v>1306.5999999999999</v>
          </cell>
        </row>
        <row r="466">
          <cell r="B466" t="str">
            <v>NIACL</v>
          </cell>
          <cell r="C466">
            <v>268.60000000000002</v>
          </cell>
        </row>
        <row r="467">
          <cell r="B467" t="str">
            <v>RAMCOCEM</v>
          </cell>
          <cell r="C467">
            <v>832.3</v>
          </cell>
        </row>
        <row r="468">
          <cell r="B468" t="str">
            <v>THERMAX</v>
          </cell>
          <cell r="C468">
            <v>4568.7</v>
          </cell>
        </row>
        <row r="469">
          <cell r="B469" t="str">
            <v>TIMKEN</v>
          </cell>
          <cell r="C469">
            <v>3705.2</v>
          </cell>
        </row>
        <row r="470">
          <cell r="B470" t="str">
            <v>TITAGARH</v>
          </cell>
          <cell r="C470">
            <v>1417.2</v>
          </cell>
        </row>
        <row r="471">
          <cell r="B471" t="str">
            <v>TITAN</v>
          </cell>
          <cell r="C471">
            <v>3604.4</v>
          </cell>
        </row>
        <row r="472">
          <cell r="B472" t="str">
            <v>TORNTPHARM</v>
          </cell>
          <cell r="C472">
            <v>3362.6</v>
          </cell>
        </row>
        <row r="473">
          <cell r="B473" t="str">
            <v>TORNTPOWER</v>
          </cell>
          <cell r="C473">
            <v>1698.55</v>
          </cell>
        </row>
        <row r="474">
          <cell r="B474" t="str">
            <v>TRENT</v>
          </cell>
          <cell r="C474">
            <v>6989.8</v>
          </cell>
        </row>
        <row r="475">
          <cell r="B475" t="str">
            <v>TRIDENT</v>
          </cell>
          <cell r="C475">
            <v>38.03</v>
          </cell>
        </row>
        <row r="476">
          <cell r="B476" t="str">
            <v>TRIVENI</v>
          </cell>
          <cell r="C476">
            <v>452.9</v>
          </cell>
        </row>
        <row r="477">
          <cell r="B477" t="str">
            <v>TRITURBINE</v>
          </cell>
          <cell r="C477">
            <v>755.85</v>
          </cell>
        </row>
        <row r="478">
          <cell r="B478" t="str">
            <v>TIINDIA</v>
          </cell>
          <cell r="C478">
            <v>4137.8</v>
          </cell>
        </row>
        <row r="479">
          <cell r="B479" t="str">
            <v>UCOBANK</v>
          </cell>
          <cell r="C479">
            <v>52.5</v>
          </cell>
        </row>
        <row r="480">
          <cell r="B480" t="str">
            <v>UNOMINDA</v>
          </cell>
          <cell r="C480">
            <v>1137.8499999999999</v>
          </cell>
        </row>
        <row r="481">
          <cell r="B481" t="str">
            <v>UPL</v>
          </cell>
          <cell r="C481">
            <v>579.15</v>
          </cell>
        </row>
        <row r="482">
          <cell r="B482" t="str">
            <v>UTIAMC</v>
          </cell>
          <cell r="C482">
            <v>1131.7</v>
          </cell>
        </row>
        <row r="483">
          <cell r="B483" t="str">
            <v>UJJIVANSFB</v>
          </cell>
          <cell r="C483">
            <v>43.78</v>
          </cell>
        </row>
        <row r="484">
          <cell r="B484" t="str">
            <v>ULTRACEMCO</v>
          </cell>
          <cell r="C484">
            <v>11309.4</v>
          </cell>
        </row>
        <row r="485">
          <cell r="B485" t="str">
            <v>UNIONBANK</v>
          </cell>
          <cell r="C485">
            <v>127.68</v>
          </cell>
        </row>
        <row r="486">
          <cell r="B486" t="str">
            <v>UBL</v>
          </cell>
          <cell r="C486">
            <v>2024.55</v>
          </cell>
        </row>
        <row r="487">
          <cell r="B487" t="str">
            <v>UNITDSPR</v>
          </cell>
          <cell r="C487">
            <v>1451.8</v>
          </cell>
        </row>
        <row r="488">
          <cell r="B488" t="str">
            <v>USHAMART</v>
          </cell>
          <cell r="C488">
            <v>336.8</v>
          </cell>
        </row>
        <row r="489">
          <cell r="B489" t="str">
            <v>VGUARD</v>
          </cell>
          <cell r="C489">
            <v>468.85</v>
          </cell>
        </row>
        <row r="490">
          <cell r="B490" t="str">
            <v>VIPIND</v>
          </cell>
          <cell r="C490">
            <v>465.1</v>
          </cell>
        </row>
        <row r="491">
          <cell r="B491" t="str">
            <v>VAIBHAVGBL</v>
          </cell>
          <cell r="C491">
            <v>341.35</v>
          </cell>
        </row>
        <row r="492">
          <cell r="B492" t="str">
            <v>VTL</v>
          </cell>
          <cell r="C492">
            <v>484</v>
          </cell>
        </row>
        <row r="493">
          <cell r="B493" t="str">
            <v>VARROC</v>
          </cell>
          <cell r="C493">
            <v>604.9</v>
          </cell>
        </row>
        <row r="494">
          <cell r="B494" t="str">
            <v>VBL</v>
          </cell>
          <cell r="C494">
            <v>1594.2</v>
          </cell>
        </row>
        <row r="495">
          <cell r="B495" t="str">
            <v>MANYAVAR</v>
          </cell>
          <cell r="C495">
            <v>1170</v>
          </cell>
        </row>
        <row r="496">
          <cell r="B496" t="str">
            <v>VEDL</v>
          </cell>
          <cell r="C496">
            <v>459.55</v>
          </cell>
        </row>
        <row r="497">
          <cell r="B497" t="str">
            <v>VIJAYA</v>
          </cell>
          <cell r="C497">
            <v>912.05</v>
          </cell>
        </row>
        <row r="498">
          <cell r="B498" t="str">
            <v>IDEA</v>
          </cell>
          <cell r="C498">
            <v>16.2</v>
          </cell>
        </row>
        <row r="499">
          <cell r="B499" t="str">
            <v>VOLTAS</v>
          </cell>
          <cell r="C499">
            <v>1683.8</v>
          </cell>
        </row>
        <row r="500">
          <cell r="B500" t="str">
            <v>WELCORP</v>
          </cell>
          <cell r="C500">
            <v>720.6</v>
          </cell>
        </row>
        <row r="501">
          <cell r="B501" t="str">
            <v>WELSPUNLIV</v>
          </cell>
          <cell r="C501">
            <v>195.33</v>
          </cell>
        </row>
        <row r="502">
          <cell r="B502" t="str">
            <v>WESTLIFE</v>
          </cell>
          <cell r="C502">
            <v>846.75</v>
          </cell>
        </row>
        <row r="503">
          <cell r="B503" t="str">
            <v>WHIRLPOOL</v>
          </cell>
          <cell r="C503">
            <v>2059.5500000000002</v>
          </cell>
        </row>
        <row r="504">
          <cell r="B504" t="str">
            <v>WIPRO</v>
          </cell>
          <cell r="C504">
            <v>519</v>
          </cell>
        </row>
        <row r="505">
          <cell r="B505" t="str">
            <v>YESBANK</v>
          </cell>
          <cell r="C505">
            <v>24.58</v>
          </cell>
        </row>
        <row r="506">
          <cell r="B506" t="str">
            <v>ZFCVINDIA</v>
          </cell>
          <cell r="C506">
            <v>15606.1</v>
          </cell>
        </row>
        <row r="507">
          <cell r="B507" t="str">
            <v>ZEEL</v>
          </cell>
          <cell r="C507">
            <v>139.44</v>
          </cell>
        </row>
        <row r="508">
          <cell r="B508" t="str">
            <v>ZENSARTECH</v>
          </cell>
          <cell r="C508">
            <v>786.5</v>
          </cell>
        </row>
        <row r="509">
          <cell r="B509" t="str">
            <v>ZOMATO</v>
          </cell>
          <cell r="C509">
            <v>257.95999999999998</v>
          </cell>
        </row>
        <row r="510">
          <cell r="B510" t="str">
            <v>ZYDUSLIFE</v>
          </cell>
          <cell r="C510">
            <v>1210.05</v>
          </cell>
        </row>
        <row r="511">
          <cell r="B511" t="str">
            <v>ECLERX</v>
          </cell>
          <cell r="C511">
            <v>2682.35</v>
          </cell>
        </row>
        <row r="516">
          <cell r="B516"/>
          <cell r="C516"/>
        </row>
        <row r="517">
          <cell r="B517"/>
          <cell r="C517"/>
        </row>
        <row r="518">
          <cell r="B518"/>
          <cell r="C518"/>
        </row>
        <row r="519">
          <cell r="B519"/>
          <cell r="C519"/>
        </row>
        <row r="520">
          <cell r="B520"/>
          <cell r="C520"/>
        </row>
        <row r="521">
          <cell r="B521"/>
          <cell r="C521"/>
        </row>
        <row r="522">
          <cell r="B522"/>
          <cell r="C522"/>
        </row>
        <row r="523">
          <cell r="B523"/>
          <cell r="C523"/>
        </row>
        <row r="524">
          <cell r="B524"/>
          <cell r="C524"/>
        </row>
        <row r="525">
          <cell r="B525"/>
          <cell r="C525"/>
        </row>
        <row r="526">
          <cell r="B526"/>
          <cell r="C526"/>
        </row>
        <row r="527">
          <cell r="B527"/>
          <cell r="C527"/>
        </row>
        <row r="528">
          <cell r="B528"/>
          <cell r="C528"/>
        </row>
        <row r="529">
          <cell r="B529"/>
          <cell r="C529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45544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45544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2" t="s">
        <v>16</v>
      </c>
      <c r="B9" s="364" t="s">
        <v>17</v>
      </c>
      <c r="C9" s="364" t="s">
        <v>18</v>
      </c>
      <c r="D9" s="364" t="s">
        <v>19</v>
      </c>
      <c r="E9" s="26" t="s">
        <v>20</v>
      </c>
      <c r="F9" s="26" t="s">
        <v>21</v>
      </c>
      <c r="G9" s="359" t="s">
        <v>22</v>
      </c>
      <c r="H9" s="360"/>
      <c r="I9" s="361"/>
      <c r="J9" s="359" t="s">
        <v>23</v>
      </c>
      <c r="K9" s="360"/>
      <c r="L9" s="361"/>
      <c r="M9" s="26"/>
      <c r="N9" s="27"/>
      <c r="O9" s="27"/>
      <c r="P9" s="27"/>
    </row>
    <row r="10" spans="1:16" ht="38.25">
      <c r="A10" s="363"/>
      <c r="B10" s="365"/>
      <c r="C10" s="365"/>
      <c r="D10" s="365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797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45561</v>
      </c>
      <c r="E11" s="197">
        <v>25236.75</v>
      </c>
      <c r="F11" s="197">
        <v>25270.916666666668</v>
      </c>
      <c r="G11" s="196">
        <v>25190.833333333336</v>
      </c>
      <c r="H11" s="196">
        <v>25144.916666666668</v>
      </c>
      <c r="I11" s="196">
        <v>25064.833333333336</v>
      </c>
      <c r="J11" s="196">
        <v>25316.833333333336</v>
      </c>
      <c r="K11" s="196">
        <v>25396.916666666672</v>
      </c>
      <c r="L11" s="196">
        <v>25442.833333333336</v>
      </c>
      <c r="M11" s="195">
        <v>25351</v>
      </c>
      <c r="N11" s="195">
        <v>25225</v>
      </c>
      <c r="O11" s="195">
        <v>16158525</v>
      </c>
      <c r="P11" s="198">
        <v>-1.9187083165777673E-2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45560</v>
      </c>
      <c r="E12" s="197">
        <v>51727.6</v>
      </c>
      <c r="F12" s="197">
        <v>51714.55000000001</v>
      </c>
      <c r="G12" s="196">
        <v>51654.10000000002</v>
      </c>
      <c r="H12" s="196">
        <v>51580.600000000013</v>
      </c>
      <c r="I12" s="196">
        <v>51520.150000000023</v>
      </c>
      <c r="J12" s="196">
        <v>51788.050000000017</v>
      </c>
      <c r="K12" s="196">
        <v>51848.500000000015</v>
      </c>
      <c r="L12" s="196">
        <v>51922.000000000015</v>
      </c>
      <c r="M12" s="195">
        <v>51775</v>
      </c>
      <c r="N12" s="195">
        <v>51641.05</v>
      </c>
      <c r="O12" s="195">
        <v>2570955</v>
      </c>
      <c r="P12" s="198">
        <v>-1.514089362875793E-2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45559</v>
      </c>
      <c r="E13" s="210">
        <v>23974.1</v>
      </c>
      <c r="F13" s="210">
        <v>23965.383333333331</v>
      </c>
      <c r="G13" s="212">
        <v>23924.816666666662</v>
      </c>
      <c r="H13" s="212">
        <v>23875.533333333329</v>
      </c>
      <c r="I13" s="212">
        <v>23834.96666666666</v>
      </c>
      <c r="J13" s="212">
        <v>24014.666666666664</v>
      </c>
      <c r="K13" s="212">
        <v>24055.23333333333</v>
      </c>
      <c r="L13" s="212">
        <v>24104.516666666666</v>
      </c>
      <c r="M13" s="213">
        <v>24005.95</v>
      </c>
      <c r="N13" s="213">
        <v>23916.1</v>
      </c>
      <c r="O13" s="213">
        <v>122200</v>
      </c>
      <c r="P13" s="214">
        <v>1.639344262295082E-3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45565</v>
      </c>
      <c r="E14" s="210">
        <v>13324.35</v>
      </c>
      <c r="F14" s="210">
        <v>13308.266666666668</v>
      </c>
      <c r="G14" s="212">
        <v>13276.583333333336</v>
      </c>
      <c r="H14" s="212">
        <v>13228.816666666668</v>
      </c>
      <c r="I14" s="212">
        <v>13197.133333333335</v>
      </c>
      <c r="J14" s="212">
        <v>13356.033333333336</v>
      </c>
      <c r="K14" s="212">
        <v>13387.716666666667</v>
      </c>
      <c r="L14" s="212">
        <v>13435.483333333337</v>
      </c>
      <c r="M14" s="213">
        <v>13339.95</v>
      </c>
      <c r="N14" s="213">
        <v>13260.5</v>
      </c>
      <c r="O14" s="213">
        <v>2193150</v>
      </c>
      <c r="P14" s="214">
        <v>-2.9772832843017984E-2</v>
      </c>
    </row>
    <row r="15" spans="1:16" ht="12.75" customHeight="1">
      <c r="A15" s="206">
        <v>5</v>
      </c>
      <c r="B15" s="268" t="s">
        <v>34</v>
      </c>
      <c r="C15" s="210" t="s">
        <v>841</v>
      </c>
      <c r="D15" s="211">
        <v>45562</v>
      </c>
      <c r="E15" s="210">
        <v>75606.05</v>
      </c>
      <c r="F15" s="210">
        <v>75645.333333333328</v>
      </c>
      <c r="G15" s="212">
        <v>75440.666666666657</v>
      </c>
      <c r="H15" s="212">
        <v>75275.283333333326</v>
      </c>
      <c r="I15" s="212">
        <v>75070.616666666654</v>
      </c>
      <c r="J15" s="212">
        <v>75810.71666666666</v>
      </c>
      <c r="K15" s="212">
        <v>76015.383333333317</v>
      </c>
      <c r="L15" s="212">
        <v>76180.766666666663</v>
      </c>
      <c r="M15" s="213">
        <v>75850</v>
      </c>
      <c r="N15" s="213">
        <v>75479.95</v>
      </c>
      <c r="O15" s="213">
        <v>15870</v>
      </c>
      <c r="P15" s="214">
        <v>5.168986083499006E-2</v>
      </c>
    </row>
    <row r="16" spans="1:16" ht="12.75" customHeight="1">
      <c r="A16" s="206">
        <v>6</v>
      </c>
      <c r="B16" s="218" t="s">
        <v>831</v>
      </c>
      <c r="C16" s="215" t="s">
        <v>39</v>
      </c>
      <c r="D16" s="211">
        <v>45561</v>
      </c>
      <c r="E16" s="210">
        <v>620.5</v>
      </c>
      <c r="F16" s="210">
        <v>620.33333333333337</v>
      </c>
      <c r="G16" s="212">
        <v>615.11666666666679</v>
      </c>
      <c r="H16" s="212">
        <v>609.73333333333346</v>
      </c>
      <c r="I16" s="212">
        <v>604.51666666666688</v>
      </c>
      <c r="J16" s="212">
        <v>625.7166666666667</v>
      </c>
      <c r="K16" s="212">
        <v>630.93333333333317</v>
      </c>
      <c r="L16" s="212">
        <v>636.31666666666661</v>
      </c>
      <c r="M16" s="213">
        <v>625.54999999999995</v>
      </c>
      <c r="N16" s="213">
        <v>614.95000000000005</v>
      </c>
      <c r="O16" s="213">
        <v>14652000</v>
      </c>
      <c r="P16" s="214">
        <v>1.9340475859190204E-2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45561</v>
      </c>
      <c r="E17" s="210">
        <v>7668.65</v>
      </c>
      <c r="F17" s="210">
        <v>7670.1166666666659</v>
      </c>
      <c r="G17" s="212">
        <v>7633.5333333333319</v>
      </c>
      <c r="H17" s="212">
        <v>7598.4166666666661</v>
      </c>
      <c r="I17" s="212">
        <v>7561.8333333333321</v>
      </c>
      <c r="J17" s="212">
        <v>7705.2333333333318</v>
      </c>
      <c r="K17" s="212">
        <v>7741.8166666666657</v>
      </c>
      <c r="L17" s="212">
        <v>7776.9333333333316</v>
      </c>
      <c r="M17" s="213">
        <v>7706.7</v>
      </c>
      <c r="N17" s="213">
        <v>7635</v>
      </c>
      <c r="O17" s="213">
        <v>1633250</v>
      </c>
      <c r="P17" s="214">
        <v>1.4756135445790618E-2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45561</v>
      </c>
      <c r="E18" s="210">
        <v>29774.15</v>
      </c>
      <c r="F18" s="210">
        <v>29908.016666666666</v>
      </c>
      <c r="G18" s="212">
        <v>29616.133333333331</v>
      </c>
      <c r="H18" s="212">
        <v>29458.116666666665</v>
      </c>
      <c r="I18" s="212">
        <v>29166.23333333333</v>
      </c>
      <c r="J18" s="212">
        <v>30066.033333333333</v>
      </c>
      <c r="K18" s="212">
        <v>30357.916666666672</v>
      </c>
      <c r="L18" s="212">
        <v>30515.933333333334</v>
      </c>
      <c r="M18" s="213">
        <v>30199.9</v>
      </c>
      <c r="N18" s="213">
        <v>29750</v>
      </c>
      <c r="O18" s="213">
        <v>114780</v>
      </c>
      <c r="P18" s="214">
        <v>-4.3372657876474671E-3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45561</v>
      </c>
      <c r="E19" s="210">
        <v>224.81</v>
      </c>
      <c r="F19" s="210">
        <v>224.49333333333334</v>
      </c>
      <c r="G19" s="212">
        <v>223.29666666666668</v>
      </c>
      <c r="H19" s="212">
        <v>221.78333333333333</v>
      </c>
      <c r="I19" s="212">
        <v>220.58666666666667</v>
      </c>
      <c r="J19" s="212">
        <v>226.00666666666669</v>
      </c>
      <c r="K19" s="212">
        <v>227.20333333333335</v>
      </c>
      <c r="L19" s="212">
        <v>228.7166666666667</v>
      </c>
      <c r="M19" s="213">
        <v>225.69</v>
      </c>
      <c r="N19" s="213">
        <v>222.98</v>
      </c>
      <c r="O19" s="213">
        <v>72500400</v>
      </c>
      <c r="P19" s="214">
        <v>8.2607389606488436E-3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45561</v>
      </c>
      <c r="E20" s="210">
        <v>316.14999999999998</v>
      </c>
      <c r="F20" s="210">
        <v>315.96666666666664</v>
      </c>
      <c r="G20" s="212">
        <v>313.43333333333328</v>
      </c>
      <c r="H20" s="212">
        <v>310.71666666666664</v>
      </c>
      <c r="I20" s="212">
        <v>308.18333333333328</v>
      </c>
      <c r="J20" s="212">
        <v>318.68333333333328</v>
      </c>
      <c r="K20" s="212">
        <v>321.2166666666667</v>
      </c>
      <c r="L20" s="212">
        <v>323.93333333333328</v>
      </c>
      <c r="M20" s="213">
        <v>318.5</v>
      </c>
      <c r="N20" s="213">
        <v>313.25</v>
      </c>
      <c r="O20" s="213">
        <v>58297200</v>
      </c>
      <c r="P20" s="214">
        <v>-9.6727176361468131E-3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45561</v>
      </c>
      <c r="E21" s="210">
        <v>2430.85</v>
      </c>
      <c r="F21" s="210">
        <v>2419.4166666666665</v>
      </c>
      <c r="G21" s="212">
        <v>2377.833333333333</v>
      </c>
      <c r="H21" s="212">
        <v>2324.8166666666666</v>
      </c>
      <c r="I21" s="212">
        <v>2283.2333333333331</v>
      </c>
      <c r="J21" s="212">
        <v>2472.4333333333329</v>
      </c>
      <c r="K21" s="212">
        <v>2514.016666666666</v>
      </c>
      <c r="L21" s="212">
        <v>2567.0333333333328</v>
      </c>
      <c r="M21" s="213">
        <v>2461</v>
      </c>
      <c r="N21" s="213">
        <v>2366.4</v>
      </c>
      <c r="O21" s="213">
        <v>5397000</v>
      </c>
      <c r="P21" s="214">
        <v>3.5693724812895795E-2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45561</v>
      </c>
      <c r="E22" s="210">
        <v>3029.5</v>
      </c>
      <c r="F22" s="210">
        <v>3033.9333333333329</v>
      </c>
      <c r="G22" s="212">
        <v>3010.6666666666661</v>
      </c>
      <c r="H22" s="212">
        <v>2991.833333333333</v>
      </c>
      <c r="I22" s="212">
        <v>2968.5666666666662</v>
      </c>
      <c r="J22" s="212">
        <v>3052.766666666666</v>
      </c>
      <c r="K22" s="212">
        <v>3076.0333333333333</v>
      </c>
      <c r="L22" s="212">
        <v>3094.8666666666659</v>
      </c>
      <c r="M22" s="213">
        <v>3057.2</v>
      </c>
      <c r="N22" s="213">
        <v>3015.1</v>
      </c>
      <c r="O22" s="213">
        <v>23473200</v>
      </c>
      <c r="P22" s="214">
        <v>5.70694087403599E-3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45561</v>
      </c>
      <c r="E23" s="210">
        <v>1470.9</v>
      </c>
      <c r="F23" s="210">
        <v>1473.05</v>
      </c>
      <c r="G23" s="212">
        <v>1464.8</v>
      </c>
      <c r="H23" s="212">
        <v>1458.7</v>
      </c>
      <c r="I23" s="212">
        <v>1450.45</v>
      </c>
      <c r="J23" s="212">
        <v>1479.1499999999999</v>
      </c>
      <c r="K23" s="212">
        <v>1487.3999999999999</v>
      </c>
      <c r="L23" s="212">
        <v>1493.4999999999998</v>
      </c>
      <c r="M23" s="213">
        <v>1481.3</v>
      </c>
      <c r="N23" s="213">
        <v>1466.95</v>
      </c>
      <c r="O23" s="213">
        <v>29046400</v>
      </c>
      <c r="P23" s="214">
        <v>-6.4682162861428791E-4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45561</v>
      </c>
      <c r="E24" s="210">
        <v>6294.95</v>
      </c>
      <c r="F24" s="210">
        <v>6292.8166666666666</v>
      </c>
      <c r="G24" s="212">
        <v>6222.6333333333332</v>
      </c>
      <c r="H24" s="212">
        <v>6150.3166666666666</v>
      </c>
      <c r="I24" s="212">
        <v>6080.1333333333332</v>
      </c>
      <c r="J24" s="212">
        <v>6365.1333333333332</v>
      </c>
      <c r="K24" s="212">
        <v>6435.3166666666657</v>
      </c>
      <c r="L24" s="212">
        <v>6507.6333333333332</v>
      </c>
      <c r="M24" s="213">
        <v>6363</v>
      </c>
      <c r="N24" s="213">
        <v>6220.5</v>
      </c>
      <c r="O24" s="213">
        <v>2272400</v>
      </c>
      <c r="P24" s="214">
        <v>-1.2643927873126222E-2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45561</v>
      </c>
      <c r="E25" s="210">
        <v>633.54999999999995</v>
      </c>
      <c r="F25" s="210">
        <v>633.69999999999993</v>
      </c>
      <c r="G25" s="212">
        <v>628.89999999999986</v>
      </c>
      <c r="H25" s="212">
        <v>624.24999999999989</v>
      </c>
      <c r="I25" s="212">
        <v>619.44999999999982</v>
      </c>
      <c r="J25" s="212">
        <v>638.34999999999991</v>
      </c>
      <c r="K25" s="212">
        <v>643.14999999999986</v>
      </c>
      <c r="L25" s="212">
        <v>647.79999999999995</v>
      </c>
      <c r="M25" s="213">
        <v>638.5</v>
      </c>
      <c r="N25" s="213">
        <v>629.04999999999995</v>
      </c>
      <c r="O25" s="213">
        <v>42429600</v>
      </c>
      <c r="P25" s="214">
        <v>-2.6352746798843453E-2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45561</v>
      </c>
      <c r="E26" s="210">
        <v>6956.7</v>
      </c>
      <c r="F26" s="210">
        <v>6989.3499999999995</v>
      </c>
      <c r="G26" s="212">
        <v>6903.7499999999991</v>
      </c>
      <c r="H26" s="212">
        <v>6850.7999999999993</v>
      </c>
      <c r="I26" s="212">
        <v>6765.1999999999989</v>
      </c>
      <c r="J26" s="212">
        <v>7042.2999999999993</v>
      </c>
      <c r="K26" s="212">
        <v>7127.9</v>
      </c>
      <c r="L26" s="212">
        <v>7180.8499999999995</v>
      </c>
      <c r="M26" s="213">
        <v>7074.95</v>
      </c>
      <c r="N26" s="213">
        <v>6936.4</v>
      </c>
      <c r="O26" s="213">
        <v>1761500</v>
      </c>
      <c r="P26" s="214">
        <v>-5.4343990401580916E-3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45561</v>
      </c>
      <c r="E27" s="210">
        <v>509.85</v>
      </c>
      <c r="F27" s="210">
        <v>510.41666666666669</v>
      </c>
      <c r="G27" s="212">
        <v>506.93333333333339</v>
      </c>
      <c r="H27" s="212">
        <v>504.01666666666671</v>
      </c>
      <c r="I27" s="212">
        <v>500.53333333333342</v>
      </c>
      <c r="J27" s="212">
        <v>513.33333333333337</v>
      </c>
      <c r="K27" s="212">
        <v>516.81666666666661</v>
      </c>
      <c r="L27" s="212">
        <v>519.73333333333335</v>
      </c>
      <c r="M27" s="213">
        <v>513.9</v>
      </c>
      <c r="N27" s="213">
        <v>507.5</v>
      </c>
      <c r="O27" s="213">
        <v>12172000</v>
      </c>
      <c r="P27" s="214">
        <v>-1.9312422955759485E-2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45561</v>
      </c>
      <c r="E28" s="210">
        <v>251.3</v>
      </c>
      <c r="F28" s="210">
        <v>252.35</v>
      </c>
      <c r="G28" s="212">
        <v>249.7</v>
      </c>
      <c r="H28" s="212">
        <v>248.1</v>
      </c>
      <c r="I28" s="212">
        <v>245.45</v>
      </c>
      <c r="J28" s="212">
        <v>253.95</v>
      </c>
      <c r="K28" s="212">
        <v>256.60000000000002</v>
      </c>
      <c r="L28" s="212">
        <v>258.2</v>
      </c>
      <c r="M28" s="213">
        <v>255</v>
      </c>
      <c r="N28" s="213">
        <v>250.75</v>
      </c>
      <c r="O28" s="213">
        <v>62670000</v>
      </c>
      <c r="P28" s="214">
        <v>-3.9732994278448824E-3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45561</v>
      </c>
      <c r="E29" s="210">
        <v>3247.05</v>
      </c>
      <c r="F29" s="210">
        <v>3247.5333333333333</v>
      </c>
      <c r="G29" s="212">
        <v>3230.0666666666666</v>
      </c>
      <c r="H29" s="212">
        <v>3213.0833333333335</v>
      </c>
      <c r="I29" s="212">
        <v>3195.6166666666668</v>
      </c>
      <c r="J29" s="212">
        <v>3264.5166666666664</v>
      </c>
      <c r="K29" s="212">
        <v>3281.9833333333327</v>
      </c>
      <c r="L29" s="212">
        <v>3298.9666666666662</v>
      </c>
      <c r="M29" s="213">
        <v>3265</v>
      </c>
      <c r="N29" s="213">
        <v>3230.55</v>
      </c>
      <c r="O29" s="213">
        <v>9309400</v>
      </c>
      <c r="P29" s="214">
        <v>-4.0307616180776051E-2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45561</v>
      </c>
      <c r="E30" s="210">
        <v>1936.15</v>
      </c>
      <c r="F30" s="210">
        <v>1937.1333333333332</v>
      </c>
      <c r="G30" s="212">
        <v>1924.3666666666663</v>
      </c>
      <c r="H30" s="212">
        <v>1912.583333333333</v>
      </c>
      <c r="I30" s="212">
        <v>1899.8166666666662</v>
      </c>
      <c r="J30" s="212">
        <v>1948.9166666666665</v>
      </c>
      <c r="K30" s="212">
        <v>1961.6833333333334</v>
      </c>
      <c r="L30" s="212">
        <v>1973.4666666666667</v>
      </c>
      <c r="M30" s="213">
        <v>1949.9</v>
      </c>
      <c r="N30" s="213">
        <v>1925.35</v>
      </c>
      <c r="O30" s="213">
        <v>5192683</v>
      </c>
      <c r="P30" s="214">
        <v>1.202943673931503E-3</v>
      </c>
    </row>
    <row r="31" spans="1:16" ht="12.75" customHeight="1">
      <c r="A31" s="206">
        <v>21</v>
      </c>
      <c r="B31" s="218" t="s">
        <v>831</v>
      </c>
      <c r="C31" s="210" t="s">
        <v>60</v>
      </c>
      <c r="D31" s="211">
        <v>45561</v>
      </c>
      <c r="E31" s="210">
        <v>8010.4</v>
      </c>
      <c r="F31" s="210">
        <v>7995.2166666666672</v>
      </c>
      <c r="G31" s="212">
        <v>7915.4333333333343</v>
      </c>
      <c r="H31" s="212">
        <v>7820.4666666666672</v>
      </c>
      <c r="I31" s="212">
        <v>7740.6833333333343</v>
      </c>
      <c r="J31" s="212">
        <v>8090.1833333333343</v>
      </c>
      <c r="K31" s="212">
        <v>8169.9666666666672</v>
      </c>
      <c r="L31" s="212">
        <v>8264.9333333333343</v>
      </c>
      <c r="M31" s="213">
        <v>8075</v>
      </c>
      <c r="N31" s="213">
        <v>7900.25</v>
      </c>
      <c r="O31" s="213">
        <v>798700</v>
      </c>
      <c r="P31" s="214">
        <v>7.5690677431563009E-3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45561</v>
      </c>
      <c r="E32" s="210">
        <v>705.3</v>
      </c>
      <c r="F32" s="210">
        <v>708.0333333333333</v>
      </c>
      <c r="G32" s="212">
        <v>693.41666666666663</v>
      </c>
      <c r="H32" s="212">
        <v>681.5333333333333</v>
      </c>
      <c r="I32" s="212">
        <v>666.91666666666663</v>
      </c>
      <c r="J32" s="212">
        <v>719.91666666666663</v>
      </c>
      <c r="K32" s="212">
        <v>734.53333333333342</v>
      </c>
      <c r="L32" s="212">
        <v>746.41666666666663</v>
      </c>
      <c r="M32" s="213">
        <v>722.65</v>
      </c>
      <c r="N32" s="213">
        <v>696.15</v>
      </c>
      <c r="O32" s="213">
        <v>19121000</v>
      </c>
      <c r="P32" s="214">
        <v>3.1477886784533867E-3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45561</v>
      </c>
      <c r="E33" s="210">
        <v>1542.1</v>
      </c>
      <c r="F33" s="210">
        <v>1549.2</v>
      </c>
      <c r="G33" s="212">
        <v>1530.9</v>
      </c>
      <c r="H33" s="212">
        <v>1519.7</v>
      </c>
      <c r="I33" s="212">
        <v>1501.4</v>
      </c>
      <c r="J33" s="212">
        <v>1560.4</v>
      </c>
      <c r="K33" s="212">
        <v>1578.6999999999998</v>
      </c>
      <c r="L33" s="212">
        <v>1589.9</v>
      </c>
      <c r="M33" s="213">
        <v>1567.5</v>
      </c>
      <c r="N33" s="213">
        <v>1538</v>
      </c>
      <c r="O33" s="213">
        <v>10633700</v>
      </c>
      <c r="P33" s="214">
        <v>2.1611624834874506E-2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45561</v>
      </c>
      <c r="E34" s="210">
        <v>1183.8</v>
      </c>
      <c r="F34" s="210">
        <v>1182.1666666666665</v>
      </c>
      <c r="G34" s="212">
        <v>1178.7333333333331</v>
      </c>
      <c r="H34" s="212">
        <v>1173.6666666666665</v>
      </c>
      <c r="I34" s="212">
        <v>1170.2333333333331</v>
      </c>
      <c r="J34" s="212">
        <v>1187.2333333333331</v>
      </c>
      <c r="K34" s="212">
        <v>1190.6666666666665</v>
      </c>
      <c r="L34" s="212">
        <v>1195.7333333333331</v>
      </c>
      <c r="M34" s="213">
        <v>1185.5999999999999</v>
      </c>
      <c r="N34" s="213">
        <v>1177.0999999999999</v>
      </c>
      <c r="O34" s="213">
        <v>57080625</v>
      </c>
      <c r="P34" s="214">
        <v>2.711842076370743E-3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45561</v>
      </c>
      <c r="E35" s="210">
        <v>10912.65</v>
      </c>
      <c r="F35" s="210">
        <v>10990.449999999999</v>
      </c>
      <c r="G35" s="212">
        <v>10810.949999999997</v>
      </c>
      <c r="H35" s="212">
        <v>10709.249999999998</v>
      </c>
      <c r="I35" s="212">
        <v>10529.749999999996</v>
      </c>
      <c r="J35" s="212">
        <v>11092.149999999998</v>
      </c>
      <c r="K35" s="212">
        <v>11271.650000000001</v>
      </c>
      <c r="L35" s="212">
        <v>11373.349999999999</v>
      </c>
      <c r="M35" s="213">
        <v>11169.95</v>
      </c>
      <c r="N35" s="213">
        <v>10888.75</v>
      </c>
      <c r="O35" s="213">
        <v>1670925</v>
      </c>
      <c r="P35" s="214">
        <v>-2.7839595060435485E-2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45561</v>
      </c>
      <c r="E36" s="210">
        <v>1872.5</v>
      </c>
      <c r="F36" s="210">
        <v>1871.25</v>
      </c>
      <c r="G36" s="212">
        <v>1860.75</v>
      </c>
      <c r="H36" s="212">
        <v>1849</v>
      </c>
      <c r="I36" s="212">
        <v>1838.5</v>
      </c>
      <c r="J36" s="212">
        <v>1883</v>
      </c>
      <c r="K36" s="212">
        <v>1893.5</v>
      </c>
      <c r="L36" s="212">
        <v>1905.25</v>
      </c>
      <c r="M36" s="213">
        <v>1881.75</v>
      </c>
      <c r="N36" s="213">
        <v>1859.5</v>
      </c>
      <c r="O36" s="213">
        <v>13196000</v>
      </c>
      <c r="P36" s="214">
        <v>-3.5274335636217423E-2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45561</v>
      </c>
      <c r="E37" s="210">
        <v>7270.55</v>
      </c>
      <c r="F37" s="210">
        <v>7285.8</v>
      </c>
      <c r="G37" s="212">
        <v>7211.7000000000007</v>
      </c>
      <c r="H37" s="212">
        <v>7152.85</v>
      </c>
      <c r="I37" s="212">
        <v>7078.7500000000009</v>
      </c>
      <c r="J37" s="212">
        <v>7344.6500000000005</v>
      </c>
      <c r="K37" s="212">
        <v>7418.7500000000009</v>
      </c>
      <c r="L37" s="212">
        <v>7477.6</v>
      </c>
      <c r="M37" s="213">
        <v>7359.9</v>
      </c>
      <c r="N37" s="213">
        <v>7226.95</v>
      </c>
      <c r="O37" s="213">
        <v>10684625</v>
      </c>
      <c r="P37" s="214">
        <v>2.1337710299548624E-3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45561</v>
      </c>
      <c r="E38" s="210">
        <v>2963.85</v>
      </c>
      <c r="F38" s="210">
        <v>2964.7166666666667</v>
      </c>
      <c r="G38" s="212">
        <v>2951.4833333333336</v>
      </c>
      <c r="H38" s="212">
        <v>2939.1166666666668</v>
      </c>
      <c r="I38" s="212">
        <v>2925.8833333333337</v>
      </c>
      <c r="J38" s="212">
        <v>2977.0833333333335</v>
      </c>
      <c r="K38" s="212">
        <v>2990.3166666666662</v>
      </c>
      <c r="L38" s="212">
        <v>3002.6833333333334</v>
      </c>
      <c r="M38" s="213">
        <v>2977.95</v>
      </c>
      <c r="N38" s="213">
        <v>2952.35</v>
      </c>
      <c r="O38" s="213">
        <v>2179500</v>
      </c>
      <c r="P38" s="214">
        <v>-1.7845072326618899E-2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45561</v>
      </c>
      <c r="E39" s="210">
        <v>589.85</v>
      </c>
      <c r="F39" s="210">
        <v>592.48333333333346</v>
      </c>
      <c r="G39" s="212">
        <v>586.01666666666688</v>
      </c>
      <c r="H39" s="212">
        <v>582.18333333333339</v>
      </c>
      <c r="I39" s="212">
        <v>575.71666666666681</v>
      </c>
      <c r="J39" s="212">
        <v>596.31666666666695</v>
      </c>
      <c r="K39" s="212">
        <v>602.78333333333342</v>
      </c>
      <c r="L39" s="212">
        <v>606.61666666666702</v>
      </c>
      <c r="M39" s="213">
        <v>598.95000000000005</v>
      </c>
      <c r="N39" s="213">
        <v>588.65</v>
      </c>
      <c r="O39" s="213">
        <v>11032000</v>
      </c>
      <c r="P39" s="214">
        <v>-1.2036108324974924E-2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45561</v>
      </c>
      <c r="E40" s="210">
        <v>204.88</v>
      </c>
      <c r="F40" s="210">
        <v>204.81000000000003</v>
      </c>
      <c r="G40" s="212">
        <v>200.07000000000005</v>
      </c>
      <c r="H40" s="212">
        <v>195.26000000000002</v>
      </c>
      <c r="I40" s="212">
        <v>190.52000000000004</v>
      </c>
      <c r="J40" s="212">
        <v>209.62000000000006</v>
      </c>
      <c r="K40" s="212">
        <v>214.36</v>
      </c>
      <c r="L40" s="212">
        <v>219.17000000000007</v>
      </c>
      <c r="M40" s="213">
        <v>209.55</v>
      </c>
      <c r="N40" s="213">
        <v>200</v>
      </c>
      <c r="O40" s="213">
        <v>130572400</v>
      </c>
      <c r="P40" s="214">
        <v>3.8550621353169126E-2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45561</v>
      </c>
      <c r="E41" s="210">
        <v>245.1</v>
      </c>
      <c r="F41" s="210">
        <v>244.39999999999998</v>
      </c>
      <c r="G41" s="212">
        <v>242.84999999999997</v>
      </c>
      <c r="H41" s="212">
        <v>240.6</v>
      </c>
      <c r="I41" s="212">
        <v>239.04999999999998</v>
      </c>
      <c r="J41" s="212">
        <v>246.64999999999995</v>
      </c>
      <c r="K41" s="212">
        <v>248.19999999999996</v>
      </c>
      <c r="L41" s="212">
        <v>250.44999999999993</v>
      </c>
      <c r="M41" s="213">
        <v>245.95</v>
      </c>
      <c r="N41" s="213">
        <v>242.15</v>
      </c>
      <c r="O41" s="213">
        <v>213375825</v>
      </c>
      <c r="P41" s="214">
        <v>9.5629549669240775E-3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45561</v>
      </c>
      <c r="E42" s="210">
        <v>1444.65</v>
      </c>
      <c r="F42" s="210">
        <v>1448.9166666666667</v>
      </c>
      <c r="G42" s="212">
        <v>1435.8333333333335</v>
      </c>
      <c r="H42" s="212">
        <v>1427.0166666666667</v>
      </c>
      <c r="I42" s="212">
        <v>1413.9333333333334</v>
      </c>
      <c r="J42" s="212">
        <v>1457.7333333333336</v>
      </c>
      <c r="K42" s="212">
        <v>1470.8166666666671</v>
      </c>
      <c r="L42" s="212">
        <v>1479.6333333333337</v>
      </c>
      <c r="M42" s="213">
        <v>1462</v>
      </c>
      <c r="N42" s="213">
        <v>1440.1</v>
      </c>
      <c r="O42" s="213">
        <v>3286125</v>
      </c>
      <c r="P42" s="214">
        <v>6.9571585499816915E-2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45561</v>
      </c>
      <c r="E43" s="210">
        <v>291.39999999999998</v>
      </c>
      <c r="F43" s="210">
        <v>294.16666666666669</v>
      </c>
      <c r="G43" s="212">
        <v>287.93333333333339</v>
      </c>
      <c r="H43" s="212">
        <v>284.4666666666667</v>
      </c>
      <c r="I43" s="212">
        <v>278.23333333333341</v>
      </c>
      <c r="J43" s="212">
        <v>297.63333333333338</v>
      </c>
      <c r="K43" s="212">
        <v>303.86666666666662</v>
      </c>
      <c r="L43" s="212">
        <v>307.33333333333337</v>
      </c>
      <c r="M43" s="213">
        <v>300.39999999999998</v>
      </c>
      <c r="N43" s="213">
        <v>290.7</v>
      </c>
      <c r="O43" s="213">
        <v>174522600</v>
      </c>
      <c r="P43" s="214">
        <v>6.4862796925538202E-2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45561</v>
      </c>
      <c r="E44" s="210">
        <v>598.1</v>
      </c>
      <c r="F44" s="210">
        <v>600.36666666666667</v>
      </c>
      <c r="G44" s="212">
        <v>593.7833333333333</v>
      </c>
      <c r="H44" s="212">
        <v>589.46666666666658</v>
      </c>
      <c r="I44" s="212">
        <v>582.88333333333321</v>
      </c>
      <c r="J44" s="212">
        <v>604.68333333333339</v>
      </c>
      <c r="K44" s="212">
        <v>611.26666666666665</v>
      </c>
      <c r="L44" s="212">
        <v>615.58333333333348</v>
      </c>
      <c r="M44" s="213">
        <v>606.95000000000005</v>
      </c>
      <c r="N44" s="213">
        <v>596.04999999999995</v>
      </c>
      <c r="O44" s="213">
        <v>13031040</v>
      </c>
      <c r="P44" s="214">
        <v>-2.5661271219897353E-2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45561</v>
      </c>
      <c r="E45" s="210">
        <v>1614.05</v>
      </c>
      <c r="F45" s="210">
        <v>1613.8333333333333</v>
      </c>
      <c r="G45" s="212">
        <v>1594.0666666666666</v>
      </c>
      <c r="H45" s="212">
        <v>1574.0833333333333</v>
      </c>
      <c r="I45" s="212">
        <v>1554.3166666666666</v>
      </c>
      <c r="J45" s="212">
        <v>1633.8166666666666</v>
      </c>
      <c r="K45" s="212">
        <v>1653.5833333333335</v>
      </c>
      <c r="L45" s="212">
        <v>1673.5666666666666</v>
      </c>
      <c r="M45" s="213">
        <v>1633.6</v>
      </c>
      <c r="N45" s="213">
        <v>1593.85</v>
      </c>
      <c r="O45" s="213">
        <v>8118500</v>
      </c>
      <c r="P45" s="214">
        <v>-3.080045365009252E-2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45561</v>
      </c>
      <c r="E46" s="210">
        <v>1555.25</v>
      </c>
      <c r="F46" s="210">
        <v>1557.1666666666667</v>
      </c>
      <c r="G46" s="212">
        <v>1546.4333333333334</v>
      </c>
      <c r="H46" s="212">
        <v>1537.6166666666666</v>
      </c>
      <c r="I46" s="212">
        <v>1526.8833333333332</v>
      </c>
      <c r="J46" s="212">
        <v>1565.9833333333336</v>
      </c>
      <c r="K46" s="212">
        <v>1576.7166666666667</v>
      </c>
      <c r="L46" s="212">
        <v>1585.5333333333338</v>
      </c>
      <c r="M46" s="213">
        <v>1567.9</v>
      </c>
      <c r="N46" s="213">
        <v>1548.35</v>
      </c>
      <c r="O46" s="213">
        <v>42662125</v>
      </c>
      <c r="P46" s="214">
        <v>7.0193421873607274E-4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45561</v>
      </c>
      <c r="E47" s="210">
        <v>274.95</v>
      </c>
      <c r="F47" s="210">
        <v>275.93333333333334</v>
      </c>
      <c r="G47" s="212">
        <v>270.41666666666669</v>
      </c>
      <c r="H47" s="212">
        <v>265.88333333333333</v>
      </c>
      <c r="I47" s="212">
        <v>260.36666666666667</v>
      </c>
      <c r="J47" s="212">
        <v>280.4666666666667</v>
      </c>
      <c r="K47" s="212">
        <v>285.98333333333335</v>
      </c>
      <c r="L47" s="212">
        <v>290.51666666666671</v>
      </c>
      <c r="M47" s="213">
        <v>281.45</v>
      </c>
      <c r="N47" s="213">
        <v>271.39999999999998</v>
      </c>
      <c r="O47" s="213">
        <v>88677750</v>
      </c>
      <c r="P47" s="214">
        <v>3.952569169960474E-3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45561</v>
      </c>
      <c r="E48" s="210">
        <v>384.2</v>
      </c>
      <c r="F48" s="210">
        <v>387.2166666666667</v>
      </c>
      <c r="G48" s="212">
        <v>378.73333333333341</v>
      </c>
      <c r="H48" s="212">
        <v>373.26666666666671</v>
      </c>
      <c r="I48" s="212">
        <v>364.78333333333342</v>
      </c>
      <c r="J48" s="212">
        <v>392.68333333333339</v>
      </c>
      <c r="K48" s="212">
        <v>401.16666666666674</v>
      </c>
      <c r="L48" s="212">
        <v>406.63333333333338</v>
      </c>
      <c r="M48" s="213">
        <v>395.7</v>
      </c>
      <c r="N48" s="213">
        <v>381.75</v>
      </c>
      <c r="O48" s="213">
        <v>51295000</v>
      </c>
      <c r="P48" s="214">
        <v>8.3430140458337729E-2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45561</v>
      </c>
      <c r="E49" s="210">
        <v>33775.35</v>
      </c>
      <c r="F49" s="210">
        <v>33509.049999999996</v>
      </c>
      <c r="G49" s="212">
        <v>32788.299999999988</v>
      </c>
      <c r="H49" s="212">
        <v>31801.249999999993</v>
      </c>
      <c r="I49" s="212">
        <v>31080.499999999985</v>
      </c>
      <c r="J49" s="212">
        <v>34496.099999999991</v>
      </c>
      <c r="K49" s="212">
        <v>35216.850000000006</v>
      </c>
      <c r="L49" s="212">
        <v>36203.899999999994</v>
      </c>
      <c r="M49" s="213">
        <v>34229.800000000003</v>
      </c>
      <c r="N49" s="213">
        <v>32522</v>
      </c>
      <c r="O49" s="213">
        <v>296225</v>
      </c>
      <c r="P49" s="214">
        <v>4.3227665706051877E-3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45561</v>
      </c>
      <c r="E50" s="210">
        <v>362.4</v>
      </c>
      <c r="F50" s="210">
        <v>361.9666666666667</v>
      </c>
      <c r="G50" s="212">
        <v>357.63333333333338</v>
      </c>
      <c r="H50" s="212">
        <v>352.86666666666667</v>
      </c>
      <c r="I50" s="212">
        <v>348.53333333333336</v>
      </c>
      <c r="J50" s="212">
        <v>366.73333333333341</v>
      </c>
      <c r="K50" s="212">
        <v>371.06666666666666</v>
      </c>
      <c r="L50" s="212">
        <v>375.83333333333343</v>
      </c>
      <c r="M50" s="213">
        <v>366.3</v>
      </c>
      <c r="N50" s="213">
        <v>357.2</v>
      </c>
      <c r="O50" s="213">
        <v>63273600</v>
      </c>
      <c r="P50" s="214">
        <v>4.4289510529473951E-3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45561</v>
      </c>
      <c r="E51" s="210">
        <v>5874.45</v>
      </c>
      <c r="F51" s="210">
        <v>5893.1000000000013</v>
      </c>
      <c r="G51" s="212">
        <v>5839.9500000000025</v>
      </c>
      <c r="H51" s="212">
        <v>5805.4500000000016</v>
      </c>
      <c r="I51" s="212">
        <v>5752.3000000000029</v>
      </c>
      <c r="J51" s="212">
        <v>5927.6000000000022</v>
      </c>
      <c r="K51" s="212">
        <v>5980.7500000000018</v>
      </c>
      <c r="L51" s="212">
        <v>6015.2500000000018</v>
      </c>
      <c r="M51" s="213">
        <v>5946.25</v>
      </c>
      <c r="N51" s="213">
        <v>5858.6</v>
      </c>
      <c r="O51" s="213">
        <v>2362200</v>
      </c>
      <c r="P51" s="214">
        <v>-2.9259472343223472E-2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45561</v>
      </c>
      <c r="E52" s="210">
        <v>663.35</v>
      </c>
      <c r="F52" s="210">
        <v>663.63333333333333</v>
      </c>
      <c r="G52" s="212">
        <v>658.26666666666665</v>
      </c>
      <c r="H52" s="212">
        <v>653.18333333333328</v>
      </c>
      <c r="I52" s="212">
        <v>647.81666666666661</v>
      </c>
      <c r="J52" s="212">
        <v>668.7166666666667</v>
      </c>
      <c r="K52" s="212">
        <v>674.08333333333326</v>
      </c>
      <c r="L52" s="212">
        <v>679.16666666666674</v>
      </c>
      <c r="M52" s="213">
        <v>669</v>
      </c>
      <c r="N52" s="213">
        <v>658.55</v>
      </c>
      <c r="O52" s="213">
        <v>12187000</v>
      </c>
      <c r="P52" s="214">
        <v>4.6813262326060812E-2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45561</v>
      </c>
      <c r="E53" s="210">
        <v>108.8</v>
      </c>
      <c r="F53" s="210">
        <v>108.81</v>
      </c>
      <c r="G53" s="212">
        <v>108.08</v>
      </c>
      <c r="H53" s="212">
        <v>107.36</v>
      </c>
      <c r="I53" s="212">
        <v>106.63</v>
      </c>
      <c r="J53" s="212">
        <v>109.53</v>
      </c>
      <c r="K53" s="212">
        <v>110.26000000000002</v>
      </c>
      <c r="L53" s="212">
        <v>110.98</v>
      </c>
      <c r="M53" s="213">
        <v>109.54</v>
      </c>
      <c r="N53" s="213">
        <v>108.09</v>
      </c>
      <c r="O53" s="213">
        <v>331445250</v>
      </c>
      <c r="P53" s="214">
        <v>1.5784029788994621E-2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45561</v>
      </c>
      <c r="E54" s="210">
        <v>890.5</v>
      </c>
      <c r="F54" s="210">
        <v>891.80000000000007</v>
      </c>
      <c r="G54" s="212">
        <v>883.10000000000014</v>
      </c>
      <c r="H54" s="212">
        <v>875.7</v>
      </c>
      <c r="I54" s="212">
        <v>867.00000000000011</v>
      </c>
      <c r="J54" s="212">
        <v>899.20000000000016</v>
      </c>
      <c r="K54" s="212">
        <v>907.9000000000002</v>
      </c>
      <c r="L54" s="212">
        <v>915.30000000000018</v>
      </c>
      <c r="M54" s="213">
        <v>900.5</v>
      </c>
      <c r="N54" s="213">
        <v>884.4</v>
      </c>
      <c r="O54" s="213">
        <v>4888650</v>
      </c>
      <c r="P54" s="214">
        <v>1.3543561754598747E-2</v>
      </c>
    </row>
    <row r="55" spans="1:16" ht="12.75" customHeight="1">
      <c r="A55" s="206">
        <v>45</v>
      </c>
      <c r="B55" s="218" t="s">
        <v>831</v>
      </c>
      <c r="C55" s="210" t="s">
        <v>89</v>
      </c>
      <c r="D55" s="211">
        <v>45561</v>
      </c>
      <c r="E55" s="210">
        <v>515.1</v>
      </c>
      <c r="F55" s="210">
        <v>522.58333333333337</v>
      </c>
      <c r="G55" s="212">
        <v>505.76666666666677</v>
      </c>
      <c r="H55" s="212">
        <v>496.43333333333339</v>
      </c>
      <c r="I55" s="212">
        <v>479.61666666666679</v>
      </c>
      <c r="J55" s="212">
        <v>531.91666666666674</v>
      </c>
      <c r="K55" s="212">
        <v>548.73333333333335</v>
      </c>
      <c r="L55" s="212">
        <v>558.06666666666672</v>
      </c>
      <c r="M55" s="213">
        <v>539.4</v>
      </c>
      <c r="N55" s="213">
        <v>513.25</v>
      </c>
      <c r="O55" s="213">
        <v>14683200</v>
      </c>
      <c r="P55" s="214">
        <v>0.15792628109080012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45561</v>
      </c>
      <c r="E56" s="210">
        <v>1539.85</v>
      </c>
      <c r="F56" s="210">
        <v>1533.7833333333335</v>
      </c>
      <c r="G56" s="212">
        <v>1511.0666666666671</v>
      </c>
      <c r="H56" s="212">
        <v>1482.2833333333335</v>
      </c>
      <c r="I56" s="212">
        <v>1459.5666666666671</v>
      </c>
      <c r="J56" s="212">
        <v>1562.5666666666671</v>
      </c>
      <c r="K56" s="212">
        <v>1585.2833333333338</v>
      </c>
      <c r="L56" s="212">
        <v>1614.0666666666671</v>
      </c>
      <c r="M56" s="213">
        <v>1556.5</v>
      </c>
      <c r="N56" s="213">
        <v>1505</v>
      </c>
      <c r="O56" s="213">
        <v>12056250</v>
      </c>
      <c r="P56" s="214">
        <v>-2.0693222969477496E-3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45561</v>
      </c>
      <c r="E57" s="210">
        <v>1632.35</v>
      </c>
      <c r="F57" s="210">
        <v>1641.2</v>
      </c>
      <c r="G57" s="212">
        <v>1620</v>
      </c>
      <c r="H57" s="212">
        <v>1607.6499999999999</v>
      </c>
      <c r="I57" s="212">
        <v>1586.4499999999998</v>
      </c>
      <c r="J57" s="212">
        <v>1653.5500000000002</v>
      </c>
      <c r="K57" s="212">
        <v>1674.7500000000005</v>
      </c>
      <c r="L57" s="212">
        <v>1687.1000000000004</v>
      </c>
      <c r="M57" s="213">
        <v>1662.4</v>
      </c>
      <c r="N57" s="213">
        <v>1628.85</v>
      </c>
      <c r="O57" s="213">
        <v>10938200</v>
      </c>
      <c r="P57" s="214">
        <v>3.9728143342601177E-2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45561</v>
      </c>
      <c r="E58" s="210">
        <v>499.9</v>
      </c>
      <c r="F58" s="210">
        <v>501.91666666666669</v>
      </c>
      <c r="G58" s="212">
        <v>495.98333333333335</v>
      </c>
      <c r="H58" s="212">
        <v>492.06666666666666</v>
      </c>
      <c r="I58" s="212">
        <v>486.13333333333333</v>
      </c>
      <c r="J58" s="212">
        <v>505.83333333333337</v>
      </c>
      <c r="K58" s="212">
        <v>511.76666666666665</v>
      </c>
      <c r="L58" s="212">
        <v>515.68333333333339</v>
      </c>
      <c r="M58" s="213">
        <v>507.85</v>
      </c>
      <c r="N58" s="213">
        <v>498</v>
      </c>
      <c r="O58" s="213">
        <v>60179700</v>
      </c>
      <c r="P58" s="214">
        <v>2.481851017415871E-2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45561</v>
      </c>
      <c r="E59" s="210">
        <v>6569.95</v>
      </c>
      <c r="F59" s="210">
        <v>6502.4666666666662</v>
      </c>
      <c r="G59" s="212">
        <v>6411.5333333333328</v>
      </c>
      <c r="H59" s="212">
        <v>6253.1166666666668</v>
      </c>
      <c r="I59" s="212">
        <v>6162.1833333333334</v>
      </c>
      <c r="J59" s="212">
        <v>6660.8833333333323</v>
      </c>
      <c r="K59" s="212">
        <v>6751.8166666666648</v>
      </c>
      <c r="L59" s="212">
        <v>6910.2333333333318</v>
      </c>
      <c r="M59" s="213">
        <v>6593.4</v>
      </c>
      <c r="N59" s="213">
        <v>6344.05</v>
      </c>
      <c r="O59" s="213">
        <v>2258400</v>
      </c>
      <c r="P59" s="214">
        <v>4.0713347618718462E-2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45561</v>
      </c>
      <c r="E60" s="210">
        <v>3668.6</v>
      </c>
      <c r="F60" s="210">
        <v>3672.5166666666664</v>
      </c>
      <c r="G60" s="212">
        <v>3656.1333333333328</v>
      </c>
      <c r="H60" s="212">
        <v>3643.6666666666665</v>
      </c>
      <c r="I60" s="212">
        <v>3627.2833333333328</v>
      </c>
      <c r="J60" s="212">
        <v>3684.9833333333327</v>
      </c>
      <c r="K60" s="212">
        <v>3701.3666666666659</v>
      </c>
      <c r="L60" s="212">
        <v>3713.8333333333326</v>
      </c>
      <c r="M60" s="213">
        <v>3688.9</v>
      </c>
      <c r="N60" s="213">
        <v>3660.05</v>
      </c>
      <c r="O60" s="213">
        <v>2656500</v>
      </c>
      <c r="P60" s="214">
        <v>2.2448171134292882E-3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45561</v>
      </c>
      <c r="E61" s="210">
        <v>962.8</v>
      </c>
      <c r="F61" s="210">
        <v>964.91666666666663</v>
      </c>
      <c r="G61" s="212">
        <v>957.98333333333323</v>
      </c>
      <c r="H61" s="212">
        <v>953.16666666666663</v>
      </c>
      <c r="I61" s="212">
        <v>946.23333333333323</v>
      </c>
      <c r="J61" s="212">
        <v>969.73333333333323</v>
      </c>
      <c r="K61" s="212">
        <v>976.66666666666663</v>
      </c>
      <c r="L61" s="212">
        <v>981.48333333333323</v>
      </c>
      <c r="M61" s="213">
        <v>971.85</v>
      </c>
      <c r="N61" s="213">
        <v>960.1</v>
      </c>
      <c r="O61" s="213">
        <v>24702000</v>
      </c>
      <c r="P61" s="214">
        <v>1.6125051419169065E-2</v>
      </c>
    </row>
    <row r="62" spans="1:16" ht="12.75" customHeight="1">
      <c r="A62" s="206">
        <v>52</v>
      </c>
      <c r="B62" s="218" t="s">
        <v>831</v>
      </c>
      <c r="C62" s="215" t="s">
        <v>96</v>
      </c>
      <c r="D62" s="211">
        <v>45561</v>
      </c>
      <c r="E62" s="210">
        <v>1726.95</v>
      </c>
      <c r="F62" s="210">
        <v>1732.6166666666668</v>
      </c>
      <c r="G62" s="212">
        <v>1718.3833333333337</v>
      </c>
      <c r="H62" s="212">
        <v>1709.8166666666668</v>
      </c>
      <c r="I62" s="212">
        <v>1695.5833333333337</v>
      </c>
      <c r="J62" s="212">
        <v>1741.1833333333336</v>
      </c>
      <c r="K62" s="212">
        <v>1755.4166666666667</v>
      </c>
      <c r="L62" s="212">
        <v>1763.9833333333336</v>
      </c>
      <c r="M62" s="213">
        <v>1746.85</v>
      </c>
      <c r="N62" s="213">
        <v>1724.05</v>
      </c>
      <c r="O62" s="213">
        <v>3048500</v>
      </c>
      <c r="P62" s="214">
        <v>8.8024090803798926E-3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45561</v>
      </c>
      <c r="E63" s="210">
        <v>469.85</v>
      </c>
      <c r="F63" s="210">
        <v>471.2</v>
      </c>
      <c r="G63" s="212">
        <v>466.54999999999995</v>
      </c>
      <c r="H63" s="212">
        <v>463.24999999999994</v>
      </c>
      <c r="I63" s="212">
        <v>458.59999999999991</v>
      </c>
      <c r="J63" s="212">
        <v>474.5</v>
      </c>
      <c r="K63" s="212">
        <v>479.15</v>
      </c>
      <c r="L63" s="212">
        <v>482.45000000000005</v>
      </c>
      <c r="M63" s="213">
        <v>475.85</v>
      </c>
      <c r="N63" s="213">
        <v>467.9</v>
      </c>
      <c r="O63" s="213">
        <v>11106000</v>
      </c>
      <c r="P63" s="214">
        <v>-2.2496831432192648E-2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45561</v>
      </c>
      <c r="E64" s="210">
        <v>171.91</v>
      </c>
      <c r="F64" s="210">
        <v>172.21333333333334</v>
      </c>
      <c r="G64" s="212">
        <v>169.52666666666667</v>
      </c>
      <c r="H64" s="212">
        <v>167.14333333333335</v>
      </c>
      <c r="I64" s="212">
        <v>164.45666666666668</v>
      </c>
      <c r="J64" s="212">
        <v>174.59666666666666</v>
      </c>
      <c r="K64" s="212">
        <v>177.28333333333333</v>
      </c>
      <c r="L64" s="212">
        <v>179.66666666666666</v>
      </c>
      <c r="M64" s="213">
        <v>174.9</v>
      </c>
      <c r="N64" s="213">
        <v>169.83</v>
      </c>
      <c r="O64" s="213">
        <v>29820000</v>
      </c>
      <c r="P64" s="214">
        <v>2.0708540133493068E-2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45561</v>
      </c>
      <c r="E65" s="210">
        <v>3853.75</v>
      </c>
      <c r="F65" s="210">
        <v>3864.75</v>
      </c>
      <c r="G65" s="212">
        <v>3817.5</v>
      </c>
      <c r="H65" s="212">
        <v>3781.25</v>
      </c>
      <c r="I65" s="212">
        <v>3734</v>
      </c>
      <c r="J65" s="212">
        <v>3901</v>
      </c>
      <c r="K65" s="212">
        <v>3948.25</v>
      </c>
      <c r="L65" s="212">
        <v>3984.5</v>
      </c>
      <c r="M65" s="213">
        <v>3912</v>
      </c>
      <c r="N65" s="213">
        <v>3828.5</v>
      </c>
      <c r="O65" s="213">
        <v>4350000</v>
      </c>
      <c r="P65" s="214">
        <v>1.512181461775413E-2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45561</v>
      </c>
      <c r="E66" s="210">
        <v>647.1</v>
      </c>
      <c r="F66" s="210">
        <v>650.28333333333342</v>
      </c>
      <c r="G66" s="212">
        <v>643.01666666666688</v>
      </c>
      <c r="H66" s="212">
        <v>638.93333333333351</v>
      </c>
      <c r="I66" s="212">
        <v>631.66666666666697</v>
      </c>
      <c r="J66" s="212">
        <v>654.36666666666679</v>
      </c>
      <c r="K66" s="212">
        <v>661.63333333333344</v>
      </c>
      <c r="L66" s="212">
        <v>665.7166666666667</v>
      </c>
      <c r="M66" s="213">
        <v>657.55</v>
      </c>
      <c r="N66" s="213">
        <v>646.20000000000005</v>
      </c>
      <c r="O66" s="213">
        <v>14088750</v>
      </c>
      <c r="P66" s="214">
        <v>-7.9218378663850012E-3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45561</v>
      </c>
      <c r="E67" s="210">
        <v>1919.15</v>
      </c>
      <c r="F67" s="210">
        <v>1925.8999999999999</v>
      </c>
      <c r="G67" s="212">
        <v>1895.7999999999997</v>
      </c>
      <c r="H67" s="212">
        <v>1872.4499999999998</v>
      </c>
      <c r="I67" s="212">
        <v>1842.3499999999997</v>
      </c>
      <c r="J67" s="212">
        <v>1949.2499999999998</v>
      </c>
      <c r="K67" s="212">
        <v>1979.3499999999997</v>
      </c>
      <c r="L67" s="212">
        <v>2002.6999999999998</v>
      </c>
      <c r="M67" s="213">
        <v>1956</v>
      </c>
      <c r="N67" s="213">
        <v>1902.55</v>
      </c>
      <c r="O67" s="213">
        <v>2956525</v>
      </c>
      <c r="P67" s="214">
        <v>-1.9248312351760628E-2</v>
      </c>
    </row>
    <row r="68" spans="1:16" ht="12.75" customHeight="1">
      <c r="A68" s="206">
        <v>58</v>
      </c>
      <c r="B68" s="218" t="s">
        <v>831</v>
      </c>
      <c r="C68" s="215" t="s">
        <v>102</v>
      </c>
      <c r="D68" s="211">
        <v>45561</v>
      </c>
      <c r="E68" s="210">
        <v>3007.6</v>
      </c>
      <c r="F68" s="210">
        <v>3004.9666666666667</v>
      </c>
      <c r="G68" s="212">
        <v>2982.0833333333335</v>
      </c>
      <c r="H68" s="212">
        <v>2956.5666666666666</v>
      </c>
      <c r="I68" s="212">
        <v>2933.6833333333334</v>
      </c>
      <c r="J68" s="212">
        <v>3030.4833333333336</v>
      </c>
      <c r="K68" s="212">
        <v>3053.3666666666668</v>
      </c>
      <c r="L68" s="212">
        <v>3078.8833333333337</v>
      </c>
      <c r="M68" s="213">
        <v>3027.85</v>
      </c>
      <c r="N68" s="213">
        <v>2979.45</v>
      </c>
      <c r="O68" s="213">
        <v>2087700</v>
      </c>
      <c r="P68" s="214">
        <v>-6.7085355409648873E-3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45561</v>
      </c>
      <c r="E69" s="210">
        <v>5129.3500000000004</v>
      </c>
      <c r="F69" s="210">
        <v>5140.4333333333334</v>
      </c>
      <c r="G69" s="212">
        <v>5096.916666666667</v>
      </c>
      <c r="H69" s="212">
        <v>5064.4833333333336</v>
      </c>
      <c r="I69" s="212">
        <v>5020.9666666666672</v>
      </c>
      <c r="J69" s="212">
        <v>5172.8666666666668</v>
      </c>
      <c r="K69" s="212">
        <v>5216.3833333333332</v>
      </c>
      <c r="L69" s="212">
        <v>5248.8166666666666</v>
      </c>
      <c r="M69" s="213">
        <v>5183.95</v>
      </c>
      <c r="N69" s="213">
        <v>5108</v>
      </c>
      <c r="O69" s="213">
        <v>3072600</v>
      </c>
      <c r="P69" s="214">
        <v>-1.2470270617728353E-2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45561</v>
      </c>
      <c r="E70" s="210">
        <v>12470.6</v>
      </c>
      <c r="F70" s="210">
        <v>12597.916666666666</v>
      </c>
      <c r="G70" s="212">
        <v>12304.183333333332</v>
      </c>
      <c r="H70" s="212">
        <v>12137.766666666666</v>
      </c>
      <c r="I70" s="212">
        <v>11844.033333333333</v>
      </c>
      <c r="J70" s="212">
        <v>12764.333333333332</v>
      </c>
      <c r="K70" s="212">
        <v>13058.066666666666</v>
      </c>
      <c r="L70" s="212">
        <v>13224.483333333332</v>
      </c>
      <c r="M70" s="213">
        <v>12891.65</v>
      </c>
      <c r="N70" s="213">
        <v>12431.5</v>
      </c>
      <c r="O70" s="213">
        <v>2235500</v>
      </c>
      <c r="P70" s="214">
        <v>2.2690882474038155E-2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45561</v>
      </c>
      <c r="E71" s="210">
        <v>844.1</v>
      </c>
      <c r="F71" s="210">
        <v>848.25</v>
      </c>
      <c r="G71" s="212">
        <v>838.5</v>
      </c>
      <c r="H71" s="212">
        <v>832.9</v>
      </c>
      <c r="I71" s="212">
        <v>823.15</v>
      </c>
      <c r="J71" s="212">
        <v>853.85</v>
      </c>
      <c r="K71" s="212">
        <v>863.6</v>
      </c>
      <c r="L71" s="212">
        <v>869.2</v>
      </c>
      <c r="M71" s="213">
        <v>858</v>
      </c>
      <c r="N71" s="213">
        <v>842.65</v>
      </c>
      <c r="O71" s="213">
        <v>40325175</v>
      </c>
      <c r="P71" s="214">
        <v>3.3459233106166351E-3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45561</v>
      </c>
      <c r="E72" s="210">
        <v>6731.4</v>
      </c>
      <c r="F72" s="210">
        <v>6779.4666666666672</v>
      </c>
      <c r="G72" s="212">
        <v>6673.9333333333343</v>
      </c>
      <c r="H72" s="212">
        <v>6616.4666666666672</v>
      </c>
      <c r="I72" s="212">
        <v>6510.9333333333343</v>
      </c>
      <c r="J72" s="212">
        <v>6836.9333333333343</v>
      </c>
      <c r="K72" s="212">
        <v>6942.4666666666672</v>
      </c>
      <c r="L72" s="212">
        <v>6999.9333333333343</v>
      </c>
      <c r="M72" s="213">
        <v>6885</v>
      </c>
      <c r="N72" s="213">
        <v>6722</v>
      </c>
      <c r="O72" s="213">
        <v>2836875</v>
      </c>
      <c r="P72" s="214">
        <v>4.9625381555822773E-2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45561</v>
      </c>
      <c r="E73" s="210">
        <v>4806.3</v>
      </c>
      <c r="F73" s="210">
        <v>4827.55</v>
      </c>
      <c r="G73" s="212">
        <v>4775.3500000000004</v>
      </c>
      <c r="H73" s="212">
        <v>4744.4000000000005</v>
      </c>
      <c r="I73" s="212">
        <v>4692.2000000000007</v>
      </c>
      <c r="J73" s="212">
        <v>4858.5</v>
      </c>
      <c r="K73" s="212">
        <v>4910.6999999999989</v>
      </c>
      <c r="L73" s="212">
        <v>4941.6499999999996</v>
      </c>
      <c r="M73" s="213">
        <v>4879.75</v>
      </c>
      <c r="N73" s="213">
        <v>4796.6000000000004</v>
      </c>
      <c r="O73" s="213">
        <v>3780525</v>
      </c>
      <c r="P73" s="214">
        <v>6.1009687034277197E-3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45561</v>
      </c>
      <c r="E74" s="210">
        <v>3760.2</v>
      </c>
      <c r="F74" s="210">
        <v>3779.5833333333335</v>
      </c>
      <c r="G74" s="212">
        <v>3735.6166666666668</v>
      </c>
      <c r="H74" s="212">
        <v>3711.0333333333333</v>
      </c>
      <c r="I74" s="212">
        <v>3667.0666666666666</v>
      </c>
      <c r="J74" s="212">
        <v>3804.166666666667</v>
      </c>
      <c r="K74" s="212">
        <v>3848.1333333333332</v>
      </c>
      <c r="L74" s="212">
        <v>3872.7166666666672</v>
      </c>
      <c r="M74" s="213">
        <v>3823.55</v>
      </c>
      <c r="N74" s="213">
        <v>3755</v>
      </c>
      <c r="O74" s="213">
        <v>1923625</v>
      </c>
      <c r="P74" s="214">
        <v>2.8525216879870606E-2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45561</v>
      </c>
      <c r="E75" s="210">
        <v>497.35</v>
      </c>
      <c r="F75" s="210">
        <v>495.18333333333334</v>
      </c>
      <c r="G75" s="212">
        <v>488.16666666666669</v>
      </c>
      <c r="H75" s="212">
        <v>478.98333333333335</v>
      </c>
      <c r="I75" s="212">
        <v>471.9666666666667</v>
      </c>
      <c r="J75" s="212">
        <v>504.36666666666667</v>
      </c>
      <c r="K75" s="212">
        <v>511.38333333333333</v>
      </c>
      <c r="L75" s="212">
        <v>520.56666666666661</v>
      </c>
      <c r="M75" s="213">
        <v>502.2</v>
      </c>
      <c r="N75" s="213">
        <v>486</v>
      </c>
      <c r="O75" s="213">
        <v>33058800</v>
      </c>
      <c r="P75" s="214">
        <v>-5.9536696254600561E-3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45561</v>
      </c>
      <c r="E76" s="210">
        <v>190.25</v>
      </c>
      <c r="F76" s="210">
        <v>189.85333333333332</v>
      </c>
      <c r="G76" s="212">
        <v>188.51666666666665</v>
      </c>
      <c r="H76" s="212">
        <v>186.78333333333333</v>
      </c>
      <c r="I76" s="212">
        <v>185.44666666666666</v>
      </c>
      <c r="J76" s="212">
        <v>191.58666666666664</v>
      </c>
      <c r="K76" s="212">
        <v>192.92333333333329</v>
      </c>
      <c r="L76" s="212">
        <v>194.65666666666664</v>
      </c>
      <c r="M76" s="213">
        <v>191.19</v>
      </c>
      <c r="N76" s="213">
        <v>188.12</v>
      </c>
      <c r="O76" s="213">
        <v>95195000</v>
      </c>
      <c r="P76" s="214">
        <v>-7.6101120667187907E-3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45561</v>
      </c>
      <c r="E77" s="210">
        <v>228.96</v>
      </c>
      <c r="F77" s="210">
        <v>229.84666666666666</v>
      </c>
      <c r="G77" s="212">
        <v>227.31333333333333</v>
      </c>
      <c r="H77" s="212">
        <v>225.66666666666666</v>
      </c>
      <c r="I77" s="212">
        <v>223.13333333333333</v>
      </c>
      <c r="J77" s="212">
        <v>231.49333333333334</v>
      </c>
      <c r="K77" s="212">
        <v>234.0266666666667</v>
      </c>
      <c r="L77" s="212">
        <v>235.67333333333335</v>
      </c>
      <c r="M77" s="213">
        <v>232.38</v>
      </c>
      <c r="N77" s="213">
        <v>228.2</v>
      </c>
      <c r="O77" s="213">
        <v>113066550</v>
      </c>
      <c r="P77" s="214">
        <v>1.6953337173895154E-2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45561</v>
      </c>
      <c r="E78" s="210">
        <v>1711.45</v>
      </c>
      <c r="F78" s="210">
        <v>1703.6166666666668</v>
      </c>
      <c r="G78" s="212">
        <v>1687.8333333333335</v>
      </c>
      <c r="H78" s="212">
        <v>1664.2166666666667</v>
      </c>
      <c r="I78" s="212">
        <v>1648.4333333333334</v>
      </c>
      <c r="J78" s="212">
        <v>1727.2333333333336</v>
      </c>
      <c r="K78" s="212">
        <v>1743.0166666666669</v>
      </c>
      <c r="L78" s="212">
        <v>1766.6333333333337</v>
      </c>
      <c r="M78" s="213">
        <v>1719.4</v>
      </c>
      <c r="N78" s="213">
        <v>1680</v>
      </c>
      <c r="O78" s="213">
        <v>6307500</v>
      </c>
      <c r="P78" s="214">
        <v>1.2216404886561954E-2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45561</v>
      </c>
      <c r="E79" s="210">
        <v>96.38</v>
      </c>
      <c r="F79" s="210">
        <v>95.910000000000011</v>
      </c>
      <c r="G79" s="212">
        <v>94.350000000000023</v>
      </c>
      <c r="H79" s="212">
        <v>92.320000000000007</v>
      </c>
      <c r="I79" s="212">
        <v>90.760000000000019</v>
      </c>
      <c r="J79" s="212">
        <v>97.940000000000026</v>
      </c>
      <c r="K79" s="212">
        <v>99.5</v>
      </c>
      <c r="L79" s="212">
        <v>101.53000000000003</v>
      </c>
      <c r="M79" s="213">
        <v>97.47</v>
      </c>
      <c r="N79" s="213">
        <v>93.88</v>
      </c>
      <c r="O79" s="213">
        <v>334991250</v>
      </c>
      <c r="P79" s="214">
        <v>9.0692648620929642E-2</v>
      </c>
    </row>
    <row r="80" spans="1:16" ht="12.75" customHeight="1">
      <c r="A80" s="206">
        <v>70</v>
      </c>
      <c r="B80" s="218" t="s">
        <v>831</v>
      </c>
      <c r="C80" s="216" t="s">
        <v>116</v>
      </c>
      <c r="D80" s="211">
        <v>45561</v>
      </c>
      <c r="E80" s="210">
        <v>707.7</v>
      </c>
      <c r="F80" s="210">
        <v>704.08333333333337</v>
      </c>
      <c r="G80" s="212">
        <v>697.9666666666667</v>
      </c>
      <c r="H80" s="212">
        <v>688.23333333333335</v>
      </c>
      <c r="I80" s="212">
        <v>682.11666666666667</v>
      </c>
      <c r="J80" s="212">
        <v>713.81666666666672</v>
      </c>
      <c r="K80" s="212">
        <v>719.93333333333328</v>
      </c>
      <c r="L80" s="212">
        <v>729.66666666666674</v>
      </c>
      <c r="M80" s="213">
        <v>710.2</v>
      </c>
      <c r="N80" s="213">
        <v>694.35</v>
      </c>
      <c r="O80" s="213">
        <v>7075900</v>
      </c>
      <c r="P80" s="214">
        <v>5.7303807303807304E-2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45561</v>
      </c>
      <c r="E81" s="210">
        <v>1462.4</v>
      </c>
      <c r="F81" s="210">
        <v>1470.9666666666665</v>
      </c>
      <c r="G81" s="212">
        <v>1451.4333333333329</v>
      </c>
      <c r="H81" s="212">
        <v>1440.4666666666665</v>
      </c>
      <c r="I81" s="212">
        <v>1420.9333333333329</v>
      </c>
      <c r="J81" s="212">
        <v>1481.9333333333329</v>
      </c>
      <c r="K81" s="212">
        <v>1501.4666666666662</v>
      </c>
      <c r="L81" s="212">
        <v>1512.4333333333329</v>
      </c>
      <c r="M81" s="213">
        <v>1490.5</v>
      </c>
      <c r="N81" s="213">
        <v>1460</v>
      </c>
      <c r="O81" s="213">
        <v>8477000</v>
      </c>
      <c r="P81" s="214">
        <v>1.5635296231953512E-2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45561</v>
      </c>
      <c r="E82" s="210">
        <v>2881.65</v>
      </c>
      <c r="F82" s="210">
        <v>2898.8333333333335</v>
      </c>
      <c r="G82" s="212">
        <v>2858.666666666667</v>
      </c>
      <c r="H82" s="212">
        <v>2835.6833333333334</v>
      </c>
      <c r="I82" s="212">
        <v>2795.5166666666669</v>
      </c>
      <c r="J82" s="212">
        <v>2921.8166666666671</v>
      </c>
      <c r="K82" s="212">
        <v>2961.983333333334</v>
      </c>
      <c r="L82" s="212">
        <v>2984.9666666666672</v>
      </c>
      <c r="M82" s="213">
        <v>2939</v>
      </c>
      <c r="N82" s="213">
        <v>2875.85</v>
      </c>
      <c r="O82" s="213">
        <v>5857875</v>
      </c>
      <c r="P82" s="214">
        <v>-1.5723270440251573E-3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45561</v>
      </c>
      <c r="E83" s="210">
        <v>699.75</v>
      </c>
      <c r="F83" s="210">
        <v>705.2166666666667</v>
      </c>
      <c r="G83" s="212">
        <v>692.13333333333344</v>
      </c>
      <c r="H83" s="212">
        <v>684.51666666666677</v>
      </c>
      <c r="I83" s="212">
        <v>671.43333333333351</v>
      </c>
      <c r="J83" s="212">
        <v>712.83333333333337</v>
      </c>
      <c r="K83" s="212">
        <v>725.91666666666663</v>
      </c>
      <c r="L83" s="212">
        <v>733.5333333333333</v>
      </c>
      <c r="M83" s="213">
        <v>718.3</v>
      </c>
      <c r="N83" s="213">
        <v>697.6</v>
      </c>
      <c r="O83" s="213">
        <v>7426000</v>
      </c>
      <c r="P83" s="214">
        <v>5.9604443240314281E-3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45561</v>
      </c>
      <c r="E84" s="210">
        <v>2755.8</v>
      </c>
      <c r="F84" s="210">
        <v>2764.15</v>
      </c>
      <c r="G84" s="212">
        <v>2741.9</v>
      </c>
      <c r="H84" s="212">
        <v>2728</v>
      </c>
      <c r="I84" s="212">
        <v>2705.75</v>
      </c>
      <c r="J84" s="212">
        <v>2778.05</v>
      </c>
      <c r="K84" s="212">
        <v>2800.3</v>
      </c>
      <c r="L84" s="212">
        <v>2814.2000000000003</v>
      </c>
      <c r="M84" s="213">
        <v>2786.4</v>
      </c>
      <c r="N84" s="213">
        <v>2750.25</v>
      </c>
      <c r="O84" s="213">
        <v>7799750</v>
      </c>
      <c r="P84" s="214">
        <v>2.2482220692819455E-2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45561</v>
      </c>
      <c r="E85" s="210">
        <v>675.45</v>
      </c>
      <c r="F85" s="210">
        <v>670.83333333333337</v>
      </c>
      <c r="G85" s="212">
        <v>662.91666666666674</v>
      </c>
      <c r="H85" s="212">
        <v>650.38333333333333</v>
      </c>
      <c r="I85" s="212">
        <v>642.4666666666667</v>
      </c>
      <c r="J85" s="212">
        <v>683.36666666666679</v>
      </c>
      <c r="K85" s="212">
        <v>691.28333333333353</v>
      </c>
      <c r="L85" s="212">
        <v>703.81666666666683</v>
      </c>
      <c r="M85" s="213">
        <v>678.75</v>
      </c>
      <c r="N85" s="213">
        <v>658.3</v>
      </c>
      <c r="O85" s="213">
        <v>9063750</v>
      </c>
      <c r="P85" s="214">
        <v>-2.9706945002007226E-2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45561</v>
      </c>
      <c r="E86" s="210">
        <v>4804.7</v>
      </c>
      <c r="F86" s="210">
        <v>4836.2</v>
      </c>
      <c r="G86" s="212">
        <v>4758.5</v>
      </c>
      <c r="H86" s="212">
        <v>4712.3</v>
      </c>
      <c r="I86" s="212">
        <v>4634.6000000000004</v>
      </c>
      <c r="J86" s="212">
        <v>4882.3999999999996</v>
      </c>
      <c r="K86" s="212">
        <v>4960.0999999999985</v>
      </c>
      <c r="L86" s="212">
        <v>5006.2999999999993</v>
      </c>
      <c r="M86" s="213">
        <v>4913.8999999999996</v>
      </c>
      <c r="N86" s="213">
        <v>4790</v>
      </c>
      <c r="O86" s="213">
        <v>12685500</v>
      </c>
      <c r="P86" s="214">
        <v>1.1022379495026779E-2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45561</v>
      </c>
      <c r="E87" s="210">
        <v>1884.8</v>
      </c>
      <c r="F87" s="210">
        <v>1891.1333333333332</v>
      </c>
      <c r="G87" s="212">
        <v>1859.7666666666664</v>
      </c>
      <c r="H87" s="212">
        <v>1834.7333333333331</v>
      </c>
      <c r="I87" s="212">
        <v>1803.3666666666663</v>
      </c>
      <c r="J87" s="212">
        <v>1916.1666666666665</v>
      </c>
      <c r="K87" s="212">
        <v>1947.5333333333333</v>
      </c>
      <c r="L87" s="212">
        <v>1972.5666666666666</v>
      </c>
      <c r="M87" s="213">
        <v>1922.5</v>
      </c>
      <c r="N87" s="213">
        <v>1866.1</v>
      </c>
      <c r="O87" s="213">
        <v>8307500</v>
      </c>
      <c r="P87" s="214">
        <v>-2.0861571100241616E-2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45561</v>
      </c>
      <c r="E88" s="210">
        <v>1793.9</v>
      </c>
      <c r="F88" s="210">
        <v>1789.4333333333334</v>
      </c>
      <c r="G88" s="212">
        <v>1780.6666666666667</v>
      </c>
      <c r="H88" s="212">
        <v>1767.4333333333334</v>
      </c>
      <c r="I88" s="212">
        <v>1758.6666666666667</v>
      </c>
      <c r="J88" s="212">
        <v>1802.6666666666667</v>
      </c>
      <c r="K88" s="212">
        <v>1811.4333333333332</v>
      </c>
      <c r="L88" s="212">
        <v>1824.6666666666667</v>
      </c>
      <c r="M88" s="213">
        <v>1798.2</v>
      </c>
      <c r="N88" s="213">
        <v>1776.2</v>
      </c>
      <c r="O88" s="213">
        <v>15373050</v>
      </c>
      <c r="P88" s="214">
        <v>-2.180876439719212E-3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45561</v>
      </c>
      <c r="E89" s="210">
        <v>4525.8500000000004</v>
      </c>
      <c r="F89" s="210">
        <v>4528.5666666666666</v>
      </c>
      <c r="G89" s="212">
        <v>4500.3833333333332</v>
      </c>
      <c r="H89" s="212">
        <v>4474.916666666667</v>
      </c>
      <c r="I89" s="212">
        <v>4446.7333333333336</v>
      </c>
      <c r="J89" s="212">
        <v>4554.0333333333328</v>
      </c>
      <c r="K89" s="212">
        <v>4582.2166666666653</v>
      </c>
      <c r="L89" s="212">
        <v>4607.6833333333325</v>
      </c>
      <c r="M89" s="213">
        <v>4556.75</v>
      </c>
      <c r="N89" s="213">
        <v>4503.1000000000004</v>
      </c>
      <c r="O89" s="213">
        <v>2709600</v>
      </c>
      <c r="P89" s="214">
        <v>-4.2205726405090141E-2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45561</v>
      </c>
      <c r="E90" s="210">
        <v>1654.1</v>
      </c>
      <c r="F90" s="210">
        <v>1653.4666666666665</v>
      </c>
      <c r="G90" s="212">
        <v>1650.2333333333329</v>
      </c>
      <c r="H90" s="212">
        <v>1646.3666666666663</v>
      </c>
      <c r="I90" s="212">
        <v>1643.1333333333328</v>
      </c>
      <c r="J90" s="212">
        <v>1657.333333333333</v>
      </c>
      <c r="K90" s="212">
        <v>1660.5666666666666</v>
      </c>
      <c r="L90" s="212">
        <v>1664.4333333333332</v>
      </c>
      <c r="M90" s="213">
        <v>1656.7</v>
      </c>
      <c r="N90" s="213">
        <v>1649.6</v>
      </c>
      <c r="O90" s="213">
        <v>164065000</v>
      </c>
      <c r="P90" s="214">
        <v>5.0132743959139118E-3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45561</v>
      </c>
      <c r="E91" s="210">
        <v>754.05</v>
      </c>
      <c r="F91" s="210">
        <v>755.9</v>
      </c>
      <c r="G91" s="212">
        <v>750.75</v>
      </c>
      <c r="H91" s="212">
        <v>747.45</v>
      </c>
      <c r="I91" s="212">
        <v>742.30000000000007</v>
      </c>
      <c r="J91" s="212">
        <v>759.19999999999993</v>
      </c>
      <c r="K91" s="212">
        <v>764.3499999999998</v>
      </c>
      <c r="L91" s="212">
        <v>767.64999999999986</v>
      </c>
      <c r="M91" s="213">
        <v>761.05</v>
      </c>
      <c r="N91" s="213">
        <v>752.6</v>
      </c>
      <c r="O91" s="213">
        <v>23045000</v>
      </c>
      <c r="P91" s="214">
        <v>-3.2153746650651391E-2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45561</v>
      </c>
      <c r="E92" s="210">
        <v>5750.55</v>
      </c>
      <c r="F92" s="210">
        <v>5743.95</v>
      </c>
      <c r="G92" s="212">
        <v>5671.9</v>
      </c>
      <c r="H92" s="212">
        <v>5593.25</v>
      </c>
      <c r="I92" s="212">
        <v>5521.2</v>
      </c>
      <c r="J92" s="212">
        <v>5822.5999999999995</v>
      </c>
      <c r="K92" s="212">
        <v>5894.6500000000005</v>
      </c>
      <c r="L92" s="212">
        <v>5973.2999999999993</v>
      </c>
      <c r="M92" s="213">
        <v>5816</v>
      </c>
      <c r="N92" s="213">
        <v>5665.3</v>
      </c>
      <c r="O92" s="213">
        <v>4152900</v>
      </c>
      <c r="P92" s="214">
        <v>-2.2248905212600648E-2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45561</v>
      </c>
      <c r="E93" s="210">
        <v>672.2</v>
      </c>
      <c r="F93" s="210">
        <v>672.7833333333333</v>
      </c>
      <c r="G93" s="212">
        <v>670.06666666666661</v>
      </c>
      <c r="H93" s="212">
        <v>667.93333333333328</v>
      </c>
      <c r="I93" s="212">
        <v>665.21666666666658</v>
      </c>
      <c r="J93" s="212">
        <v>674.91666666666663</v>
      </c>
      <c r="K93" s="212">
        <v>677.63333333333333</v>
      </c>
      <c r="L93" s="212">
        <v>679.76666666666665</v>
      </c>
      <c r="M93" s="213">
        <v>675.5</v>
      </c>
      <c r="N93" s="213">
        <v>670.65</v>
      </c>
      <c r="O93" s="213">
        <v>43055600</v>
      </c>
      <c r="P93" s="214">
        <v>1.4816036957597756E-2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45561</v>
      </c>
      <c r="E94" s="210">
        <v>315.64999999999998</v>
      </c>
      <c r="F94" s="210">
        <v>314.58333333333331</v>
      </c>
      <c r="G94" s="212">
        <v>310.66666666666663</v>
      </c>
      <c r="H94" s="212">
        <v>305.68333333333334</v>
      </c>
      <c r="I94" s="212">
        <v>301.76666666666665</v>
      </c>
      <c r="J94" s="212">
        <v>319.56666666666661</v>
      </c>
      <c r="K94" s="212">
        <v>323.48333333333323</v>
      </c>
      <c r="L94" s="212">
        <v>328.46666666666658</v>
      </c>
      <c r="M94" s="213">
        <v>318.5</v>
      </c>
      <c r="N94" s="213">
        <v>309.60000000000002</v>
      </c>
      <c r="O94" s="213">
        <v>41477800</v>
      </c>
      <c r="P94" s="214">
        <v>-1.8252524618955029E-2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45561</v>
      </c>
      <c r="E95" s="210">
        <v>450.35</v>
      </c>
      <c r="F95" s="210">
        <v>451.33333333333331</v>
      </c>
      <c r="G95" s="212">
        <v>444.31666666666661</v>
      </c>
      <c r="H95" s="212">
        <v>438.2833333333333</v>
      </c>
      <c r="I95" s="212">
        <v>431.26666666666659</v>
      </c>
      <c r="J95" s="212">
        <v>457.36666666666662</v>
      </c>
      <c r="K95" s="212">
        <v>464.38333333333338</v>
      </c>
      <c r="L95" s="212">
        <v>470.41666666666663</v>
      </c>
      <c r="M95" s="213">
        <v>458.35</v>
      </c>
      <c r="N95" s="213">
        <v>445.3</v>
      </c>
      <c r="O95" s="213">
        <v>62801325</v>
      </c>
      <c r="P95" s="214">
        <v>-1.4083163784333672E-2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45561</v>
      </c>
      <c r="E96" s="210">
        <v>2846.95</v>
      </c>
      <c r="F96" s="210">
        <v>2850.25</v>
      </c>
      <c r="G96" s="212">
        <v>2832.85</v>
      </c>
      <c r="H96" s="212">
        <v>2818.75</v>
      </c>
      <c r="I96" s="212">
        <v>2801.35</v>
      </c>
      <c r="J96" s="212">
        <v>2864.35</v>
      </c>
      <c r="K96" s="212">
        <v>2881.7499999999995</v>
      </c>
      <c r="L96" s="212">
        <v>2895.85</v>
      </c>
      <c r="M96" s="213">
        <v>2867.65</v>
      </c>
      <c r="N96" s="213">
        <v>2836.15</v>
      </c>
      <c r="O96" s="213">
        <v>13989900</v>
      </c>
      <c r="P96" s="214">
        <v>-1.2389343047143038E-2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45561</v>
      </c>
      <c r="E97" s="210">
        <v>1241.5999999999999</v>
      </c>
      <c r="F97" s="210">
        <v>1241.8999999999999</v>
      </c>
      <c r="G97" s="212">
        <v>1237.4499999999998</v>
      </c>
      <c r="H97" s="212">
        <v>1233.3</v>
      </c>
      <c r="I97" s="212">
        <v>1228.8499999999999</v>
      </c>
      <c r="J97" s="212">
        <v>1246.0499999999997</v>
      </c>
      <c r="K97" s="212">
        <v>1250.5</v>
      </c>
      <c r="L97" s="212">
        <v>1254.6499999999996</v>
      </c>
      <c r="M97" s="213">
        <v>1246.3499999999999</v>
      </c>
      <c r="N97" s="213">
        <v>1237.75</v>
      </c>
      <c r="O97" s="213">
        <v>72356200</v>
      </c>
      <c r="P97" s="214">
        <v>1.5872079881278808E-2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45561</v>
      </c>
      <c r="E98" s="210">
        <v>2261.0500000000002</v>
      </c>
      <c r="F98" s="210">
        <v>2261.75</v>
      </c>
      <c r="G98" s="212">
        <v>2241.5</v>
      </c>
      <c r="H98" s="212">
        <v>2221.9499999999998</v>
      </c>
      <c r="I98" s="212">
        <v>2201.6999999999998</v>
      </c>
      <c r="J98" s="212">
        <v>2281.3000000000002</v>
      </c>
      <c r="K98" s="212">
        <v>2301.5500000000002</v>
      </c>
      <c r="L98" s="212">
        <v>2321.1000000000004</v>
      </c>
      <c r="M98" s="213">
        <v>2282</v>
      </c>
      <c r="N98" s="213">
        <v>2242.1999999999998</v>
      </c>
      <c r="O98" s="213">
        <v>4934500</v>
      </c>
      <c r="P98" s="214">
        <v>-1.7129767951399262E-2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45561</v>
      </c>
      <c r="E99" s="210">
        <v>761.5</v>
      </c>
      <c r="F99" s="210">
        <v>765.33333333333337</v>
      </c>
      <c r="G99" s="212">
        <v>756.16666666666674</v>
      </c>
      <c r="H99" s="212">
        <v>750.83333333333337</v>
      </c>
      <c r="I99" s="212">
        <v>741.66666666666674</v>
      </c>
      <c r="J99" s="212">
        <v>770.66666666666674</v>
      </c>
      <c r="K99" s="212">
        <v>779.83333333333348</v>
      </c>
      <c r="L99" s="212">
        <v>785.16666666666674</v>
      </c>
      <c r="M99" s="213">
        <v>774.5</v>
      </c>
      <c r="N99" s="213">
        <v>760</v>
      </c>
      <c r="O99" s="213">
        <v>13080000</v>
      </c>
      <c r="P99" s="214">
        <v>-1.0440308669995461E-2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45561</v>
      </c>
      <c r="E100" s="210">
        <v>15.15</v>
      </c>
      <c r="F100" s="210">
        <v>15.103333333333333</v>
      </c>
      <c r="G100" s="212">
        <v>14.906666666666666</v>
      </c>
      <c r="H100" s="212">
        <v>14.663333333333332</v>
      </c>
      <c r="I100" s="212">
        <v>14.466666666666665</v>
      </c>
      <c r="J100" s="212">
        <v>15.346666666666668</v>
      </c>
      <c r="K100" s="212">
        <v>15.543333333333337</v>
      </c>
      <c r="L100" s="212">
        <v>15.786666666666669</v>
      </c>
      <c r="M100" s="213">
        <v>15.3</v>
      </c>
      <c r="N100" s="213">
        <v>14.86</v>
      </c>
      <c r="O100" s="213">
        <v>4744800000</v>
      </c>
      <c r="P100" s="214">
        <v>-7.4131482292684567E-4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45561</v>
      </c>
      <c r="E101" s="210">
        <v>114.31</v>
      </c>
      <c r="F101" s="210">
        <v>114.18333333333332</v>
      </c>
      <c r="G101" s="212">
        <v>113.40666666666665</v>
      </c>
      <c r="H101" s="212">
        <v>112.50333333333333</v>
      </c>
      <c r="I101" s="212">
        <v>111.72666666666666</v>
      </c>
      <c r="J101" s="212">
        <v>115.08666666666664</v>
      </c>
      <c r="K101" s="212">
        <v>115.86333333333332</v>
      </c>
      <c r="L101" s="212">
        <v>116.76666666666664</v>
      </c>
      <c r="M101" s="213">
        <v>114.96</v>
      </c>
      <c r="N101" s="213">
        <v>113.28</v>
      </c>
      <c r="O101" s="213">
        <v>110985000</v>
      </c>
      <c r="P101" s="214">
        <v>9.275678625017051E-3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45561</v>
      </c>
      <c r="E102" s="210">
        <v>75.13</v>
      </c>
      <c r="F102" s="210">
        <v>75.076666666666668</v>
      </c>
      <c r="G102" s="212">
        <v>74.543333333333337</v>
      </c>
      <c r="H102" s="212">
        <v>73.956666666666663</v>
      </c>
      <c r="I102" s="212">
        <v>73.423333333333332</v>
      </c>
      <c r="J102" s="212">
        <v>75.663333333333341</v>
      </c>
      <c r="K102" s="212">
        <v>76.196666666666673</v>
      </c>
      <c r="L102" s="212">
        <v>76.783333333333346</v>
      </c>
      <c r="M102" s="213">
        <v>75.61</v>
      </c>
      <c r="N102" s="213">
        <v>74.489999999999995</v>
      </c>
      <c r="O102" s="213">
        <v>470392500</v>
      </c>
      <c r="P102" s="214">
        <v>-1.0741324921135647E-2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45561</v>
      </c>
      <c r="E103" s="210">
        <v>209.97</v>
      </c>
      <c r="F103" s="210">
        <v>209.89</v>
      </c>
      <c r="G103" s="212">
        <v>207.57999999999998</v>
      </c>
      <c r="H103" s="212">
        <v>205.19</v>
      </c>
      <c r="I103" s="212">
        <v>202.88</v>
      </c>
      <c r="J103" s="212">
        <v>212.27999999999997</v>
      </c>
      <c r="K103" s="212">
        <v>214.58999999999997</v>
      </c>
      <c r="L103" s="212">
        <v>216.97999999999996</v>
      </c>
      <c r="M103" s="213">
        <v>212.2</v>
      </c>
      <c r="N103" s="213">
        <v>207.5</v>
      </c>
      <c r="O103" s="213">
        <v>68636250</v>
      </c>
      <c r="P103" s="214">
        <v>-3.9464707425872478E-2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45561</v>
      </c>
      <c r="E104" s="210">
        <v>554.04999999999995</v>
      </c>
      <c r="F104" s="210">
        <v>553.01666666666665</v>
      </c>
      <c r="G104" s="212">
        <v>547.08333333333326</v>
      </c>
      <c r="H104" s="212">
        <v>540.11666666666656</v>
      </c>
      <c r="I104" s="212">
        <v>534.18333333333317</v>
      </c>
      <c r="J104" s="212">
        <v>559.98333333333335</v>
      </c>
      <c r="K104" s="212">
        <v>565.91666666666674</v>
      </c>
      <c r="L104" s="212">
        <v>572.88333333333344</v>
      </c>
      <c r="M104" s="213">
        <v>558.95000000000005</v>
      </c>
      <c r="N104" s="213">
        <v>546.04999999999995</v>
      </c>
      <c r="O104" s="213">
        <v>12750375</v>
      </c>
      <c r="P104" s="214">
        <v>-1.4349489795918368E-2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45561</v>
      </c>
      <c r="E105" s="210">
        <v>672.8</v>
      </c>
      <c r="F105" s="210">
        <v>670.51666666666654</v>
      </c>
      <c r="G105" s="212">
        <v>663.6333333333331</v>
      </c>
      <c r="H105" s="212">
        <v>654.46666666666658</v>
      </c>
      <c r="I105" s="212">
        <v>647.58333333333314</v>
      </c>
      <c r="J105" s="212">
        <v>679.68333333333305</v>
      </c>
      <c r="K105" s="212">
        <v>686.56666666666649</v>
      </c>
      <c r="L105" s="212">
        <v>695.73333333333301</v>
      </c>
      <c r="M105" s="213">
        <v>677.4</v>
      </c>
      <c r="N105" s="213">
        <v>661.35</v>
      </c>
      <c r="O105" s="213">
        <v>20563000</v>
      </c>
      <c r="P105" s="214">
        <v>1.0317889254655334E-2</v>
      </c>
    </row>
    <row r="106" spans="1:16" ht="12.75" customHeight="1">
      <c r="A106" s="206">
        <v>96</v>
      </c>
      <c r="B106" s="218" t="s">
        <v>47</v>
      </c>
      <c r="C106" s="217" t="s">
        <v>143</v>
      </c>
      <c r="D106" s="211" t="e">
        <v>#N/A</v>
      </c>
      <c r="E106" s="210" t="e">
        <v>#N/A</v>
      </c>
      <c r="F106" s="210" t="e">
        <v>#N/A</v>
      </c>
      <c r="G106" s="212" t="e">
        <v>#N/A</v>
      </c>
      <c r="H106" s="212" t="e">
        <v>#N/A</v>
      </c>
      <c r="I106" s="212" t="e">
        <v>#N/A</v>
      </c>
      <c r="J106" s="212" t="e">
        <v>#N/A</v>
      </c>
      <c r="K106" s="212" t="e">
        <v>#N/A</v>
      </c>
      <c r="L106" s="212" t="e">
        <v>#N/A</v>
      </c>
      <c r="M106" s="213" t="e">
        <v>#N/A</v>
      </c>
      <c r="N106" s="213" t="e">
        <v>#N/A</v>
      </c>
      <c r="O106" s="213" t="e">
        <v>#N/A</v>
      </c>
      <c r="P106" s="214" t="e">
        <v>#N/A</v>
      </c>
    </row>
    <row r="107" spans="1:16" ht="12.75" customHeight="1">
      <c r="A107" s="206">
        <v>97</v>
      </c>
      <c r="B107" s="218" t="s">
        <v>57</v>
      </c>
      <c r="C107" s="215" t="s">
        <v>144</v>
      </c>
      <c r="D107" s="211">
        <v>45561</v>
      </c>
      <c r="E107" s="210">
        <v>3034.2</v>
      </c>
      <c r="F107" s="210">
        <v>3050.0666666666671</v>
      </c>
      <c r="G107" s="212">
        <v>3007.6333333333341</v>
      </c>
      <c r="H107" s="212">
        <v>2981.0666666666671</v>
      </c>
      <c r="I107" s="212">
        <v>2938.6333333333341</v>
      </c>
      <c r="J107" s="212">
        <v>3076.6333333333341</v>
      </c>
      <c r="K107" s="212">
        <v>3119.0666666666675</v>
      </c>
      <c r="L107" s="212">
        <v>3145.6333333333341</v>
      </c>
      <c r="M107" s="213">
        <v>3092.5</v>
      </c>
      <c r="N107" s="213">
        <v>3023.5</v>
      </c>
      <c r="O107" s="213">
        <v>1180800</v>
      </c>
      <c r="P107" s="214">
        <v>4.5418326693227089E-2</v>
      </c>
    </row>
    <row r="108" spans="1:16" ht="12.75" customHeight="1">
      <c r="A108" s="206">
        <v>98</v>
      </c>
      <c r="B108" s="218" t="s">
        <v>114</v>
      </c>
      <c r="C108" s="217" t="s">
        <v>145</v>
      </c>
      <c r="D108" s="211">
        <v>45561</v>
      </c>
      <c r="E108" s="210">
        <v>4853.3</v>
      </c>
      <c r="F108" s="210">
        <v>4854.4500000000007</v>
      </c>
      <c r="G108" s="212">
        <v>4827.0500000000011</v>
      </c>
      <c r="H108" s="212">
        <v>4800.8</v>
      </c>
      <c r="I108" s="212">
        <v>4773.4000000000005</v>
      </c>
      <c r="J108" s="212">
        <v>4880.7000000000016</v>
      </c>
      <c r="K108" s="212">
        <v>4908.1000000000013</v>
      </c>
      <c r="L108" s="212">
        <v>4934.3500000000022</v>
      </c>
      <c r="M108" s="213">
        <v>4881.8500000000004</v>
      </c>
      <c r="N108" s="213">
        <v>4828.2</v>
      </c>
      <c r="O108" s="213">
        <v>10440300</v>
      </c>
      <c r="P108" s="214">
        <v>3.3498648769043446E-2</v>
      </c>
    </row>
    <row r="109" spans="1:16" ht="12.75" customHeight="1">
      <c r="A109" s="206">
        <v>99</v>
      </c>
      <c r="B109" s="218" t="s">
        <v>61</v>
      </c>
      <c r="C109" s="210" t="s">
        <v>146</v>
      </c>
      <c r="D109" s="211">
        <v>45561</v>
      </c>
      <c r="E109" s="210">
        <v>1431.2</v>
      </c>
      <c r="F109" s="210">
        <v>1436.6000000000001</v>
      </c>
      <c r="G109" s="212">
        <v>1422.2500000000002</v>
      </c>
      <c r="H109" s="212">
        <v>1413.3000000000002</v>
      </c>
      <c r="I109" s="212">
        <v>1398.9500000000003</v>
      </c>
      <c r="J109" s="212">
        <v>1445.5500000000002</v>
      </c>
      <c r="K109" s="212">
        <v>1459.9</v>
      </c>
      <c r="L109" s="212">
        <v>1468.8500000000001</v>
      </c>
      <c r="M109" s="213">
        <v>1450.95</v>
      </c>
      <c r="N109" s="213">
        <v>1427.65</v>
      </c>
      <c r="O109" s="213">
        <v>34682000</v>
      </c>
      <c r="P109" s="214">
        <v>3.849205755094097E-2</v>
      </c>
    </row>
    <row r="110" spans="1:16" ht="12.75" customHeight="1">
      <c r="A110" s="206">
        <v>100</v>
      </c>
      <c r="B110" s="218" t="s">
        <v>77</v>
      </c>
      <c r="C110" s="210" t="s">
        <v>147</v>
      </c>
      <c r="D110" s="211">
        <v>45561</v>
      </c>
      <c r="E110" s="210">
        <v>444.55</v>
      </c>
      <c r="F110" s="210">
        <v>443.3</v>
      </c>
      <c r="G110" s="212">
        <v>439.8</v>
      </c>
      <c r="H110" s="212">
        <v>435.05</v>
      </c>
      <c r="I110" s="212">
        <v>431.55</v>
      </c>
      <c r="J110" s="212">
        <v>448.05</v>
      </c>
      <c r="K110" s="212">
        <v>451.55</v>
      </c>
      <c r="L110" s="212">
        <v>456.3</v>
      </c>
      <c r="M110" s="213">
        <v>446.8</v>
      </c>
      <c r="N110" s="213">
        <v>438.55</v>
      </c>
      <c r="O110" s="213">
        <v>78869800</v>
      </c>
      <c r="P110" s="214">
        <v>-4.5914864400961207E-3</v>
      </c>
    </row>
    <row r="111" spans="1:16" ht="12.75" customHeight="1">
      <c r="A111" s="206">
        <v>101</v>
      </c>
      <c r="B111" s="218" t="s">
        <v>85</v>
      </c>
      <c r="C111" s="210" t="s">
        <v>148</v>
      </c>
      <c r="D111" s="211">
        <v>45561</v>
      </c>
      <c r="E111" s="210">
        <v>1939.35</v>
      </c>
      <c r="F111" s="210">
        <v>1934.45</v>
      </c>
      <c r="G111" s="212">
        <v>1924.9</v>
      </c>
      <c r="H111" s="212">
        <v>1910.45</v>
      </c>
      <c r="I111" s="212">
        <v>1900.9</v>
      </c>
      <c r="J111" s="212">
        <v>1948.9</v>
      </c>
      <c r="K111" s="212">
        <v>1958.4499999999998</v>
      </c>
      <c r="L111" s="212">
        <v>1972.9</v>
      </c>
      <c r="M111" s="213">
        <v>1944</v>
      </c>
      <c r="N111" s="213">
        <v>1920</v>
      </c>
      <c r="O111" s="213">
        <v>43409200</v>
      </c>
      <c r="P111" s="214">
        <v>1.223755025137346E-2</v>
      </c>
    </row>
    <row r="112" spans="1:16" ht="12.75" customHeight="1">
      <c r="A112" s="206">
        <v>102</v>
      </c>
      <c r="B112" s="218" t="s">
        <v>82</v>
      </c>
      <c r="C112" s="210" t="s">
        <v>150</v>
      </c>
      <c r="D112" s="211">
        <v>45561</v>
      </c>
      <c r="E112" s="210">
        <v>182.36</v>
      </c>
      <c r="F112" s="210">
        <v>181.93666666666664</v>
      </c>
      <c r="G112" s="212">
        <v>178.87333333333328</v>
      </c>
      <c r="H112" s="212">
        <v>175.38666666666663</v>
      </c>
      <c r="I112" s="212">
        <v>172.32333333333327</v>
      </c>
      <c r="J112" s="212">
        <v>185.42333333333329</v>
      </c>
      <c r="K112" s="212">
        <v>188.48666666666662</v>
      </c>
      <c r="L112" s="212">
        <v>191.9733333333333</v>
      </c>
      <c r="M112" s="213">
        <v>185</v>
      </c>
      <c r="N112" s="213">
        <v>178.45</v>
      </c>
      <c r="O112" s="213">
        <v>199597125</v>
      </c>
      <c r="P112" s="214">
        <v>1.7141579509601768E-2</v>
      </c>
    </row>
    <row r="113" spans="1:16" ht="12.75" customHeight="1">
      <c r="A113" s="206">
        <v>103</v>
      </c>
      <c r="B113" s="218" t="s">
        <v>42</v>
      </c>
      <c r="C113" s="210" t="s">
        <v>151</v>
      </c>
      <c r="D113" s="211">
        <v>45561</v>
      </c>
      <c r="E113" s="210">
        <v>1447.7</v>
      </c>
      <c r="F113" s="210">
        <v>1442.1500000000003</v>
      </c>
      <c r="G113" s="212">
        <v>1417.7000000000007</v>
      </c>
      <c r="H113" s="212">
        <v>1387.7000000000005</v>
      </c>
      <c r="I113" s="212">
        <v>1363.2500000000009</v>
      </c>
      <c r="J113" s="212">
        <v>1472.1500000000005</v>
      </c>
      <c r="K113" s="212">
        <v>1496.6</v>
      </c>
      <c r="L113" s="212">
        <v>1526.6000000000004</v>
      </c>
      <c r="M113" s="213">
        <v>1466.6</v>
      </c>
      <c r="N113" s="213">
        <v>1412.15</v>
      </c>
      <c r="O113" s="213">
        <v>3110250</v>
      </c>
      <c r="P113" s="214">
        <v>8.5772634445200821E-2</v>
      </c>
    </row>
    <row r="114" spans="1:16" ht="12.75" customHeight="1">
      <c r="A114" s="206">
        <v>104</v>
      </c>
      <c r="B114" s="218" t="s">
        <v>114</v>
      </c>
      <c r="C114" s="217" t="s">
        <v>152</v>
      </c>
      <c r="D114" s="211">
        <v>45561</v>
      </c>
      <c r="E114" s="210">
        <v>949.75</v>
      </c>
      <c r="F114" s="210">
        <v>949.15</v>
      </c>
      <c r="G114" s="212">
        <v>941.5</v>
      </c>
      <c r="H114" s="212">
        <v>933.25</v>
      </c>
      <c r="I114" s="212">
        <v>925.6</v>
      </c>
      <c r="J114" s="212">
        <v>957.4</v>
      </c>
      <c r="K114" s="212">
        <v>965.04999999999984</v>
      </c>
      <c r="L114" s="212">
        <v>973.3</v>
      </c>
      <c r="M114" s="213">
        <v>956.8</v>
      </c>
      <c r="N114" s="213">
        <v>940.9</v>
      </c>
      <c r="O114" s="213">
        <v>21791875</v>
      </c>
      <c r="P114" s="214">
        <v>4.7605599709525156E-3</v>
      </c>
    </row>
    <row r="115" spans="1:16" ht="12.75" customHeight="1">
      <c r="A115" s="206">
        <v>105</v>
      </c>
      <c r="B115" s="218" t="s">
        <v>57</v>
      </c>
      <c r="C115" s="210" t="s">
        <v>153</v>
      </c>
      <c r="D115" s="211">
        <v>45561</v>
      </c>
      <c r="E115" s="210">
        <v>512.6</v>
      </c>
      <c r="F115" s="210">
        <v>511.7</v>
      </c>
      <c r="G115" s="212">
        <v>509.9</v>
      </c>
      <c r="H115" s="212">
        <v>507.2</v>
      </c>
      <c r="I115" s="212">
        <v>505.4</v>
      </c>
      <c r="J115" s="212">
        <v>514.4</v>
      </c>
      <c r="K115" s="212">
        <v>516.20000000000005</v>
      </c>
      <c r="L115" s="212">
        <v>518.9</v>
      </c>
      <c r="M115" s="213">
        <v>513.5</v>
      </c>
      <c r="N115" s="213">
        <v>509</v>
      </c>
      <c r="O115" s="213">
        <v>117985600</v>
      </c>
      <c r="P115" s="214">
        <v>-2.0417651903610615E-2</v>
      </c>
    </row>
    <row r="116" spans="1:16" ht="12.75" customHeight="1">
      <c r="A116" s="206">
        <v>106</v>
      </c>
      <c r="B116" s="218" t="s">
        <v>129</v>
      </c>
      <c r="C116" s="210" t="s">
        <v>154</v>
      </c>
      <c r="D116" s="211">
        <v>45561</v>
      </c>
      <c r="E116" s="210">
        <v>953.9</v>
      </c>
      <c r="F116" s="210">
        <v>954.19999999999993</v>
      </c>
      <c r="G116" s="212">
        <v>947.49999999999989</v>
      </c>
      <c r="H116" s="212">
        <v>941.09999999999991</v>
      </c>
      <c r="I116" s="212">
        <v>934.39999999999986</v>
      </c>
      <c r="J116" s="212">
        <v>960.59999999999991</v>
      </c>
      <c r="K116" s="212">
        <v>967.3</v>
      </c>
      <c r="L116" s="212">
        <v>973.69999999999993</v>
      </c>
      <c r="M116" s="213">
        <v>960.9</v>
      </c>
      <c r="N116" s="213">
        <v>947.8</v>
      </c>
      <c r="O116" s="213">
        <v>14041875</v>
      </c>
      <c r="P116" s="214">
        <v>3.9771203860934851E-3</v>
      </c>
    </row>
    <row r="117" spans="1:16" ht="12.75" customHeight="1">
      <c r="A117" s="206">
        <v>107</v>
      </c>
      <c r="B117" s="218" t="s">
        <v>47</v>
      </c>
      <c r="C117" s="210" t="s">
        <v>155</v>
      </c>
      <c r="D117" s="211">
        <v>45561</v>
      </c>
      <c r="E117" s="210">
        <v>4636.05</v>
      </c>
      <c r="F117" s="210">
        <v>4667.6833333333334</v>
      </c>
      <c r="G117" s="212">
        <v>4589.3666666666668</v>
      </c>
      <c r="H117" s="212">
        <v>4542.6833333333334</v>
      </c>
      <c r="I117" s="212">
        <v>4464.3666666666668</v>
      </c>
      <c r="J117" s="212">
        <v>4714.3666666666668</v>
      </c>
      <c r="K117" s="212">
        <v>4792.6833333333343</v>
      </c>
      <c r="L117" s="212">
        <v>4839.3666666666668</v>
      </c>
      <c r="M117" s="213">
        <v>4746</v>
      </c>
      <c r="N117" s="213">
        <v>4621</v>
      </c>
      <c r="O117" s="213">
        <v>848125</v>
      </c>
      <c r="P117" s="214">
        <v>8.5252719129878432E-2</v>
      </c>
    </row>
    <row r="118" spans="1:16" ht="12.75" customHeight="1">
      <c r="A118" s="206">
        <v>108</v>
      </c>
      <c r="B118" s="218" t="s">
        <v>129</v>
      </c>
      <c r="C118" s="215" t="s">
        <v>156</v>
      </c>
      <c r="D118" s="211">
        <v>45561</v>
      </c>
      <c r="E118" s="210">
        <v>929.95</v>
      </c>
      <c r="F118" s="210">
        <v>935.11666666666667</v>
      </c>
      <c r="G118" s="212">
        <v>923.18333333333339</v>
      </c>
      <c r="H118" s="212">
        <v>916.41666666666674</v>
      </c>
      <c r="I118" s="212">
        <v>904.48333333333346</v>
      </c>
      <c r="J118" s="212">
        <v>941.88333333333333</v>
      </c>
      <c r="K118" s="212">
        <v>953.81666666666649</v>
      </c>
      <c r="L118" s="212">
        <v>960.58333333333326</v>
      </c>
      <c r="M118" s="213">
        <v>947.05</v>
      </c>
      <c r="N118" s="213">
        <v>928.35</v>
      </c>
      <c r="O118" s="213">
        <v>20371500</v>
      </c>
      <c r="P118" s="214">
        <v>7.9150385732892504E-3</v>
      </c>
    </row>
    <row r="119" spans="1:16" ht="12.75" customHeight="1">
      <c r="A119" s="206">
        <v>109</v>
      </c>
      <c r="B119" s="218" t="s">
        <v>57</v>
      </c>
      <c r="C119" s="210" t="s">
        <v>157</v>
      </c>
      <c r="D119" s="211">
        <v>45561</v>
      </c>
      <c r="E119" s="210">
        <v>648.1</v>
      </c>
      <c r="F119" s="210">
        <v>650.61666666666667</v>
      </c>
      <c r="G119" s="212">
        <v>644.13333333333333</v>
      </c>
      <c r="H119" s="212">
        <v>640.16666666666663</v>
      </c>
      <c r="I119" s="212">
        <v>633.68333333333328</v>
      </c>
      <c r="J119" s="212">
        <v>654.58333333333337</v>
      </c>
      <c r="K119" s="212">
        <v>661.06666666666672</v>
      </c>
      <c r="L119" s="212">
        <v>665.03333333333342</v>
      </c>
      <c r="M119" s="213">
        <v>657.1</v>
      </c>
      <c r="N119" s="213">
        <v>646.65</v>
      </c>
      <c r="O119" s="213">
        <v>17538750</v>
      </c>
      <c r="P119" s="214">
        <v>1.0151187904967603E-2</v>
      </c>
    </row>
    <row r="120" spans="1:16" ht="12.75" customHeight="1">
      <c r="A120" s="206">
        <v>110</v>
      </c>
      <c r="B120" s="218" t="s">
        <v>61</v>
      </c>
      <c r="C120" s="210" t="s">
        <v>158</v>
      </c>
      <c r="D120" s="211">
        <v>45561</v>
      </c>
      <c r="E120" s="210">
        <v>1782.85</v>
      </c>
      <c r="F120" s="210">
        <v>1784.5166666666667</v>
      </c>
      <c r="G120" s="212">
        <v>1776.7833333333333</v>
      </c>
      <c r="H120" s="212">
        <v>1770.7166666666667</v>
      </c>
      <c r="I120" s="212">
        <v>1762.9833333333333</v>
      </c>
      <c r="J120" s="212">
        <v>1790.5833333333333</v>
      </c>
      <c r="K120" s="212">
        <v>1798.3166666666664</v>
      </c>
      <c r="L120" s="212">
        <v>1804.3833333333332</v>
      </c>
      <c r="M120" s="213">
        <v>1792.25</v>
      </c>
      <c r="N120" s="213">
        <v>1778.45</v>
      </c>
      <c r="O120" s="213">
        <v>37929600</v>
      </c>
      <c r="P120" s="214">
        <v>2.9800173761946134E-2</v>
      </c>
    </row>
    <row r="121" spans="1:16" ht="12.75" customHeight="1">
      <c r="A121" s="206">
        <v>111</v>
      </c>
      <c r="B121" s="218" t="s">
        <v>66</v>
      </c>
      <c r="C121" s="210" t="s">
        <v>833</v>
      </c>
      <c r="D121" s="211">
        <v>45561</v>
      </c>
      <c r="E121" s="210">
        <v>171.04</v>
      </c>
      <c r="F121" s="210">
        <v>171.23</v>
      </c>
      <c r="G121" s="212">
        <v>169.45999999999998</v>
      </c>
      <c r="H121" s="212">
        <v>167.88</v>
      </c>
      <c r="I121" s="212">
        <v>166.10999999999999</v>
      </c>
      <c r="J121" s="212">
        <v>172.80999999999997</v>
      </c>
      <c r="K121" s="212">
        <v>174.58</v>
      </c>
      <c r="L121" s="212">
        <v>176.15999999999997</v>
      </c>
      <c r="M121" s="213">
        <v>173</v>
      </c>
      <c r="N121" s="213">
        <v>169.65</v>
      </c>
      <c r="O121" s="213">
        <v>87611370</v>
      </c>
      <c r="P121" s="214">
        <v>-5.9737761352705917E-3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45561</v>
      </c>
      <c r="E122" s="210">
        <v>3411.6</v>
      </c>
      <c r="F122" s="210">
        <v>3420.5499999999997</v>
      </c>
      <c r="G122" s="212">
        <v>3395.2999999999993</v>
      </c>
      <c r="H122" s="212">
        <v>3378.9999999999995</v>
      </c>
      <c r="I122" s="212">
        <v>3353.7499999999991</v>
      </c>
      <c r="J122" s="212">
        <v>3436.8499999999995</v>
      </c>
      <c r="K122" s="212">
        <v>3462.1000000000004</v>
      </c>
      <c r="L122" s="212">
        <v>3478.3999999999996</v>
      </c>
      <c r="M122" s="213">
        <v>3445.8</v>
      </c>
      <c r="N122" s="213">
        <v>3404.25</v>
      </c>
      <c r="O122" s="213">
        <v>982200</v>
      </c>
      <c r="P122" s="214">
        <v>-7.7746478873239433E-2</v>
      </c>
    </row>
    <row r="123" spans="1:16" ht="12.75" customHeight="1">
      <c r="A123" s="206">
        <v>113</v>
      </c>
      <c r="B123" s="218" t="s">
        <v>42</v>
      </c>
      <c r="C123" s="210" t="s">
        <v>160</v>
      </c>
      <c r="D123" s="211">
        <v>45561</v>
      </c>
      <c r="E123" s="210">
        <v>490.85</v>
      </c>
      <c r="F123" s="210">
        <v>489.33333333333331</v>
      </c>
      <c r="G123" s="212">
        <v>476.01666666666665</v>
      </c>
      <c r="H123" s="212">
        <v>461.18333333333334</v>
      </c>
      <c r="I123" s="212">
        <v>447.86666666666667</v>
      </c>
      <c r="J123" s="212">
        <v>504.16666666666663</v>
      </c>
      <c r="K123" s="212">
        <v>517.48333333333335</v>
      </c>
      <c r="L123" s="212">
        <v>532.31666666666661</v>
      </c>
      <c r="M123" s="213">
        <v>502.65</v>
      </c>
      <c r="N123" s="213">
        <v>474.5</v>
      </c>
      <c r="O123" s="213">
        <v>23704800</v>
      </c>
      <c r="P123" s="214">
        <v>-1.2114771519659936E-2</v>
      </c>
    </row>
    <row r="124" spans="1:16" ht="12.75" customHeight="1">
      <c r="A124" s="206">
        <v>114</v>
      </c>
      <c r="B124" s="218" t="s">
        <v>66</v>
      </c>
      <c r="C124" s="215" t="s">
        <v>161</v>
      </c>
      <c r="D124" s="211">
        <v>45561</v>
      </c>
      <c r="E124" s="210">
        <v>711.4</v>
      </c>
      <c r="F124" s="210">
        <v>710.43333333333339</v>
      </c>
      <c r="G124" s="212">
        <v>697.96666666666681</v>
      </c>
      <c r="H124" s="212">
        <v>684.53333333333342</v>
      </c>
      <c r="I124" s="212">
        <v>672.06666666666683</v>
      </c>
      <c r="J124" s="212">
        <v>723.86666666666679</v>
      </c>
      <c r="K124" s="212">
        <v>736.33333333333348</v>
      </c>
      <c r="L124" s="212">
        <v>749.76666666666677</v>
      </c>
      <c r="M124" s="213">
        <v>722.9</v>
      </c>
      <c r="N124" s="213">
        <v>697</v>
      </c>
      <c r="O124" s="213">
        <v>28870000</v>
      </c>
      <c r="P124" s="214">
        <v>-4.533580238748719E-2</v>
      </c>
    </row>
    <row r="125" spans="1:16" ht="12.75" customHeight="1">
      <c r="A125" s="206">
        <v>115</v>
      </c>
      <c r="B125" s="218" t="s">
        <v>40</v>
      </c>
      <c r="C125" s="210" t="s">
        <v>162</v>
      </c>
      <c r="D125" s="211">
        <v>45561</v>
      </c>
      <c r="E125" s="210">
        <v>3634.25</v>
      </c>
      <c r="F125" s="210">
        <v>3644.2333333333336</v>
      </c>
      <c r="G125" s="212">
        <v>3607.5166666666673</v>
      </c>
      <c r="H125" s="212">
        <v>3580.7833333333338</v>
      </c>
      <c r="I125" s="212">
        <v>3544.0666666666675</v>
      </c>
      <c r="J125" s="212">
        <v>3670.9666666666672</v>
      </c>
      <c r="K125" s="212">
        <v>3707.6833333333334</v>
      </c>
      <c r="L125" s="212">
        <v>3734.416666666667</v>
      </c>
      <c r="M125" s="213">
        <v>3680.95</v>
      </c>
      <c r="N125" s="213">
        <v>3617.5</v>
      </c>
      <c r="O125" s="213">
        <v>18335700</v>
      </c>
      <c r="P125" s="214">
        <v>-7.2443758629091208E-3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45561</v>
      </c>
      <c r="E126" s="210">
        <v>6181.65</v>
      </c>
      <c r="F126" s="210">
        <v>6171.8166666666666</v>
      </c>
      <c r="G126" s="212">
        <v>6111.6333333333332</v>
      </c>
      <c r="H126" s="212">
        <v>6041.6166666666668</v>
      </c>
      <c r="I126" s="212">
        <v>5981.4333333333334</v>
      </c>
      <c r="J126" s="212">
        <v>6241.833333333333</v>
      </c>
      <c r="K126" s="212">
        <v>6302.0166666666655</v>
      </c>
      <c r="L126" s="212">
        <v>6372.0333333333328</v>
      </c>
      <c r="M126" s="213">
        <v>6232</v>
      </c>
      <c r="N126" s="213">
        <v>6101.8</v>
      </c>
      <c r="O126" s="213">
        <v>2881050</v>
      </c>
      <c r="P126" s="214">
        <v>3.3412245776390834E-2</v>
      </c>
    </row>
    <row r="127" spans="1:16" ht="12.75" customHeight="1">
      <c r="A127" s="206">
        <v>117</v>
      </c>
      <c r="B127" s="218" t="s">
        <v>85</v>
      </c>
      <c r="C127" s="210" t="s">
        <v>164</v>
      </c>
      <c r="D127" s="211">
        <v>45561</v>
      </c>
      <c r="E127" s="210">
        <v>5684.85</v>
      </c>
      <c r="F127" s="210">
        <v>5687.1500000000005</v>
      </c>
      <c r="G127" s="212">
        <v>5643.6500000000015</v>
      </c>
      <c r="H127" s="212">
        <v>5602.4500000000007</v>
      </c>
      <c r="I127" s="212">
        <v>5558.9500000000016</v>
      </c>
      <c r="J127" s="212">
        <v>5728.3500000000013</v>
      </c>
      <c r="K127" s="212">
        <v>5771.8499999999995</v>
      </c>
      <c r="L127" s="212">
        <v>5813.0500000000011</v>
      </c>
      <c r="M127" s="213">
        <v>5730.65</v>
      </c>
      <c r="N127" s="213">
        <v>5645.95</v>
      </c>
      <c r="O127" s="213">
        <v>1130300</v>
      </c>
      <c r="P127" s="214">
        <v>7.0384889522451888E-3</v>
      </c>
    </row>
    <row r="128" spans="1:16" ht="12.75" customHeight="1">
      <c r="A128" s="206">
        <v>118</v>
      </c>
      <c r="B128" s="218" t="s">
        <v>42</v>
      </c>
      <c r="C128" s="210" t="s">
        <v>165</v>
      </c>
      <c r="D128" s="211">
        <v>45561</v>
      </c>
      <c r="E128" s="210">
        <v>2296.65</v>
      </c>
      <c r="F128" s="210">
        <v>2297.0500000000002</v>
      </c>
      <c r="G128" s="212">
        <v>2275.8000000000002</v>
      </c>
      <c r="H128" s="212">
        <v>2254.9499999999998</v>
      </c>
      <c r="I128" s="212">
        <v>2233.6999999999998</v>
      </c>
      <c r="J128" s="212">
        <v>2317.9000000000005</v>
      </c>
      <c r="K128" s="212">
        <v>2339.1500000000005</v>
      </c>
      <c r="L128" s="212">
        <v>2360.0000000000009</v>
      </c>
      <c r="M128" s="213">
        <v>2318.3000000000002</v>
      </c>
      <c r="N128" s="213">
        <v>2276.1999999999998</v>
      </c>
      <c r="O128" s="213">
        <v>12635675</v>
      </c>
      <c r="P128" s="214">
        <v>-3.1090109173863453E-2</v>
      </c>
    </row>
    <row r="129" spans="1:16" ht="12.75" customHeight="1">
      <c r="A129" s="206">
        <v>119</v>
      </c>
      <c r="B129" s="218" t="s">
        <v>54</v>
      </c>
      <c r="C129" s="210" t="s">
        <v>166</v>
      </c>
      <c r="D129" s="211">
        <v>45561</v>
      </c>
      <c r="E129" s="210">
        <v>2738.5</v>
      </c>
      <c r="F129" s="210">
        <v>2745.15</v>
      </c>
      <c r="G129" s="212">
        <v>2720.9500000000003</v>
      </c>
      <c r="H129" s="212">
        <v>2703.4</v>
      </c>
      <c r="I129" s="212">
        <v>2679.2000000000003</v>
      </c>
      <c r="J129" s="212">
        <v>2762.7000000000003</v>
      </c>
      <c r="K129" s="212">
        <v>2786.9</v>
      </c>
      <c r="L129" s="212">
        <v>2804.4500000000003</v>
      </c>
      <c r="M129" s="213">
        <v>2769.35</v>
      </c>
      <c r="N129" s="213">
        <v>2727.6</v>
      </c>
      <c r="O129" s="213">
        <v>15812300</v>
      </c>
      <c r="P129" s="214">
        <v>2.4212196780775335E-2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45561</v>
      </c>
      <c r="E130" s="210">
        <v>327.75</v>
      </c>
      <c r="F130" s="210">
        <v>328.23333333333335</v>
      </c>
      <c r="G130" s="212">
        <v>325.4666666666667</v>
      </c>
      <c r="H130" s="212">
        <v>323.18333333333334</v>
      </c>
      <c r="I130" s="212">
        <v>320.41666666666669</v>
      </c>
      <c r="J130" s="212">
        <v>330.51666666666671</v>
      </c>
      <c r="K130" s="212">
        <v>333.28333333333336</v>
      </c>
      <c r="L130" s="212">
        <v>335.56666666666672</v>
      </c>
      <c r="M130" s="213">
        <v>331</v>
      </c>
      <c r="N130" s="213">
        <v>325.95</v>
      </c>
      <c r="O130" s="213">
        <v>38692000</v>
      </c>
      <c r="P130" s="214">
        <v>2.9550521022344341E-3</v>
      </c>
    </row>
    <row r="131" spans="1:16" ht="12.75" customHeight="1">
      <c r="A131" s="206">
        <v>121</v>
      </c>
      <c r="B131" s="218" t="s">
        <v>66</v>
      </c>
      <c r="C131" s="210" t="s">
        <v>168</v>
      </c>
      <c r="D131" s="211">
        <v>45561</v>
      </c>
      <c r="E131" s="210">
        <v>211.11</v>
      </c>
      <c r="F131" s="210">
        <v>211.33</v>
      </c>
      <c r="G131" s="212">
        <v>209.63000000000002</v>
      </c>
      <c r="H131" s="212">
        <v>208.15</v>
      </c>
      <c r="I131" s="212">
        <v>206.45000000000002</v>
      </c>
      <c r="J131" s="212">
        <v>212.81000000000003</v>
      </c>
      <c r="K131" s="212">
        <v>214.51000000000002</v>
      </c>
      <c r="L131" s="212">
        <v>215.99000000000004</v>
      </c>
      <c r="M131" s="213">
        <v>213.03</v>
      </c>
      <c r="N131" s="213">
        <v>209.85</v>
      </c>
      <c r="O131" s="213">
        <v>59937000</v>
      </c>
      <c r="P131" s="214">
        <v>5.4856567689984901E-3</v>
      </c>
    </row>
    <row r="132" spans="1:16" ht="12.75" customHeight="1">
      <c r="A132" s="206">
        <v>122</v>
      </c>
      <c r="B132" s="218" t="s">
        <v>57</v>
      </c>
      <c r="C132" s="210" t="s">
        <v>169</v>
      </c>
      <c r="D132" s="211">
        <v>45561</v>
      </c>
      <c r="E132" s="210">
        <v>646.45000000000005</v>
      </c>
      <c r="F132" s="210">
        <v>645.36666666666667</v>
      </c>
      <c r="G132" s="212">
        <v>641.2833333333333</v>
      </c>
      <c r="H132" s="212">
        <v>636.11666666666667</v>
      </c>
      <c r="I132" s="212">
        <v>632.0333333333333</v>
      </c>
      <c r="J132" s="212">
        <v>650.5333333333333</v>
      </c>
      <c r="K132" s="212">
        <v>654.61666666666656</v>
      </c>
      <c r="L132" s="212">
        <v>659.7833333333333</v>
      </c>
      <c r="M132" s="213">
        <v>649.45000000000005</v>
      </c>
      <c r="N132" s="213">
        <v>640.20000000000005</v>
      </c>
      <c r="O132" s="213">
        <v>14731200</v>
      </c>
      <c r="P132" s="214">
        <v>-1.7369727047146403E-2</v>
      </c>
    </row>
    <row r="133" spans="1:16" ht="12.75" customHeight="1">
      <c r="A133" s="206">
        <v>123</v>
      </c>
      <c r="B133" s="218" t="s">
        <v>54</v>
      </c>
      <c r="C133" s="210" t="s">
        <v>170</v>
      </c>
      <c r="D133" s="211">
        <v>45561</v>
      </c>
      <c r="E133" s="210">
        <v>12331</v>
      </c>
      <c r="F133" s="210">
        <v>12350.800000000001</v>
      </c>
      <c r="G133" s="212">
        <v>12271.200000000003</v>
      </c>
      <c r="H133" s="212">
        <v>12211.400000000001</v>
      </c>
      <c r="I133" s="212">
        <v>12131.800000000003</v>
      </c>
      <c r="J133" s="212">
        <v>12410.600000000002</v>
      </c>
      <c r="K133" s="212">
        <v>12490.2</v>
      </c>
      <c r="L133" s="212">
        <v>12550.000000000002</v>
      </c>
      <c r="M133" s="213">
        <v>12430.4</v>
      </c>
      <c r="N133" s="213">
        <v>12291</v>
      </c>
      <c r="O133" s="213">
        <v>3412000</v>
      </c>
      <c r="P133" s="214">
        <v>-4.9286943334597103E-3</v>
      </c>
    </row>
    <row r="134" spans="1:16" ht="12.75" customHeight="1">
      <c r="A134" s="206">
        <v>124</v>
      </c>
      <c r="B134" s="218" t="s">
        <v>57</v>
      </c>
      <c r="C134" s="210" t="s">
        <v>874</v>
      </c>
      <c r="D134" s="211">
        <v>45561</v>
      </c>
      <c r="E134" s="210">
        <v>1488.6</v>
      </c>
      <c r="F134" s="210">
        <v>1495.3999999999999</v>
      </c>
      <c r="G134" s="212">
        <v>1477.4499999999998</v>
      </c>
      <c r="H134" s="212">
        <v>1466.3</v>
      </c>
      <c r="I134" s="212">
        <v>1448.35</v>
      </c>
      <c r="J134" s="212">
        <v>1506.5499999999997</v>
      </c>
      <c r="K134" s="212">
        <v>1524.5</v>
      </c>
      <c r="L134" s="212">
        <v>1535.6499999999996</v>
      </c>
      <c r="M134" s="213">
        <v>1513.35</v>
      </c>
      <c r="N134" s="213">
        <v>1484.25</v>
      </c>
      <c r="O134" s="213">
        <v>9886100</v>
      </c>
      <c r="P134" s="214">
        <v>-9.9544339291973358E-3</v>
      </c>
    </row>
    <row r="135" spans="1:16" ht="12.75" customHeight="1">
      <c r="A135" s="206">
        <v>125</v>
      </c>
      <c r="B135" s="218" t="s">
        <v>85</v>
      </c>
      <c r="C135" s="210" t="s">
        <v>172</v>
      </c>
      <c r="D135" s="211">
        <v>45561</v>
      </c>
      <c r="E135" s="210">
        <v>5405.45</v>
      </c>
      <c r="F135" s="210">
        <v>5394.75</v>
      </c>
      <c r="G135" s="212">
        <v>5350.7</v>
      </c>
      <c r="H135" s="212">
        <v>5295.95</v>
      </c>
      <c r="I135" s="212">
        <v>5251.9</v>
      </c>
      <c r="J135" s="212">
        <v>5449.5</v>
      </c>
      <c r="K135" s="212">
        <v>5493.5499999999993</v>
      </c>
      <c r="L135" s="212">
        <v>5548.3</v>
      </c>
      <c r="M135" s="213">
        <v>5438.8</v>
      </c>
      <c r="N135" s="213">
        <v>5340</v>
      </c>
      <c r="O135" s="213">
        <v>2186200</v>
      </c>
      <c r="P135" s="214">
        <v>1.10062893081761E-2</v>
      </c>
    </row>
    <row r="136" spans="1:16" ht="12.75" customHeight="1">
      <c r="A136" s="206">
        <v>126</v>
      </c>
      <c r="B136" s="218" t="s">
        <v>42</v>
      </c>
      <c r="C136" s="217" t="s">
        <v>173</v>
      </c>
      <c r="D136" s="211">
        <v>45561</v>
      </c>
      <c r="E136" s="210">
        <v>2151.0500000000002</v>
      </c>
      <c r="F136" s="210">
        <v>2155.85</v>
      </c>
      <c r="G136" s="212">
        <v>2133.6999999999998</v>
      </c>
      <c r="H136" s="212">
        <v>2116.35</v>
      </c>
      <c r="I136" s="212">
        <v>2094.1999999999998</v>
      </c>
      <c r="J136" s="212">
        <v>2173.1999999999998</v>
      </c>
      <c r="K136" s="212">
        <v>2195.3500000000004</v>
      </c>
      <c r="L136" s="212">
        <v>2212.6999999999998</v>
      </c>
      <c r="M136" s="213">
        <v>2178</v>
      </c>
      <c r="N136" s="213">
        <v>2138.5</v>
      </c>
      <c r="O136" s="213">
        <v>1520000</v>
      </c>
      <c r="P136" s="214">
        <v>-2.2130725681935151E-2</v>
      </c>
    </row>
    <row r="137" spans="1:16" ht="12.75" customHeight="1">
      <c r="A137" s="206">
        <v>127</v>
      </c>
      <c r="B137" s="218" t="s">
        <v>66</v>
      </c>
      <c r="C137" s="217" t="s">
        <v>174</v>
      </c>
      <c r="D137" s="211">
        <v>45561</v>
      </c>
      <c r="E137" s="210">
        <v>1123.3499999999999</v>
      </c>
      <c r="F137" s="210">
        <v>1125.5166666666667</v>
      </c>
      <c r="G137" s="212">
        <v>1107.9833333333333</v>
      </c>
      <c r="H137" s="212">
        <v>1092.6166666666668</v>
      </c>
      <c r="I137" s="212">
        <v>1075.0833333333335</v>
      </c>
      <c r="J137" s="212">
        <v>1140.8833333333332</v>
      </c>
      <c r="K137" s="212">
        <v>1158.4166666666665</v>
      </c>
      <c r="L137" s="212">
        <v>1173.7833333333331</v>
      </c>
      <c r="M137" s="213">
        <v>1143.05</v>
      </c>
      <c r="N137" s="213">
        <v>1110.1500000000001</v>
      </c>
      <c r="O137" s="213">
        <v>9381600</v>
      </c>
      <c r="P137" s="214">
        <v>0.5399868680236376</v>
      </c>
    </row>
    <row r="138" spans="1:16" ht="12.75" customHeight="1">
      <c r="A138" s="206">
        <v>128</v>
      </c>
      <c r="B138" s="218" t="s">
        <v>82</v>
      </c>
      <c r="C138" s="210" t="s">
        <v>175</v>
      </c>
      <c r="D138" s="211">
        <v>45561</v>
      </c>
      <c r="E138" s="210">
        <v>1886.15</v>
      </c>
      <c r="F138" s="210">
        <v>1882.75</v>
      </c>
      <c r="G138" s="212">
        <v>1849.5</v>
      </c>
      <c r="H138" s="212">
        <v>1812.85</v>
      </c>
      <c r="I138" s="212">
        <v>1779.6</v>
      </c>
      <c r="J138" s="212">
        <v>1919.4</v>
      </c>
      <c r="K138" s="212">
        <v>1952.65</v>
      </c>
      <c r="L138" s="212">
        <v>1989.3000000000002</v>
      </c>
      <c r="M138" s="213">
        <v>1916</v>
      </c>
      <c r="N138" s="213">
        <v>1846.1</v>
      </c>
      <c r="O138" s="213">
        <v>1513600</v>
      </c>
      <c r="P138" s="214">
        <v>-1.5831134564643799E-3</v>
      </c>
    </row>
    <row r="139" spans="1:16" ht="12.75" customHeight="1">
      <c r="A139" s="206">
        <v>129</v>
      </c>
      <c r="B139" s="218" t="s">
        <v>54</v>
      </c>
      <c r="C139" s="210" t="s">
        <v>176</v>
      </c>
      <c r="D139" s="211">
        <v>45561</v>
      </c>
      <c r="E139" s="210">
        <v>194.01</v>
      </c>
      <c r="F139" s="210">
        <v>194.43999999999997</v>
      </c>
      <c r="G139" s="212">
        <v>192.62999999999994</v>
      </c>
      <c r="H139" s="212">
        <v>191.24999999999997</v>
      </c>
      <c r="I139" s="212">
        <v>189.43999999999994</v>
      </c>
      <c r="J139" s="212">
        <v>195.81999999999994</v>
      </c>
      <c r="K139" s="212">
        <v>197.62999999999994</v>
      </c>
      <c r="L139" s="212">
        <v>199.00999999999993</v>
      </c>
      <c r="M139" s="213">
        <v>196.25</v>
      </c>
      <c r="N139" s="213">
        <v>193.06</v>
      </c>
      <c r="O139" s="213">
        <v>117590200</v>
      </c>
      <c r="P139" s="214">
        <v>9.4471871762052788E-3</v>
      </c>
    </row>
    <row r="140" spans="1:16" ht="12.75" customHeight="1">
      <c r="A140" s="206">
        <v>130</v>
      </c>
      <c r="B140" s="218" t="s">
        <v>85</v>
      </c>
      <c r="C140" s="215" t="s">
        <v>177</v>
      </c>
      <c r="D140" s="211">
        <v>45561</v>
      </c>
      <c r="E140" s="210">
        <v>3102.85</v>
      </c>
      <c r="F140" s="210">
        <v>3108.6166666666668</v>
      </c>
      <c r="G140" s="212">
        <v>3084.2333333333336</v>
      </c>
      <c r="H140" s="212">
        <v>3065.6166666666668</v>
      </c>
      <c r="I140" s="212">
        <v>3041.2333333333336</v>
      </c>
      <c r="J140" s="212">
        <v>3127.2333333333336</v>
      </c>
      <c r="K140" s="212">
        <v>3151.6166666666668</v>
      </c>
      <c r="L140" s="212">
        <v>3170.2333333333336</v>
      </c>
      <c r="M140" s="213">
        <v>3133</v>
      </c>
      <c r="N140" s="213">
        <v>3090</v>
      </c>
      <c r="O140" s="213">
        <v>3779325</v>
      </c>
      <c r="P140" s="214">
        <v>-7.0086705202312138E-3</v>
      </c>
    </row>
    <row r="141" spans="1:16" ht="12.75" customHeight="1">
      <c r="A141" s="206">
        <v>131</v>
      </c>
      <c r="B141" s="218" t="s">
        <v>54</v>
      </c>
      <c r="C141" s="210" t="s">
        <v>178</v>
      </c>
      <c r="D141" s="211">
        <v>45561</v>
      </c>
      <c r="E141" s="210">
        <v>136637.25</v>
      </c>
      <c r="F141" s="210">
        <v>136756.05000000002</v>
      </c>
      <c r="G141" s="212">
        <v>136131.20000000004</v>
      </c>
      <c r="H141" s="212">
        <v>135625.15000000002</v>
      </c>
      <c r="I141" s="212">
        <v>135000.30000000005</v>
      </c>
      <c r="J141" s="212">
        <v>137262.10000000003</v>
      </c>
      <c r="K141" s="212">
        <v>137886.95000000001</v>
      </c>
      <c r="L141" s="212">
        <v>138393.00000000003</v>
      </c>
      <c r="M141" s="213">
        <v>137380.9</v>
      </c>
      <c r="N141" s="213">
        <v>136250</v>
      </c>
      <c r="O141" s="213">
        <v>70840</v>
      </c>
      <c r="P141" s="214">
        <v>-2.1817177575255454E-2</v>
      </c>
    </row>
    <row r="142" spans="1:16" ht="12.75" customHeight="1">
      <c r="A142" s="206">
        <v>132</v>
      </c>
      <c r="B142" s="218" t="s">
        <v>66</v>
      </c>
      <c r="C142" s="210" t="s">
        <v>179</v>
      </c>
      <c r="D142" s="211">
        <v>45561</v>
      </c>
      <c r="E142" s="210">
        <v>1998.1</v>
      </c>
      <c r="F142" s="210">
        <v>1992.2666666666667</v>
      </c>
      <c r="G142" s="212">
        <v>1964.6333333333332</v>
      </c>
      <c r="H142" s="212">
        <v>1931.1666666666665</v>
      </c>
      <c r="I142" s="212">
        <v>1903.5333333333331</v>
      </c>
      <c r="J142" s="212">
        <v>2025.7333333333333</v>
      </c>
      <c r="K142" s="212">
        <v>2053.3666666666668</v>
      </c>
      <c r="L142" s="212">
        <v>2086.8333333333335</v>
      </c>
      <c r="M142" s="213">
        <v>2019.9</v>
      </c>
      <c r="N142" s="213">
        <v>1958.8</v>
      </c>
      <c r="O142" s="213">
        <v>3919850</v>
      </c>
      <c r="P142" s="214">
        <v>0.11272443403590944</v>
      </c>
    </row>
    <row r="143" spans="1:16" ht="12.75" customHeight="1">
      <c r="A143" s="206">
        <v>133</v>
      </c>
      <c r="B143" s="218" t="s">
        <v>129</v>
      </c>
      <c r="C143" s="210" t="s">
        <v>180</v>
      </c>
      <c r="D143" s="211">
        <v>45561</v>
      </c>
      <c r="E143" s="210">
        <v>175.27</v>
      </c>
      <c r="F143" s="210">
        <v>175.74666666666667</v>
      </c>
      <c r="G143" s="212">
        <v>174.29333333333335</v>
      </c>
      <c r="H143" s="212">
        <v>173.31666666666669</v>
      </c>
      <c r="I143" s="212">
        <v>171.86333333333337</v>
      </c>
      <c r="J143" s="212">
        <v>176.72333333333333</v>
      </c>
      <c r="K143" s="212">
        <v>178.17666666666665</v>
      </c>
      <c r="L143" s="212">
        <v>179.15333333333331</v>
      </c>
      <c r="M143" s="213">
        <v>177.2</v>
      </c>
      <c r="N143" s="213">
        <v>174.77</v>
      </c>
      <c r="O143" s="213">
        <v>84577500</v>
      </c>
      <c r="P143" s="214">
        <v>1.4848812095032398E-2</v>
      </c>
    </row>
    <row r="144" spans="1:16" ht="12.75" customHeight="1">
      <c r="A144" s="206">
        <v>134</v>
      </c>
      <c r="B144" s="218" t="s">
        <v>85</v>
      </c>
      <c r="C144" s="210" t="s">
        <v>181</v>
      </c>
      <c r="D144" s="211">
        <v>45561</v>
      </c>
      <c r="E144" s="210">
        <v>7496.6</v>
      </c>
      <c r="F144" s="210">
        <v>7494.8</v>
      </c>
      <c r="G144" s="212">
        <v>7443.7000000000007</v>
      </c>
      <c r="H144" s="212">
        <v>7390.8</v>
      </c>
      <c r="I144" s="212">
        <v>7339.7000000000007</v>
      </c>
      <c r="J144" s="212">
        <v>7547.7000000000007</v>
      </c>
      <c r="K144" s="212">
        <v>7598.8000000000011</v>
      </c>
      <c r="L144" s="212">
        <v>7651.7000000000007</v>
      </c>
      <c r="M144" s="213">
        <v>7545.9</v>
      </c>
      <c r="N144" s="213">
        <v>7441.9</v>
      </c>
      <c r="O144" s="213">
        <v>1491600</v>
      </c>
      <c r="P144" s="214">
        <v>-2.135616573171932E-2</v>
      </c>
    </row>
    <row r="145" spans="1:16" ht="12.75" customHeight="1">
      <c r="A145" s="206">
        <v>135</v>
      </c>
      <c r="B145" s="218" t="s">
        <v>831</v>
      </c>
      <c r="C145" s="210" t="s">
        <v>182</v>
      </c>
      <c r="D145" s="211">
        <v>45561</v>
      </c>
      <c r="E145" s="210">
        <v>3362.85</v>
      </c>
      <c r="F145" s="210">
        <v>3364.5</v>
      </c>
      <c r="G145" s="212">
        <v>3342</v>
      </c>
      <c r="H145" s="212">
        <v>3321.15</v>
      </c>
      <c r="I145" s="212">
        <v>3298.65</v>
      </c>
      <c r="J145" s="212">
        <v>3385.35</v>
      </c>
      <c r="K145" s="212">
        <v>3407.85</v>
      </c>
      <c r="L145" s="212">
        <v>3428.7</v>
      </c>
      <c r="M145" s="213">
        <v>3387</v>
      </c>
      <c r="N145" s="213">
        <v>3343.65</v>
      </c>
      <c r="O145" s="213">
        <v>2421825</v>
      </c>
      <c r="P145" s="214">
        <v>-1.8162468960624335E-2</v>
      </c>
    </row>
    <row r="146" spans="1:16" ht="12.75" customHeight="1">
      <c r="A146" s="206">
        <v>136</v>
      </c>
      <c r="B146" s="218" t="s">
        <v>57</v>
      </c>
      <c r="C146" s="210" t="s">
        <v>183</v>
      </c>
      <c r="D146" s="211">
        <v>45561</v>
      </c>
      <c r="E146" s="210">
        <v>2512.35</v>
      </c>
      <c r="F146" s="210">
        <v>2519.75</v>
      </c>
      <c r="G146" s="212">
        <v>2496.35</v>
      </c>
      <c r="H146" s="212">
        <v>2480.35</v>
      </c>
      <c r="I146" s="212">
        <v>2456.9499999999998</v>
      </c>
      <c r="J146" s="212">
        <v>2535.75</v>
      </c>
      <c r="K146" s="212">
        <v>2559.1499999999996</v>
      </c>
      <c r="L146" s="212">
        <v>2575.15</v>
      </c>
      <c r="M146" s="213">
        <v>2543.15</v>
      </c>
      <c r="N146" s="213">
        <v>2503.75</v>
      </c>
      <c r="O146" s="213">
        <v>7027600</v>
      </c>
      <c r="P146" s="214">
        <v>-4.2507367943776918E-3</v>
      </c>
    </row>
    <row r="147" spans="1:16" ht="12.75" customHeight="1">
      <c r="A147" s="206">
        <v>137</v>
      </c>
      <c r="B147" s="218" t="s">
        <v>129</v>
      </c>
      <c r="C147" s="210" t="s">
        <v>184</v>
      </c>
      <c r="D147" s="211">
        <v>45561</v>
      </c>
      <c r="E147" s="210">
        <v>211.83</v>
      </c>
      <c r="F147" s="210">
        <v>211.52666666666667</v>
      </c>
      <c r="G147" s="212">
        <v>210.30333333333334</v>
      </c>
      <c r="H147" s="212">
        <v>208.77666666666667</v>
      </c>
      <c r="I147" s="212">
        <v>207.55333333333334</v>
      </c>
      <c r="J147" s="212">
        <v>213.05333333333334</v>
      </c>
      <c r="K147" s="212">
        <v>214.27666666666664</v>
      </c>
      <c r="L147" s="212">
        <v>215.80333333333334</v>
      </c>
      <c r="M147" s="213">
        <v>212.75</v>
      </c>
      <c r="N147" s="213">
        <v>210</v>
      </c>
      <c r="O147" s="213">
        <v>114124500</v>
      </c>
      <c r="P147" s="214">
        <v>1.3548077691631364E-2</v>
      </c>
    </row>
    <row r="148" spans="1:16" ht="12.75" customHeight="1">
      <c r="A148" s="206">
        <v>138</v>
      </c>
      <c r="B148" s="218" t="s">
        <v>185</v>
      </c>
      <c r="C148" s="210" t="s">
        <v>186</v>
      </c>
      <c r="D148" s="211">
        <v>45561</v>
      </c>
      <c r="E148" s="210">
        <v>405.55</v>
      </c>
      <c r="F148" s="210">
        <v>406.38333333333338</v>
      </c>
      <c r="G148" s="212">
        <v>402.76666666666677</v>
      </c>
      <c r="H148" s="212">
        <v>399.98333333333341</v>
      </c>
      <c r="I148" s="212">
        <v>396.36666666666679</v>
      </c>
      <c r="J148" s="212">
        <v>409.16666666666674</v>
      </c>
      <c r="K148" s="212">
        <v>412.78333333333342</v>
      </c>
      <c r="L148" s="212">
        <v>415.56666666666672</v>
      </c>
      <c r="M148" s="213">
        <v>410</v>
      </c>
      <c r="N148" s="213">
        <v>403.6</v>
      </c>
      <c r="O148" s="213">
        <v>108859500</v>
      </c>
      <c r="P148" s="214">
        <v>4.0935756393522572E-2</v>
      </c>
    </row>
    <row r="149" spans="1:16" ht="12.75" customHeight="1">
      <c r="A149" s="206">
        <v>139</v>
      </c>
      <c r="B149" s="218" t="s">
        <v>105</v>
      </c>
      <c r="C149" s="210" t="s">
        <v>187</v>
      </c>
      <c r="D149" s="211">
        <v>45561</v>
      </c>
      <c r="E149" s="210">
        <v>1800.8</v>
      </c>
      <c r="F149" s="210">
        <v>1796.4000000000003</v>
      </c>
      <c r="G149" s="212">
        <v>1787.8000000000006</v>
      </c>
      <c r="H149" s="212">
        <v>1774.8000000000004</v>
      </c>
      <c r="I149" s="212">
        <v>1766.2000000000007</v>
      </c>
      <c r="J149" s="212">
        <v>1809.4000000000005</v>
      </c>
      <c r="K149" s="212">
        <v>1818.0000000000005</v>
      </c>
      <c r="L149" s="212">
        <v>1831.0000000000005</v>
      </c>
      <c r="M149" s="213">
        <v>1805</v>
      </c>
      <c r="N149" s="213">
        <v>1783.4</v>
      </c>
      <c r="O149" s="213">
        <v>8164800</v>
      </c>
      <c r="P149" s="214">
        <v>1.4613778705636743E-2</v>
      </c>
    </row>
    <row r="150" spans="1:16" ht="12.75" customHeight="1">
      <c r="A150" s="206">
        <v>140</v>
      </c>
      <c r="B150" s="218" t="s">
        <v>85</v>
      </c>
      <c r="C150" s="215" t="s">
        <v>188</v>
      </c>
      <c r="D150" s="211">
        <v>45561</v>
      </c>
      <c r="E150" s="210">
        <v>11298.35</v>
      </c>
      <c r="F150" s="210">
        <v>11286.133333333331</v>
      </c>
      <c r="G150" s="212">
        <v>11212.266666666663</v>
      </c>
      <c r="H150" s="212">
        <v>11126.183333333331</v>
      </c>
      <c r="I150" s="212">
        <v>11052.316666666662</v>
      </c>
      <c r="J150" s="212">
        <v>11372.216666666664</v>
      </c>
      <c r="K150" s="212">
        <v>11446.083333333332</v>
      </c>
      <c r="L150" s="212">
        <v>11532.166666666664</v>
      </c>
      <c r="M150" s="213">
        <v>11360</v>
      </c>
      <c r="N150" s="213">
        <v>11200.05</v>
      </c>
      <c r="O150" s="213">
        <v>1322400</v>
      </c>
      <c r="P150" s="214">
        <v>-7.8031212484993995E-3</v>
      </c>
    </row>
    <row r="151" spans="1:16" ht="12.75" customHeight="1">
      <c r="A151" s="206">
        <v>141</v>
      </c>
      <c r="B151" s="218" t="s">
        <v>82</v>
      </c>
      <c r="C151" s="217" t="s">
        <v>189</v>
      </c>
      <c r="D151" s="211">
        <v>45561</v>
      </c>
      <c r="E151" s="210">
        <v>312.89999999999998</v>
      </c>
      <c r="F151" s="210">
        <v>314.3</v>
      </c>
      <c r="G151" s="212">
        <v>310.25</v>
      </c>
      <c r="H151" s="212">
        <v>307.59999999999997</v>
      </c>
      <c r="I151" s="212">
        <v>303.54999999999995</v>
      </c>
      <c r="J151" s="212">
        <v>316.95000000000005</v>
      </c>
      <c r="K151" s="212">
        <v>321.00000000000011</v>
      </c>
      <c r="L151" s="212">
        <v>323.65000000000009</v>
      </c>
      <c r="M151" s="213">
        <v>318.35000000000002</v>
      </c>
      <c r="N151" s="213">
        <v>311.64999999999998</v>
      </c>
      <c r="O151" s="213">
        <v>128615025</v>
      </c>
      <c r="P151" s="214">
        <v>6.5837049535976862E-3</v>
      </c>
    </row>
    <row r="152" spans="1:16" ht="12.75" customHeight="1">
      <c r="A152" s="206">
        <v>142</v>
      </c>
      <c r="B152" s="218" t="s">
        <v>45</v>
      </c>
      <c r="C152" s="210" t="s">
        <v>190</v>
      </c>
      <c r="D152" s="211">
        <v>45561</v>
      </c>
      <c r="E152" s="210">
        <v>41237.25</v>
      </c>
      <c r="F152" s="210">
        <v>41412.416666666664</v>
      </c>
      <c r="G152" s="212">
        <v>40974.833333333328</v>
      </c>
      <c r="H152" s="212">
        <v>40712.416666666664</v>
      </c>
      <c r="I152" s="212">
        <v>40274.833333333328</v>
      </c>
      <c r="J152" s="212">
        <v>41674.833333333328</v>
      </c>
      <c r="K152" s="212">
        <v>42112.416666666657</v>
      </c>
      <c r="L152" s="212">
        <v>42374.833333333328</v>
      </c>
      <c r="M152" s="213">
        <v>41850</v>
      </c>
      <c r="N152" s="213">
        <v>41150</v>
      </c>
      <c r="O152" s="213">
        <v>178050</v>
      </c>
      <c r="P152" s="214">
        <v>1.5310922932170045E-2</v>
      </c>
    </row>
    <row r="153" spans="1:16" ht="12.75" customHeight="1">
      <c r="A153" s="206">
        <v>143</v>
      </c>
      <c r="B153" s="218" t="s">
        <v>42</v>
      </c>
      <c r="C153" s="210" t="s">
        <v>191</v>
      </c>
      <c r="D153" s="211">
        <v>45561</v>
      </c>
      <c r="E153" s="210">
        <v>1084.7</v>
      </c>
      <c r="F153" s="210">
        <v>1081.3166666666666</v>
      </c>
      <c r="G153" s="212">
        <v>1069.1833333333332</v>
      </c>
      <c r="H153" s="212">
        <v>1053.6666666666665</v>
      </c>
      <c r="I153" s="212">
        <v>1041.5333333333331</v>
      </c>
      <c r="J153" s="212">
        <v>1096.8333333333333</v>
      </c>
      <c r="K153" s="212">
        <v>1108.9666666666665</v>
      </c>
      <c r="L153" s="212">
        <v>1124.4833333333333</v>
      </c>
      <c r="M153" s="213">
        <v>1093.45</v>
      </c>
      <c r="N153" s="213">
        <v>1065.8</v>
      </c>
      <c r="O153" s="213">
        <v>9325500</v>
      </c>
      <c r="P153" s="214">
        <v>-1.6082341588935349E-4</v>
      </c>
    </row>
    <row r="154" spans="1:16" ht="12.75" customHeight="1">
      <c r="A154" s="206">
        <v>144</v>
      </c>
      <c r="B154" s="218" t="s">
        <v>85</v>
      </c>
      <c r="C154" s="210" t="s">
        <v>192</v>
      </c>
      <c r="D154" s="211">
        <v>45561</v>
      </c>
      <c r="E154" s="210">
        <v>5279.25</v>
      </c>
      <c r="F154" s="210">
        <v>5274.4666666666662</v>
      </c>
      <c r="G154" s="212">
        <v>5249.9333333333325</v>
      </c>
      <c r="H154" s="212">
        <v>5220.6166666666659</v>
      </c>
      <c r="I154" s="212">
        <v>5196.0833333333321</v>
      </c>
      <c r="J154" s="212">
        <v>5303.7833333333328</v>
      </c>
      <c r="K154" s="212">
        <v>5328.3166666666675</v>
      </c>
      <c r="L154" s="212">
        <v>5357.6333333333332</v>
      </c>
      <c r="M154" s="213">
        <v>5299</v>
      </c>
      <c r="N154" s="213">
        <v>5245.15</v>
      </c>
      <c r="O154" s="213">
        <v>2130400</v>
      </c>
      <c r="P154" s="214">
        <v>-8.6551884597487212E-3</v>
      </c>
    </row>
    <row r="155" spans="1:16" ht="12.75" customHeight="1">
      <c r="A155" s="206">
        <v>145</v>
      </c>
      <c r="B155" s="218" t="s">
        <v>82</v>
      </c>
      <c r="C155" s="215" t="s">
        <v>193</v>
      </c>
      <c r="D155" s="211">
        <v>45561</v>
      </c>
      <c r="E155" s="210">
        <v>368.35</v>
      </c>
      <c r="F155" s="210">
        <v>368.93333333333334</v>
      </c>
      <c r="G155" s="212">
        <v>365.9666666666667</v>
      </c>
      <c r="H155" s="212">
        <v>363.58333333333337</v>
      </c>
      <c r="I155" s="212">
        <v>360.61666666666673</v>
      </c>
      <c r="J155" s="212">
        <v>371.31666666666666</v>
      </c>
      <c r="K155" s="212">
        <v>374.28333333333325</v>
      </c>
      <c r="L155" s="212">
        <v>376.66666666666663</v>
      </c>
      <c r="M155" s="213">
        <v>371.9</v>
      </c>
      <c r="N155" s="213">
        <v>366.55</v>
      </c>
      <c r="O155" s="213">
        <v>31122000</v>
      </c>
      <c r="P155" s="214">
        <v>-1.5095414411848477E-2</v>
      </c>
    </row>
    <row r="156" spans="1:16" ht="12.75" customHeight="1">
      <c r="A156" s="206">
        <v>146</v>
      </c>
      <c r="B156" s="218" t="s">
        <v>66</v>
      </c>
      <c r="C156" s="210" t="s">
        <v>194</v>
      </c>
      <c r="D156" s="211">
        <v>45561</v>
      </c>
      <c r="E156" s="210">
        <v>560.70000000000005</v>
      </c>
      <c r="F156" s="210">
        <v>562.25</v>
      </c>
      <c r="G156" s="212">
        <v>554.85</v>
      </c>
      <c r="H156" s="212">
        <v>549</v>
      </c>
      <c r="I156" s="212">
        <v>541.6</v>
      </c>
      <c r="J156" s="212">
        <v>568.1</v>
      </c>
      <c r="K156" s="212">
        <v>575.50000000000011</v>
      </c>
      <c r="L156" s="212">
        <v>581.35</v>
      </c>
      <c r="M156" s="213">
        <v>569.65</v>
      </c>
      <c r="N156" s="213">
        <v>556.4</v>
      </c>
      <c r="O156" s="213">
        <v>48387300</v>
      </c>
      <c r="P156" s="214">
        <v>1.7493809882656907E-3</v>
      </c>
    </row>
    <row r="157" spans="1:16" ht="12.75" customHeight="1">
      <c r="A157" s="206">
        <v>147</v>
      </c>
      <c r="B157" s="218" t="s">
        <v>57</v>
      </c>
      <c r="C157" s="210" t="s">
        <v>195</v>
      </c>
      <c r="D157" s="211">
        <v>45561</v>
      </c>
      <c r="E157" s="210">
        <v>3219.55</v>
      </c>
      <c r="F157" s="210">
        <v>3218.2333333333336</v>
      </c>
      <c r="G157" s="212">
        <v>3196.3166666666671</v>
      </c>
      <c r="H157" s="212">
        <v>3173.0833333333335</v>
      </c>
      <c r="I157" s="212">
        <v>3151.166666666667</v>
      </c>
      <c r="J157" s="212">
        <v>3241.4666666666672</v>
      </c>
      <c r="K157" s="212">
        <v>3263.3833333333332</v>
      </c>
      <c r="L157" s="212">
        <v>3286.6166666666672</v>
      </c>
      <c r="M157" s="213">
        <v>3240.15</v>
      </c>
      <c r="N157" s="213">
        <v>3195</v>
      </c>
      <c r="O157" s="213">
        <v>2889750</v>
      </c>
      <c r="P157" s="214">
        <v>-2.1418896037927532E-2</v>
      </c>
    </row>
    <row r="158" spans="1:16" ht="12.75" customHeight="1">
      <c r="A158" s="206">
        <v>148</v>
      </c>
      <c r="B158" s="218" t="s">
        <v>831</v>
      </c>
      <c r="C158" s="210" t="s">
        <v>196</v>
      </c>
      <c r="D158" s="211">
        <v>45561</v>
      </c>
      <c r="E158" s="210">
        <v>4522.3500000000004</v>
      </c>
      <c r="F158" s="210">
        <v>4535.5166666666673</v>
      </c>
      <c r="G158" s="212">
        <v>4493.4333333333343</v>
      </c>
      <c r="H158" s="212">
        <v>4464.5166666666673</v>
      </c>
      <c r="I158" s="212">
        <v>4422.4333333333343</v>
      </c>
      <c r="J158" s="212">
        <v>4564.4333333333343</v>
      </c>
      <c r="K158" s="212">
        <v>4606.5166666666682</v>
      </c>
      <c r="L158" s="212">
        <v>4635.4333333333343</v>
      </c>
      <c r="M158" s="213">
        <v>4577.6000000000004</v>
      </c>
      <c r="N158" s="213">
        <v>4506.6000000000004</v>
      </c>
      <c r="O158" s="213">
        <v>1940000</v>
      </c>
      <c r="P158" s="214">
        <v>2.3206751054852322E-2</v>
      </c>
    </row>
    <row r="159" spans="1:16" ht="12.75" customHeight="1">
      <c r="A159" s="206">
        <v>149</v>
      </c>
      <c r="B159" s="218" t="s">
        <v>61</v>
      </c>
      <c r="C159" s="210" t="s">
        <v>197</v>
      </c>
      <c r="D159" s="211">
        <v>45561</v>
      </c>
      <c r="E159" s="210">
        <v>113.67</v>
      </c>
      <c r="F159" s="210">
        <v>113.45333333333333</v>
      </c>
      <c r="G159" s="212">
        <v>112.66666666666667</v>
      </c>
      <c r="H159" s="212">
        <v>111.66333333333334</v>
      </c>
      <c r="I159" s="212">
        <v>110.87666666666668</v>
      </c>
      <c r="J159" s="212">
        <v>114.45666666666666</v>
      </c>
      <c r="K159" s="212">
        <v>115.24333333333333</v>
      </c>
      <c r="L159" s="212">
        <v>116.24666666666666</v>
      </c>
      <c r="M159" s="213">
        <v>114.24</v>
      </c>
      <c r="N159" s="213">
        <v>112.45</v>
      </c>
      <c r="O159" s="213">
        <v>307432000</v>
      </c>
      <c r="P159" s="214">
        <v>5.0891489827171295E-2</v>
      </c>
    </row>
    <row r="160" spans="1:16" ht="12.75" customHeight="1">
      <c r="A160" s="206">
        <v>150</v>
      </c>
      <c r="B160" s="218" t="s">
        <v>40</v>
      </c>
      <c r="C160" s="210" t="s">
        <v>198</v>
      </c>
      <c r="D160" s="211">
        <v>45561</v>
      </c>
      <c r="E160" s="210">
        <v>6663.25</v>
      </c>
      <c r="F160" s="210">
        <v>6642.083333333333</v>
      </c>
      <c r="G160" s="212">
        <v>6514.2666666666664</v>
      </c>
      <c r="H160" s="212">
        <v>6365.2833333333338</v>
      </c>
      <c r="I160" s="212">
        <v>6237.4666666666672</v>
      </c>
      <c r="J160" s="212">
        <v>6791.0666666666657</v>
      </c>
      <c r="K160" s="212">
        <v>6918.8833333333332</v>
      </c>
      <c r="L160" s="212">
        <v>7067.866666666665</v>
      </c>
      <c r="M160" s="213">
        <v>6769.9</v>
      </c>
      <c r="N160" s="213">
        <v>6493.1</v>
      </c>
      <c r="O160" s="213">
        <v>2648250</v>
      </c>
      <c r="P160" s="214">
        <v>2.3606062036731032E-4</v>
      </c>
    </row>
    <row r="161" spans="1:16" ht="12.75" customHeight="1">
      <c r="A161" s="206">
        <v>151</v>
      </c>
      <c r="B161" s="218" t="s">
        <v>185</v>
      </c>
      <c r="C161" s="217" t="s">
        <v>199</v>
      </c>
      <c r="D161" s="211">
        <v>45561</v>
      </c>
      <c r="E161" s="210">
        <v>332.8</v>
      </c>
      <c r="F161" s="210">
        <v>333.05</v>
      </c>
      <c r="G161" s="212">
        <v>330.90000000000003</v>
      </c>
      <c r="H161" s="212">
        <v>329</v>
      </c>
      <c r="I161" s="212">
        <v>326.85000000000002</v>
      </c>
      <c r="J161" s="212">
        <v>334.95000000000005</v>
      </c>
      <c r="K161" s="212">
        <v>337.1</v>
      </c>
      <c r="L161" s="212">
        <v>339.00000000000006</v>
      </c>
      <c r="M161" s="213">
        <v>335.2</v>
      </c>
      <c r="N161" s="213">
        <v>331.15</v>
      </c>
      <c r="O161" s="213">
        <v>79761600</v>
      </c>
      <c r="P161" s="214">
        <v>-5.6101611238274767E-3</v>
      </c>
    </row>
    <row r="162" spans="1:16" ht="12.75" customHeight="1">
      <c r="A162" s="206">
        <v>152</v>
      </c>
      <c r="B162" s="218" t="s">
        <v>200</v>
      </c>
      <c r="C162" s="210" t="s">
        <v>201</v>
      </c>
      <c r="D162" s="211">
        <v>45561</v>
      </c>
      <c r="E162" s="210">
        <v>1581.3</v>
      </c>
      <c r="F162" s="210">
        <v>1568.05</v>
      </c>
      <c r="G162" s="212">
        <v>1543.1999999999998</v>
      </c>
      <c r="H162" s="212">
        <v>1505.1</v>
      </c>
      <c r="I162" s="212">
        <v>1480.2499999999998</v>
      </c>
      <c r="J162" s="212">
        <v>1606.1499999999999</v>
      </c>
      <c r="K162" s="212">
        <v>1630.9999999999998</v>
      </c>
      <c r="L162" s="212">
        <v>1669.1</v>
      </c>
      <c r="M162" s="213">
        <v>1592.9</v>
      </c>
      <c r="N162" s="213">
        <v>1529.95</v>
      </c>
      <c r="O162" s="213">
        <v>3581193</v>
      </c>
      <c r="P162" s="214">
        <v>-9.9938625204582646E-2</v>
      </c>
    </row>
    <row r="163" spans="1:16" ht="12.75" customHeight="1">
      <c r="A163" s="206">
        <v>153</v>
      </c>
      <c r="B163" s="218" t="s">
        <v>47</v>
      </c>
      <c r="C163" s="210" t="s">
        <v>202</v>
      </c>
      <c r="D163" s="211">
        <v>45561</v>
      </c>
      <c r="E163" s="210">
        <v>850.45</v>
      </c>
      <c r="F163" s="210">
        <v>849.9666666666667</v>
      </c>
      <c r="G163" s="212">
        <v>843.23333333333335</v>
      </c>
      <c r="H163" s="212">
        <v>836.01666666666665</v>
      </c>
      <c r="I163" s="212">
        <v>829.2833333333333</v>
      </c>
      <c r="J163" s="212">
        <v>857.18333333333339</v>
      </c>
      <c r="K163" s="212">
        <v>863.91666666666674</v>
      </c>
      <c r="L163" s="212">
        <v>871.13333333333344</v>
      </c>
      <c r="M163" s="213">
        <v>856.7</v>
      </c>
      <c r="N163" s="213">
        <v>842.75</v>
      </c>
      <c r="O163" s="213">
        <v>10720200</v>
      </c>
      <c r="P163" s="214">
        <v>-4.5196456961162847E-2</v>
      </c>
    </row>
    <row r="164" spans="1:16" ht="12.75" customHeight="1">
      <c r="A164" s="206">
        <v>154</v>
      </c>
      <c r="B164" s="218" t="s">
        <v>61</v>
      </c>
      <c r="C164" s="210" t="s">
        <v>203</v>
      </c>
      <c r="D164" s="211">
        <v>45561</v>
      </c>
      <c r="E164" s="210">
        <v>216.67</v>
      </c>
      <c r="F164" s="210">
        <v>217.46</v>
      </c>
      <c r="G164" s="212">
        <v>215.72000000000003</v>
      </c>
      <c r="H164" s="212">
        <v>214.77</v>
      </c>
      <c r="I164" s="212">
        <v>213.03000000000003</v>
      </c>
      <c r="J164" s="212">
        <v>218.41000000000003</v>
      </c>
      <c r="K164" s="212">
        <v>220.14999999999998</v>
      </c>
      <c r="L164" s="212">
        <v>221.10000000000002</v>
      </c>
      <c r="M164" s="213">
        <v>219.2</v>
      </c>
      <c r="N164" s="213">
        <v>216.51</v>
      </c>
      <c r="O164" s="213">
        <v>86097500</v>
      </c>
      <c r="P164" s="214">
        <v>-1.7768524328332667E-2</v>
      </c>
    </row>
    <row r="165" spans="1:16" ht="12.75" customHeight="1">
      <c r="A165" s="206">
        <v>155</v>
      </c>
      <c r="B165" s="218" t="s">
        <v>66</v>
      </c>
      <c r="C165" s="210" t="s">
        <v>204</v>
      </c>
      <c r="D165" s="211">
        <v>45561</v>
      </c>
      <c r="E165" s="210">
        <v>633</v>
      </c>
      <c r="F165" s="210">
        <v>633.15</v>
      </c>
      <c r="G165" s="212">
        <v>627.4</v>
      </c>
      <c r="H165" s="212">
        <v>621.79999999999995</v>
      </c>
      <c r="I165" s="212">
        <v>616.04999999999995</v>
      </c>
      <c r="J165" s="212">
        <v>638.75</v>
      </c>
      <c r="K165" s="212">
        <v>644.5</v>
      </c>
      <c r="L165" s="212">
        <v>650.1</v>
      </c>
      <c r="M165" s="213">
        <v>638.9</v>
      </c>
      <c r="N165" s="213">
        <v>627.54999999999995</v>
      </c>
      <c r="O165" s="213">
        <v>49898000</v>
      </c>
      <c r="P165" s="214">
        <v>1.1235504193250671E-3</v>
      </c>
    </row>
    <row r="166" spans="1:16" ht="12.75" customHeight="1">
      <c r="A166" s="206">
        <v>156</v>
      </c>
      <c r="B166" s="218" t="s">
        <v>82</v>
      </c>
      <c r="C166" s="210" t="s">
        <v>205</v>
      </c>
      <c r="D166" s="211">
        <v>45561</v>
      </c>
      <c r="E166" s="210">
        <v>2999.45</v>
      </c>
      <c r="F166" s="210">
        <v>3015.85</v>
      </c>
      <c r="G166" s="212">
        <v>2972.7</v>
      </c>
      <c r="H166" s="212">
        <v>2945.95</v>
      </c>
      <c r="I166" s="212">
        <v>2902.7999999999997</v>
      </c>
      <c r="J166" s="212">
        <v>3042.6</v>
      </c>
      <c r="K166" s="212">
        <v>3085.7500000000005</v>
      </c>
      <c r="L166" s="212">
        <v>3112.5</v>
      </c>
      <c r="M166" s="213">
        <v>3059</v>
      </c>
      <c r="N166" s="213">
        <v>2989.1</v>
      </c>
      <c r="O166" s="213">
        <v>55088250</v>
      </c>
      <c r="P166" s="214">
        <v>7.2768078829245492E-2</v>
      </c>
    </row>
    <row r="167" spans="1:16" ht="12.75" customHeight="1">
      <c r="A167" s="206">
        <v>157</v>
      </c>
      <c r="B167" s="218" t="s">
        <v>129</v>
      </c>
      <c r="C167" s="210" t="s">
        <v>206</v>
      </c>
      <c r="D167" s="211">
        <v>45561</v>
      </c>
      <c r="E167" s="210">
        <v>130.69</v>
      </c>
      <c r="F167" s="210">
        <v>130.79999999999998</v>
      </c>
      <c r="G167" s="212">
        <v>129.67999999999998</v>
      </c>
      <c r="H167" s="212">
        <v>128.66999999999999</v>
      </c>
      <c r="I167" s="212">
        <v>127.54999999999998</v>
      </c>
      <c r="J167" s="212">
        <v>131.80999999999997</v>
      </c>
      <c r="K167" s="212">
        <v>132.92999999999998</v>
      </c>
      <c r="L167" s="212">
        <v>133.93999999999997</v>
      </c>
      <c r="M167" s="213">
        <v>131.91999999999999</v>
      </c>
      <c r="N167" s="213">
        <v>129.79</v>
      </c>
      <c r="O167" s="213">
        <v>150252000</v>
      </c>
      <c r="P167" s="214">
        <v>-1.0354094214353462E-2</v>
      </c>
    </row>
    <row r="168" spans="1:16" ht="12.75" customHeight="1">
      <c r="A168" s="206">
        <v>158</v>
      </c>
      <c r="B168" s="218" t="s">
        <v>66</v>
      </c>
      <c r="C168" s="210" t="s">
        <v>207</v>
      </c>
      <c r="D168" s="211">
        <v>45561</v>
      </c>
      <c r="E168" s="210">
        <v>770.3</v>
      </c>
      <c r="F168" s="210">
        <v>771.44999999999993</v>
      </c>
      <c r="G168" s="212">
        <v>765.24999999999989</v>
      </c>
      <c r="H168" s="212">
        <v>760.19999999999993</v>
      </c>
      <c r="I168" s="212">
        <v>753.99999999999989</v>
      </c>
      <c r="J168" s="212">
        <v>776.49999999999989</v>
      </c>
      <c r="K168" s="212">
        <v>782.69999999999993</v>
      </c>
      <c r="L168" s="212">
        <v>787.74999999999989</v>
      </c>
      <c r="M168" s="213">
        <v>777.65</v>
      </c>
      <c r="N168" s="213">
        <v>766.4</v>
      </c>
      <c r="O168" s="213">
        <v>20318400</v>
      </c>
      <c r="P168" s="214">
        <v>9.9813098978009298E-3</v>
      </c>
    </row>
    <row r="169" spans="1:16" ht="12.75" customHeight="1">
      <c r="A169" s="206">
        <v>159</v>
      </c>
      <c r="B169" s="218" t="s">
        <v>66</v>
      </c>
      <c r="C169" s="215" t="s">
        <v>208</v>
      </c>
      <c r="D169" s="211">
        <v>45561</v>
      </c>
      <c r="E169" s="210">
        <v>1914.45</v>
      </c>
      <c r="F169" s="210">
        <v>1916.45</v>
      </c>
      <c r="G169" s="212">
        <v>1908.0500000000002</v>
      </c>
      <c r="H169" s="212">
        <v>1901.65</v>
      </c>
      <c r="I169" s="212">
        <v>1893.2500000000002</v>
      </c>
      <c r="J169" s="212">
        <v>1922.8500000000001</v>
      </c>
      <c r="K169" s="212">
        <v>1931.2500000000002</v>
      </c>
      <c r="L169" s="212">
        <v>1937.65</v>
      </c>
      <c r="M169" s="213">
        <v>1924.85</v>
      </c>
      <c r="N169" s="213">
        <v>1910.05</v>
      </c>
      <c r="O169" s="213">
        <v>7230750</v>
      </c>
      <c r="P169" s="214">
        <v>-3.1493294489929179E-2</v>
      </c>
    </row>
    <row r="170" spans="1:16" ht="12.75" customHeight="1">
      <c r="A170" s="206">
        <v>160</v>
      </c>
      <c r="B170" s="218" t="s">
        <v>61</v>
      </c>
      <c r="C170" s="210" t="s">
        <v>209</v>
      </c>
      <c r="D170" s="211">
        <v>45561</v>
      </c>
      <c r="E170" s="210">
        <v>821.45</v>
      </c>
      <c r="F170" s="210">
        <v>820.80000000000007</v>
      </c>
      <c r="G170" s="212">
        <v>817.15000000000009</v>
      </c>
      <c r="H170" s="212">
        <v>812.85</v>
      </c>
      <c r="I170" s="212">
        <v>809.2</v>
      </c>
      <c r="J170" s="212">
        <v>825.10000000000014</v>
      </c>
      <c r="K170" s="212">
        <v>828.75</v>
      </c>
      <c r="L170" s="212">
        <v>833.05000000000018</v>
      </c>
      <c r="M170" s="213">
        <v>824.45</v>
      </c>
      <c r="N170" s="213">
        <v>816.5</v>
      </c>
      <c r="O170" s="213">
        <v>93221250</v>
      </c>
      <c r="P170" s="214">
        <v>-1.5453954976791345E-2</v>
      </c>
    </row>
    <row r="171" spans="1:16" ht="12.75" customHeight="1">
      <c r="A171" s="206">
        <v>161</v>
      </c>
      <c r="B171" s="218" t="s">
        <v>47</v>
      </c>
      <c r="C171" s="210" t="s">
        <v>210</v>
      </c>
      <c r="D171" s="211">
        <v>45561</v>
      </c>
      <c r="E171" s="210">
        <v>25803</v>
      </c>
      <c r="F171" s="210">
        <v>25992.166666666668</v>
      </c>
      <c r="G171" s="212">
        <v>25584.383333333335</v>
      </c>
      <c r="H171" s="212">
        <v>25365.766666666666</v>
      </c>
      <c r="I171" s="212">
        <v>24957.983333333334</v>
      </c>
      <c r="J171" s="212">
        <v>26210.783333333336</v>
      </c>
      <c r="K171" s="212">
        <v>26618.566666666669</v>
      </c>
      <c r="L171" s="212">
        <v>26837.183333333338</v>
      </c>
      <c r="M171" s="213">
        <v>26399.95</v>
      </c>
      <c r="N171" s="213">
        <v>25773.55</v>
      </c>
      <c r="O171" s="213">
        <v>232350</v>
      </c>
      <c r="P171" s="214">
        <v>1.8408941485864562E-2</v>
      </c>
    </row>
    <row r="172" spans="1:16" ht="12.75" customHeight="1">
      <c r="A172" s="206">
        <v>162</v>
      </c>
      <c r="B172" s="218" t="s">
        <v>40</v>
      </c>
      <c r="C172" s="210" t="s">
        <v>211</v>
      </c>
      <c r="D172" s="211">
        <v>45561</v>
      </c>
      <c r="E172" s="210">
        <v>6722.9</v>
      </c>
      <c r="F172" s="210">
        <v>6756.1333333333341</v>
      </c>
      <c r="G172" s="212">
        <v>6680.7666666666682</v>
      </c>
      <c r="H172" s="212">
        <v>6638.6333333333341</v>
      </c>
      <c r="I172" s="212">
        <v>6563.2666666666682</v>
      </c>
      <c r="J172" s="212">
        <v>6798.2666666666682</v>
      </c>
      <c r="K172" s="212">
        <v>6873.633333333335</v>
      </c>
      <c r="L172" s="212">
        <v>6915.7666666666682</v>
      </c>
      <c r="M172" s="213">
        <v>6831.5</v>
      </c>
      <c r="N172" s="213">
        <v>6714</v>
      </c>
      <c r="O172" s="213">
        <v>2613900</v>
      </c>
      <c r="P172" s="214">
        <v>2.4034788740671095E-2</v>
      </c>
    </row>
    <row r="173" spans="1:16" ht="12.75" customHeight="1">
      <c r="A173" s="206">
        <v>163</v>
      </c>
      <c r="B173" s="218" t="s">
        <v>45</v>
      </c>
      <c r="C173" s="210" t="s">
        <v>212</v>
      </c>
      <c r="D173" s="211">
        <v>45561</v>
      </c>
      <c r="E173" s="210">
        <v>2632.5</v>
      </c>
      <c r="F173" s="210">
        <v>2638.0833333333335</v>
      </c>
      <c r="G173" s="212">
        <v>2612.3666666666668</v>
      </c>
      <c r="H173" s="212">
        <v>2592.2333333333331</v>
      </c>
      <c r="I173" s="212">
        <v>2566.5166666666664</v>
      </c>
      <c r="J173" s="212">
        <v>2658.2166666666672</v>
      </c>
      <c r="K173" s="212">
        <v>2683.9333333333334</v>
      </c>
      <c r="L173" s="212">
        <v>2704.0666666666675</v>
      </c>
      <c r="M173" s="213">
        <v>2663.8</v>
      </c>
      <c r="N173" s="213">
        <v>2617.9499999999998</v>
      </c>
      <c r="O173" s="213">
        <v>5552250</v>
      </c>
      <c r="P173" s="214">
        <v>1.1753450867842012E-2</v>
      </c>
    </row>
    <row r="174" spans="1:16" ht="12.75" customHeight="1">
      <c r="A174" s="206">
        <v>164</v>
      </c>
      <c r="B174" s="218" t="s">
        <v>66</v>
      </c>
      <c r="C174" s="210" t="s">
        <v>213</v>
      </c>
      <c r="D174" s="211">
        <v>45561</v>
      </c>
      <c r="E174" s="210">
        <v>3258.4</v>
      </c>
      <c r="F174" s="210">
        <v>3271.6</v>
      </c>
      <c r="G174" s="212">
        <v>3231</v>
      </c>
      <c r="H174" s="212">
        <v>3203.6</v>
      </c>
      <c r="I174" s="212">
        <v>3163</v>
      </c>
      <c r="J174" s="212">
        <v>3299</v>
      </c>
      <c r="K174" s="212">
        <v>3339.5999999999995</v>
      </c>
      <c r="L174" s="212">
        <v>3367</v>
      </c>
      <c r="M174" s="213">
        <v>3312.2</v>
      </c>
      <c r="N174" s="213">
        <v>3244.2</v>
      </c>
      <c r="O174" s="213">
        <v>5655900</v>
      </c>
      <c r="P174" s="214">
        <v>-9.5613343840294188E-3</v>
      </c>
    </row>
    <row r="175" spans="1:16" ht="12.75" customHeight="1">
      <c r="A175" s="206">
        <v>165</v>
      </c>
      <c r="B175" s="218" t="s">
        <v>42</v>
      </c>
      <c r="C175" s="210" t="s">
        <v>214</v>
      </c>
      <c r="D175" s="211">
        <v>45561</v>
      </c>
      <c r="E175" s="210">
        <v>1831.6</v>
      </c>
      <c r="F175" s="210">
        <v>1834.95</v>
      </c>
      <c r="G175" s="212">
        <v>1823.65</v>
      </c>
      <c r="H175" s="212">
        <v>1815.7</v>
      </c>
      <c r="I175" s="212">
        <v>1804.4</v>
      </c>
      <c r="J175" s="212">
        <v>1842.9</v>
      </c>
      <c r="K175" s="212">
        <v>1854.1999999999998</v>
      </c>
      <c r="L175" s="212">
        <v>1862.15</v>
      </c>
      <c r="M175" s="213">
        <v>1846.25</v>
      </c>
      <c r="N175" s="213">
        <v>1827</v>
      </c>
      <c r="O175" s="213">
        <v>14109550</v>
      </c>
      <c r="P175" s="214">
        <v>-1.7581220285261489E-3</v>
      </c>
    </row>
    <row r="176" spans="1:16" ht="12.75" customHeight="1">
      <c r="A176" s="206">
        <v>166</v>
      </c>
      <c r="B176" s="218" t="s">
        <v>200</v>
      </c>
      <c r="C176" s="210" t="s">
        <v>215</v>
      </c>
      <c r="D176" s="211">
        <v>45561</v>
      </c>
      <c r="E176" s="210">
        <v>800.5</v>
      </c>
      <c r="F176" s="210">
        <v>803.38333333333333</v>
      </c>
      <c r="G176" s="212">
        <v>796.11666666666667</v>
      </c>
      <c r="H176" s="212">
        <v>791.73333333333335</v>
      </c>
      <c r="I176" s="212">
        <v>784.4666666666667</v>
      </c>
      <c r="J176" s="212">
        <v>807.76666666666665</v>
      </c>
      <c r="K176" s="212">
        <v>815.0333333333333</v>
      </c>
      <c r="L176" s="212">
        <v>819.41666666666663</v>
      </c>
      <c r="M176" s="213">
        <v>810.65</v>
      </c>
      <c r="N176" s="213">
        <v>799</v>
      </c>
      <c r="O176" s="213">
        <v>5671500</v>
      </c>
      <c r="P176" s="214">
        <v>1.123294998662744E-2</v>
      </c>
    </row>
    <row r="177" spans="1:16" ht="12.75" customHeight="1">
      <c r="A177" s="206">
        <v>167</v>
      </c>
      <c r="B177" s="218" t="s">
        <v>42</v>
      </c>
      <c r="C177" s="210" t="s">
        <v>216</v>
      </c>
      <c r="D177" s="211">
        <v>45561</v>
      </c>
      <c r="E177" s="210">
        <v>911.5</v>
      </c>
      <c r="F177" s="210">
        <v>906.73333333333323</v>
      </c>
      <c r="G177" s="212">
        <v>887.26666666666642</v>
      </c>
      <c r="H177" s="212">
        <v>863.03333333333319</v>
      </c>
      <c r="I177" s="212">
        <v>843.56666666666638</v>
      </c>
      <c r="J177" s="212">
        <v>930.96666666666647</v>
      </c>
      <c r="K177" s="212">
        <v>950.43333333333339</v>
      </c>
      <c r="L177" s="212">
        <v>974.66666666666652</v>
      </c>
      <c r="M177" s="213">
        <v>926.2</v>
      </c>
      <c r="N177" s="213">
        <v>882.5</v>
      </c>
      <c r="O177" s="213">
        <v>6697000</v>
      </c>
      <c r="P177" s="214">
        <v>0.1477292202227935</v>
      </c>
    </row>
    <row r="178" spans="1:16" ht="12.75" customHeight="1">
      <c r="A178" s="206">
        <v>168</v>
      </c>
      <c r="B178" s="218" t="s">
        <v>831</v>
      </c>
      <c r="C178" s="217" t="s">
        <v>217</v>
      </c>
      <c r="D178" s="211">
        <v>45561</v>
      </c>
      <c r="E178" s="210">
        <v>1084.3499999999999</v>
      </c>
      <c r="F178" s="210">
        <v>1083.7166666666665</v>
      </c>
      <c r="G178" s="212">
        <v>1075.4333333333329</v>
      </c>
      <c r="H178" s="212">
        <v>1066.5166666666664</v>
      </c>
      <c r="I178" s="212">
        <v>1058.2333333333329</v>
      </c>
      <c r="J178" s="212">
        <v>1092.633333333333</v>
      </c>
      <c r="K178" s="212">
        <v>1100.9166666666663</v>
      </c>
      <c r="L178" s="212">
        <v>1109.833333333333</v>
      </c>
      <c r="M178" s="213">
        <v>1092</v>
      </c>
      <c r="N178" s="213">
        <v>1074.8</v>
      </c>
      <c r="O178" s="213">
        <v>11323400</v>
      </c>
      <c r="P178" s="214">
        <v>6.9117723425247968E-2</v>
      </c>
    </row>
    <row r="179" spans="1:16" ht="12.75" customHeight="1">
      <c r="A179" s="206">
        <v>169</v>
      </c>
      <c r="B179" s="218" t="s">
        <v>77</v>
      </c>
      <c r="C179" s="210" t="s">
        <v>218</v>
      </c>
      <c r="D179" s="211">
        <v>45561</v>
      </c>
      <c r="E179" s="210">
        <v>1983.75</v>
      </c>
      <c r="F179" s="210">
        <v>1979.25</v>
      </c>
      <c r="G179" s="212">
        <v>1958.5</v>
      </c>
      <c r="H179" s="212">
        <v>1933.25</v>
      </c>
      <c r="I179" s="212">
        <v>1912.5</v>
      </c>
      <c r="J179" s="212">
        <v>2004.5</v>
      </c>
      <c r="K179" s="212">
        <v>2025.25</v>
      </c>
      <c r="L179" s="212">
        <v>2050.5</v>
      </c>
      <c r="M179" s="213">
        <v>2000</v>
      </c>
      <c r="N179" s="213">
        <v>1954</v>
      </c>
      <c r="O179" s="213">
        <v>6477000</v>
      </c>
      <c r="P179" s="214">
        <v>-1.0087116001834021E-2</v>
      </c>
    </row>
    <row r="180" spans="1:16" ht="12.75" customHeight="1">
      <c r="A180" s="206">
        <v>170</v>
      </c>
      <c r="B180" s="218" t="s">
        <v>57</v>
      </c>
      <c r="C180" s="216" t="s">
        <v>219</v>
      </c>
      <c r="D180" s="211">
        <v>45561</v>
      </c>
      <c r="E180" s="210">
        <v>1193.1500000000001</v>
      </c>
      <c r="F180" s="210">
        <v>1198.8833333333334</v>
      </c>
      <c r="G180" s="212">
        <v>1185.5666666666668</v>
      </c>
      <c r="H180" s="212">
        <v>1177.9833333333333</v>
      </c>
      <c r="I180" s="212">
        <v>1164.6666666666667</v>
      </c>
      <c r="J180" s="212">
        <v>1206.4666666666669</v>
      </c>
      <c r="K180" s="212">
        <v>1219.7833333333335</v>
      </c>
      <c r="L180" s="212">
        <v>1227.366666666667</v>
      </c>
      <c r="M180" s="213">
        <v>1212.2</v>
      </c>
      <c r="N180" s="213">
        <v>1191.3</v>
      </c>
      <c r="O180" s="213">
        <v>13006944</v>
      </c>
      <c r="P180" s="214">
        <v>1.3393967385511777E-2</v>
      </c>
    </row>
    <row r="181" spans="1:16" ht="12.75" customHeight="1">
      <c r="A181" s="206">
        <v>171</v>
      </c>
      <c r="B181" s="218" t="s">
        <v>54</v>
      </c>
      <c r="C181" s="210" t="s">
        <v>220</v>
      </c>
      <c r="D181" s="211">
        <v>45561</v>
      </c>
      <c r="E181" s="210">
        <v>1072</v>
      </c>
      <c r="F181" s="210">
        <v>1074.5999999999999</v>
      </c>
      <c r="G181" s="212">
        <v>1067.4999999999998</v>
      </c>
      <c r="H181" s="212">
        <v>1062.9999999999998</v>
      </c>
      <c r="I181" s="212">
        <v>1055.8999999999996</v>
      </c>
      <c r="J181" s="212">
        <v>1079.0999999999999</v>
      </c>
      <c r="K181" s="212">
        <v>1086.2000000000003</v>
      </c>
      <c r="L181" s="212">
        <v>1090.7</v>
      </c>
      <c r="M181" s="213">
        <v>1081.7</v>
      </c>
      <c r="N181" s="213">
        <v>1070.0999999999999</v>
      </c>
      <c r="O181" s="213">
        <v>90613050</v>
      </c>
      <c r="P181" s="214">
        <v>2.787702458412714E-3</v>
      </c>
    </row>
    <row r="182" spans="1:16" ht="12.75" customHeight="1">
      <c r="A182" s="206">
        <v>172</v>
      </c>
      <c r="B182" s="218" t="s">
        <v>185</v>
      </c>
      <c r="C182" s="210" t="s">
        <v>221</v>
      </c>
      <c r="D182" s="211">
        <v>45561</v>
      </c>
      <c r="E182" s="210">
        <v>421.95</v>
      </c>
      <c r="F182" s="210">
        <v>422.61666666666662</v>
      </c>
      <c r="G182" s="212">
        <v>419.78333333333325</v>
      </c>
      <c r="H182" s="212">
        <v>417.61666666666662</v>
      </c>
      <c r="I182" s="212">
        <v>414.78333333333325</v>
      </c>
      <c r="J182" s="212">
        <v>424.78333333333325</v>
      </c>
      <c r="K182" s="212">
        <v>427.61666666666662</v>
      </c>
      <c r="L182" s="212">
        <v>429.78333333333325</v>
      </c>
      <c r="M182" s="213">
        <v>425.45</v>
      </c>
      <c r="N182" s="213">
        <v>420.45</v>
      </c>
      <c r="O182" s="213">
        <v>83725650</v>
      </c>
      <c r="P182" s="214">
        <v>-9.550122171295335E-3</v>
      </c>
    </row>
    <row r="183" spans="1:16" ht="12.75" customHeight="1">
      <c r="A183" s="206">
        <v>173</v>
      </c>
      <c r="B183" s="218" t="s">
        <v>129</v>
      </c>
      <c r="C183" s="210" t="s">
        <v>222</v>
      </c>
      <c r="D183" s="211">
        <v>45561</v>
      </c>
      <c r="E183" s="210">
        <v>152.44</v>
      </c>
      <c r="F183" s="210">
        <v>152.55333333333331</v>
      </c>
      <c r="G183" s="212">
        <v>151.61666666666662</v>
      </c>
      <c r="H183" s="212">
        <v>150.79333333333329</v>
      </c>
      <c r="I183" s="212">
        <v>149.8566666666666</v>
      </c>
      <c r="J183" s="212">
        <v>153.37666666666664</v>
      </c>
      <c r="K183" s="212">
        <v>154.3133333333333</v>
      </c>
      <c r="L183" s="212">
        <v>155.13666666666666</v>
      </c>
      <c r="M183" s="213">
        <v>153.49</v>
      </c>
      <c r="N183" s="213">
        <v>151.72999999999999</v>
      </c>
      <c r="O183" s="213">
        <v>283431500</v>
      </c>
      <c r="P183" s="214">
        <v>-1.5644101466992664E-2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45561</v>
      </c>
      <c r="E184" s="210">
        <v>4497.05</v>
      </c>
      <c r="F184" s="210">
        <v>4496.416666666667</v>
      </c>
      <c r="G184" s="212">
        <v>4479.3333333333339</v>
      </c>
      <c r="H184" s="212">
        <v>4461.6166666666668</v>
      </c>
      <c r="I184" s="212">
        <v>4444.5333333333338</v>
      </c>
      <c r="J184" s="212">
        <v>4514.1333333333341</v>
      </c>
      <c r="K184" s="212">
        <v>4531.2166666666681</v>
      </c>
      <c r="L184" s="212">
        <v>4548.9333333333343</v>
      </c>
      <c r="M184" s="213">
        <v>4513.5</v>
      </c>
      <c r="N184" s="213">
        <v>4478.7</v>
      </c>
      <c r="O184" s="213">
        <v>14009800</v>
      </c>
      <c r="P184" s="214">
        <v>9.1269394746383602E-4</v>
      </c>
    </row>
    <row r="185" spans="1:16" ht="12.75" customHeight="1">
      <c r="A185" s="206">
        <v>175</v>
      </c>
      <c r="B185" s="218" t="s">
        <v>85</v>
      </c>
      <c r="C185" s="210" t="s">
        <v>224</v>
      </c>
      <c r="D185" s="211">
        <v>45561</v>
      </c>
      <c r="E185" s="210">
        <v>1644.65</v>
      </c>
      <c r="F185" s="210">
        <v>1648.95</v>
      </c>
      <c r="G185" s="212">
        <v>1635.75</v>
      </c>
      <c r="H185" s="212">
        <v>1626.85</v>
      </c>
      <c r="I185" s="212">
        <v>1613.6499999999999</v>
      </c>
      <c r="J185" s="212">
        <v>1657.8500000000001</v>
      </c>
      <c r="K185" s="212">
        <v>1671.0500000000004</v>
      </c>
      <c r="L185" s="212">
        <v>1679.9500000000003</v>
      </c>
      <c r="M185" s="213">
        <v>1662.15</v>
      </c>
      <c r="N185" s="213">
        <v>1640.05</v>
      </c>
      <c r="O185" s="213">
        <v>12189600</v>
      </c>
      <c r="P185" s="214">
        <v>-8.0562472535520725E-3</v>
      </c>
    </row>
    <row r="186" spans="1:16" ht="12.75" customHeight="1">
      <c r="A186" s="206">
        <v>176</v>
      </c>
      <c r="B186" s="218" t="s">
        <v>57</v>
      </c>
      <c r="C186" s="210" t="s">
        <v>225</v>
      </c>
      <c r="D186" s="211">
        <v>45561</v>
      </c>
      <c r="E186" s="210">
        <v>3732.6</v>
      </c>
      <c r="F186" s="210">
        <v>3707.5166666666664</v>
      </c>
      <c r="G186" s="212">
        <v>3644.083333333333</v>
      </c>
      <c r="H186" s="212">
        <v>3555.5666666666666</v>
      </c>
      <c r="I186" s="212">
        <v>3492.1333333333332</v>
      </c>
      <c r="J186" s="212">
        <v>3796.0333333333328</v>
      </c>
      <c r="K186" s="212">
        <v>3859.4666666666662</v>
      </c>
      <c r="L186" s="212">
        <v>3947.9833333333327</v>
      </c>
      <c r="M186" s="213">
        <v>3770.95</v>
      </c>
      <c r="N186" s="213">
        <v>3619</v>
      </c>
      <c r="O186" s="213">
        <v>8750175</v>
      </c>
      <c r="P186" s="214">
        <v>-1.4078674948240166E-2</v>
      </c>
    </row>
    <row r="187" spans="1:16" ht="12.75" customHeight="1">
      <c r="A187" s="206">
        <v>177</v>
      </c>
      <c r="B187" s="218" t="s">
        <v>42</v>
      </c>
      <c r="C187" s="210" t="s">
        <v>226</v>
      </c>
      <c r="D187" s="211">
        <v>45561</v>
      </c>
      <c r="E187" s="210">
        <v>3448.7</v>
      </c>
      <c r="F187" s="210">
        <v>3463.4166666666665</v>
      </c>
      <c r="G187" s="212">
        <v>3427.3833333333332</v>
      </c>
      <c r="H187" s="212">
        <v>3406.0666666666666</v>
      </c>
      <c r="I187" s="212">
        <v>3370.0333333333333</v>
      </c>
      <c r="J187" s="212">
        <v>3484.7333333333331</v>
      </c>
      <c r="K187" s="212">
        <v>3520.7666666666669</v>
      </c>
      <c r="L187" s="212">
        <v>3542.083333333333</v>
      </c>
      <c r="M187" s="213">
        <v>3499.45</v>
      </c>
      <c r="N187" s="213">
        <v>3442.1</v>
      </c>
      <c r="O187" s="213">
        <v>1842000</v>
      </c>
      <c r="P187" s="214">
        <v>5.1841746248294683E-3</v>
      </c>
    </row>
    <row r="188" spans="1:16" ht="12.75" customHeight="1">
      <c r="A188" s="206">
        <v>178</v>
      </c>
      <c r="B188" s="218" t="s">
        <v>45</v>
      </c>
      <c r="C188" s="210" t="s">
        <v>227</v>
      </c>
      <c r="D188" s="211">
        <v>45561</v>
      </c>
      <c r="E188" s="210">
        <v>7183.5</v>
      </c>
      <c r="F188" s="210">
        <v>7175.166666666667</v>
      </c>
      <c r="G188" s="212">
        <v>7123.3333333333339</v>
      </c>
      <c r="H188" s="212">
        <v>7063.166666666667</v>
      </c>
      <c r="I188" s="212">
        <v>7011.3333333333339</v>
      </c>
      <c r="J188" s="212">
        <v>7235.3333333333339</v>
      </c>
      <c r="K188" s="212">
        <v>7287.1666666666679</v>
      </c>
      <c r="L188" s="212">
        <v>7347.3333333333339</v>
      </c>
      <c r="M188" s="213">
        <v>7227</v>
      </c>
      <c r="N188" s="213">
        <v>7115</v>
      </c>
      <c r="O188" s="213">
        <v>3378200</v>
      </c>
      <c r="P188" s="214">
        <v>-2.9514196328433977E-3</v>
      </c>
    </row>
    <row r="189" spans="1:16" ht="12.75" customHeight="1">
      <c r="A189" s="206">
        <v>179</v>
      </c>
      <c r="B189" s="218" t="s">
        <v>54</v>
      </c>
      <c r="C189" s="210" t="s">
        <v>228</v>
      </c>
      <c r="D189" s="211">
        <v>45561</v>
      </c>
      <c r="E189" s="210">
        <v>2769.9</v>
      </c>
      <c r="F189" s="210">
        <v>2783.5666666666671</v>
      </c>
      <c r="G189" s="212">
        <v>2749.3333333333339</v>
      </c>
      <c r="H189" s="212">
        <v>2728.7666666666669</v>
      </c>
      <c r="I189" s="212">
        <v>2694.5333333333338</v>
      </c>
      <c r="J189" s="212">
        <v>2804.1333333333341</v>
      </c>
      <c r="K189" s="212">
        <v>2838.3666666666668</v>
      </c>
      <c r="L189" s="212">
        <v>2858.9333333333343</v>
      </c>
      <c r="M189" s="213">
        <v>2817.8</v>
      </c>
      <c r="N189" s="213">
        <v>2763</v>
      </c>
      <c r="O189" s="213">
        <v>7535150</v>
      </c>
      <c r="P189" s="214">
        <v>1.1938895417156287E-2</v>
      </c>
    </row>
    <row r="190" spans="1:16" ht="12.75" customHeight="1">
      <c r="A190" s="206">
        <v>180</v>
      </c>
      <c r="B190" s="218" t="s">
        <v>57</v>
      </c>
      <c r="C190" s="210" t="s">
        <v>229</v>
      </c>
      <c r="D190" s="211">
        <v>45561</v>
      </c>
      <c r="E190" s="210">
        <v>2042.35</v>
      </c>
      <c r="F190" s="210">
        <v>2046.8166666666664</v>
      </c>
      <c r="G190" s="212">
        <v>2031.9333333333329</v>
      </c>
      <c r="H190" s="212">
        <v>2021.5166666666667</v>
      </c>
      <c r="I190" s="212">
        <v>2006.6333333333332</v>
      </c>
      <c r="J190" s="212">
        <v>2057.2333333333327</v>
      </c>
      <c r="K190" s="212">
        <v>2072.1166666666663</v>
      </c>
      <c r="L190" s="212">
        <v>2082.5333333333324</v>
      </c>
      <c r="M190" s="213">
        <v>2061.6999999999998</v>
      </c>
      <c r="N190" s="213">
        <v>2036.4</v>
      </c>
      <c r="O190" s="213">
        <v>1878000</v>
      </c>
      <c r="P190" s="214">
        <v>-1.7987868646726628E-2</v>
      </c>
    </row>
    <row r="191" spans="1:16" ht="12.75" customHeight="1">
      <c r="A191" s="206">
        <v>181</v>
      </c>
      <c r="B191" s="218" t="s">
        <v>47</v>
      </c>
      <c r="C191" s="210" t="s">
        <v>230</v>
      </c>
      <c r="D191" s="211">
        <v>45561</v>
      </c>
      <c r="E191" s="210">
        <v>11576.1</v>
      </c>
      <c r="F191" s="210">
        <v>11664.466666666667</v>
      </c>
      <c r="G191" s="212">
        <v>11472.633333333335</v>
      </c>
      <c r="H191" s="212">
        <v>11369.166666666668</v>
      </c>
      <c r="I191" s="212">
        <v>11177.333333333336</v>
      </c>
      <c r="J191" s="212">
        <v>11767.933333333334</v>
      </c>
      <c r="K191" s="212">
        <v>11959.766666666666</v>
      </c>
      <c r="L191" s="212">
        <v>12063.233333333334</v>
      </c>
      <c r="M191" s="213">
        <v>11856.3</v>
      </c>
      <c r="N191" s="213">
        <v>11561</v>
      </c>
      <c r="O191" s="213">
        <v>2228000</v>
      </c>
      <c r="P191" s="214">
        <v>7.4609993217273343E-3</v>
      </c>
    </row>
    <row r="192" spans="1:16" ht="12.75" customHeight="1">
      <c r="A192" s="206">
        <v>182</v>
      </c>
      <c r="B192" s="218" t="s">
        <v>831</v>
      </c>
      <c r="C192" s="210" t="s">
        <v>231</v>
      </c>
      <c r="D192" s="211">
        <v>45561</v>
      </c>
      <c r="E192" s="210">
        <v>621.75</v>
      </c>
      <c r="F192" s="210">
        <v>619.04999999999995</v>
      </c>
      <c r="G192" s="212">
        <v>611.49999999999989</v>
      </c>
      <c r="H192" s="212">
        <v>601.24999999999989</v>
      </c>
      <c r="I192" s="212">
        <v>593.69999999999982</v>
      </c>
      <c r="J192" s="212">
        <v>629.29999999999995</v>
      </c>
      <c r="K192" s="212">
        <v>636.85000000000014</v>
      </c>
      <c r="L192" s="212">
        <v>647.1</v>
      </c>
      <c r="M192" s="213">
        <v>626.6</v>
      </c>
      <c r="N192" s="213">
        <v>608.79999999999995</v>
      </c>
      <c r="O192" s="213">
        <v>38266800</v>
      </c>
      <c r="P192" s="214">
        <v>-6.2455690219776509E-3</v>
      </c>
    </row>
    <row r="193" spans="1:16" ht="12.75" customHeight="1">
      <c r="A193" s="206">
        <v>183</v>
      </c>
      <c r="B193" s="218" t="s">
        <v>129</v>
      </c>
      <c r="C193" s="210" t="s">
        <v>232</v>
      </c>
      <c r="D193" s="211">
        <v>45561</v>
      </c>
      <c r="E193" s="210">
        <v>467.9</v>
      </c>
      <c r="F193" s="210">
        <v>466.93333333333334</v>
      </c>
      <c r="G193" s="212">
        <v>462.9666666666667</v>
      </c>
      <c r="H193" s="212">
        <v>458.03333333333336</v>
      </c>
      <c r="I193" s="212">
        <v>454.06666666666672</v>
      </c>
      <c r="J193" s="212">
        <v>471.86666666666667</v>
      </c>
      <c r="K193" s="212">
        <v>475.83333333333326</v>
      </c>
      <c r="L193" s="212">
        <v>480.76666666666665</v>
      </c>
      <c r="M193" s="213">
        <v>470.9</v>
      </c>
      <c r="N193" s="213">
        <v>462</v>
      </c>
      <c r="O193" s="213">
        <v>131999300</v>
      </c>
      <c r="P193" s="214">
        <v>-1.92422714766649E-2</v>
      </c>
    </row>
    <row r="194" spans="1:16" ht="12.75" customHeight="1">
      <c r="A194" s="206">
        <v>184</v>
      </c>
      <c r="B194" s="218" t="s">
        <v>40</v>
      </c>
      <c r="C194" s="210" t="s">
        <v>233</v>
      </c>
      <c r="D194" s="211">
        <v>45561</v>
      </c>
      <c r="E194" s="210">
        <v>1789.6</v>
      </c>
      <c r="F194" s="210">
        <v>1790.4166666666667</v>
      </c>
      <c r="G194" s="212">
        <v>1782.1833333333334</v>
      </c>
      <c r="H194" s="212">
        <v>1774.7666666666667</v>
      </c>
      <c r="I194" s="212">
        <v>1766.5333333333333</v>
      </c>
      <c r="J194" s="212">
        <v>1797.8333333333335</v>
      </c>
      <c r="K194" s="212">
        <v>1806.0666666666666</v>
      </c>
      <c r="L194" s="212">
        <v>1813.4833333333336</v>
      </c>
      <c r="M194" s="213">
        <v>1798.65</v>
      </c>
      <c r="N194" s="213">
        <v>1783</v>
      </c>
      <c r="O194" s="213">
        <v>8459400</v>
      </c>
      <c r="P194" s="214">
        <v>-1.6120027913468248E-2</v>
      </c>
    </row>
    <row r="195" spans="1:16" ht="12.75" customHeight="1">
      <c r="A195" s="206">
        <v>185</v>
      </c>
      <c r="B195" s="218" t="s">
        <v>85</v>
      </c>
      <c r="C195" s="210" t="s">
        <v>234</v>
      </c>
      <c r="D195" s="211">
        <v>45561</v>
      </c>
      <c r="E195" s="210">
        <v>527</v>
      </c>
      <c r="F195" s="210">
        <v>525.83333333333337</v>
      </c>
      <c r="G195" s="212">
        <v>523.26666666666677</v>
      </c>
      <c r="H195" s="212">
        <v>519.53333333333342</v>
      </c>
      <c r="I195" s="212">
        <v>516.96666666666681</v>
      </c>
      <c r="J195" s="212">
        <v>529.56666666666672</v>
      </c>
      <c r="K195" s="212">
        <v>532.13333333333333</v>
      </c>
      <c r="L195" s="212">
        <v>535.86666666666667</v>
      </c>
      <c r="M195" s="213">
        <v>528.4</v>
      </c>
      <c r="N195" s="213">
        <v>522.1</v>
      </c>
      <c r="O195" s="213">
        <v>54703500</v>
      </c>
      <c r="P195" s="214">
        <v>-9.5597620922842942E-3</v>
      </c>
    </row>
    <row r="196" spans="1:16" ht="12.75" customHeight="1">
      <c r="A196" s="206">
        <v>186</v>
      </c>
      <c r="B196" s="218" t="s">
        <v>42</v>
      </c>
      <c r="C196" s="210" t="s">
        <v>236</v>
      </c>
      <c r="D196" s="211">
        <v>45561</v>
      </c>
      <c r="E196" s="210">
        <v>1121.2</v>
      </c>
      <c r="F196" s="210">
        <v>1126.4666666666667</v>
      </c>
      <c r="G196" s="212">
        <v>1114.8333333333335</v>
      </c>
      <c r="H196" s="212">
        <v>1108.4666666666667</v>
      </c>
      <c r="I196" s="212">
        <v>1096.8333333333335</v>
      </c>
      <c r="J196" s="212">
        <v>1132.8333333333335</v>
      </c>
      <c r="K196" s="212">
        <v>1144.4666666666667</v>
      </c>
      <c r="L196" s="212">
        <v>1150.8333333333335</v>
      </c>
      <c r="M196" s="213">
        <v>1138.0999999999999</v>
      </c>
      <c r="N196" s="213">
        <v>1120.0999999999999</v>
      </c>
      <c r="O196" s="213">
        <v>17883000</v>
      </c>
      <c r="P196" s="214">
        <v>9.2442096708655018E-3</v>
      </c>
    </row>
    <row r="197" spans="1:16" ht="12.75" customHeight="1">
      <c r="A197" s="206"/>
      <c r="B197" s="218"/>
      <c r="C197" s="210"/>
      <c r="D197" s="211"/>
      <c r="E197" s="210"/>
      <c r="F197" s="210"/>
      <c r="G197" s="212"/>
      <c r="H197" s="212"/>
      <c r="I197" s="212"/>
      <c r="J197" s="212"/>
      <c r="K197" s="212"/>
      <c r="L197" s="212"/>
      <c r="M197" s="213"/>
      <c r="N197" s="213"/>
      <c r="O197" s="213"/>
      <c r="P197" s="214"/>
    </row>
    <row r="198" spans="1:16" ht="12.75" customHeight="1">
      <c r="A198" s="206"/>
      <c r="B198" s="43"/>
      <c r="C198" s="200"/>
      <c r="D198" s="201"/>
      <c r="E198" s="202"/>
      <c r="F198" s="202"/>
      <c r="G198" s="203"/>
      <c r="H198" s="203"/>
      <c r="I198" s="203"/>
      <c r="J198" s="203"/>
      <c r="K198" s="203"/>
      <c r="L198" s="203"/>
      <c r="M198" s="200"/>
      <c r="N198" s="200"/>
      <c r="O198" s="204"/>
      <c r="P198" s="205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0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2"/>
  <sheetViews>
    <sheetView zoomScale="85" zoomScaleNormal="85" workbookViewId="0">
      <pane ySplit="9" topLeftCell="A10" activePane="bottomLeft" state="frozen"/>
      <selection activeCell="C11" sqref="C11:N218"/>
      <selection pane="bottomLeft" activeCell="Q207" sqref="Q207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45544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2" t="s">
        <v>16</v>
      </c>
      <c r="B8" s="364"/>
      <c r="C8" s="367" t="s">
        <v>20</v>
      </c>
      <c r="D8" s="367" t="s">
        <v>21</v>
      </c>
      <c r="E8" s="359" t="s">
        <v>22</v>
      </c>
      <c r="F8" s="360"/>
      <c r="G8" s="361"/>
      <c r="H8" s="359" t="s">
        <v>23</v>
      </c>
      <c r="I8" s="360"/>
      <c r="J8" s="361"/>
      <c r="K8" s="26"/>
      <c r="L8" s="48"/>
      <c r="M8" s="48"/>
      <c r="N8" s="1"/>
      <c r="O8" s="1"/>
    </row>
    <row r="9" spans="1:15" ht="36" customHeight="1">
      <c r="A9" s="363"/>
      <c r="B9" s="366"/>
      <c r="C9" s="366"/>
      <c r="D9" s="36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25145.1</v>
      </c>
      <c r="D10" s="34">
        <v>25182.766666666666</v>
      </c>
      <c r="E10" s="34">
        <v>25090.083333333332</v>
      </c>
      <c r="F10" s="34">
        <v>25035.066666666666</v>
      </c>
      <c r="G10" s="34">
        <v>24942.383333333331</v>
      </c>
      <c r="H10" s="34">
        <v>25237.783333333333</v>
      </c>
      <c r="I10" s="34">
        <v>25330.466666666667</v>
      </c>
      <c r="J10" s="34">
        <v>25385.483333333334</v>
      </c>
      <c r="K10" s="34">
        <v>25275.45</v>
      </c>
      <c r="L10" s="34">
        <v>25127.75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51473.05</v>
      </c>
      <c r="D11" s="34">
        <v>51499.65</v>
      </c>
      <c r="E11" s="34">
        <v>51362.55</v>
      </c>
      <c r="F11" s="34">
        <v>51252.05</v>
      </c>
      <c r="G11" s="34">
        <v>51114.950000000004</v>
      </c>
      <c r="H11" s="34">
        <v>51610.15</v>
      </c>
      <c r="I11" s="34">
        <v>51747.249999999993</v>
      </c>
      <c r="J11" s="34">
        <v>51857.75</v>
      </c>
      <c r="K11" s="34">
        <v>51636.75</v>
      </c>
      <c r="L11" s="34">
        <v>51389.15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7128.4</v>
      </c>
      <c r="D12" s="36">
        <v>7160.083333333333</v>
      </c>
      <c r="E12" s="36">
        <v>7082.3666666666659</v>
      </c>
      <c r="F12" s="36">
        <v>7036.333333333333</v>
      </c>
      <c r="G12" s="36">
        <v>6958.6166666666659</v>
      </c>
      <c r="H12" s="36">
        <v>7206.1166666666659</v>
      </c>
      <c r="I12" s="36">
        <v>7283.833333333333</v>
      </c>
      <c r="J12" s="36">
        <v>7329.8666666666659</v>
      </c>
      <c r="K12" s="36">
        <v>7237.8</v>
      </c>
      <c r="L12" s="36">
        <v>7114.05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9318.75</v>
      </c>
      <c r="D13" s="36">
        <v>9343.6166666666668</v>
      </c>
      <c r="E13" s="36">
        <v>9286.7333333333336</v>
      </c>
      <c r="F13" s="36">
        <v>9254.7166666666672</v>
      </c>
      <c r="G13" s="36">
        <v>9197.8333333333339</v>
      </c>
      <c r="H13" s="36">
        <v>9375.6333333333332</v>
      </c>
      <c r="I13" s="36">
        <v>9432.5166666666682</v>
      </c>
      <c r="J13" s="36">
        <v>9464.5333333333328</v>
      </c>
      <c r="K13" s="36">
        <v>9400.5</v>
      </c>
      <c r="L13" s="36">
        <v>9311.6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42644.65</v>
      </c>
      <c r="D14" s="36">
        <v>42568.416666666672</v>
      </c>
      <c r="E14" s="36">
        <v>42370.78333333334</v>
      </c>
      <c r="F14" s="36">
        <v>42096.916666666672</v>
      </c>
      <c r="G14" s="36">
        <v>41899.28333333334</v>
      </c>
      <c r="H14" s="36">
        <v>42842.28333333334</v>
      </c>
      <c r="I14" s="36">
        <v>43039.916666666672</v>
      </c>
      <c r="J14" s="36">
        <v>43313.78333333334</v>
      </c>
      <c r="K14" s="36">
        <v>42766.05</v>
      </c>
      <c r="L14" s="36">
        <v>42294.55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11281.55</v>
      </c>
      <c r="D15" s="36">
        <v>11309.716666666665</v>
      </c>
      <c r="E15" s="36">
        <v>11238.383333333331</v>
      </c>
      <c r="F15" s="36">
        <v>11195.216666666665</v>
      </c>
      <c r="G15" s="36">
        <v>11123.883333333331</v>
      </c>
      <c r="H15" s="36">
        <v>11352.883333333331</v>
      </c>
      <c r="I15" s="36">
        <v>11424.216666666664</v>
      </c>
      <c r="J15" s="36">
        <v>11467.383333333331</v>
      </c>
      <c r="K15" s="36">
        <v>11381.05</v>
      </c>
      <c r="L15" s="36">
        <v>11266.55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16705.150000000001</v>
      </c>
      <c r="D16" s="36">
        <v>16703.983333333334</v>
      </c>
      <c r="E16" s="36">
        <v>16660.066666666666</v>
      </c>
      <c r="F16" s="36">
        <v>16614.983333333334</v>
      </c>
      <c r="G16" s="36">
        <v>16571.066666666666</v>
      </c>
      <c r="H16" s="36">
        <v>16749.066666666666</v>
      </c>
      <c r="I16" s="36">
        <v>16792.98333333333</v>
      </c>
      <c r="J16" s="36">
        <v>16838.066666666666</v>
      </c>
      <c r="K16" s="36">
        <v>16747.900000000001</v>
      </c>
      <c r="L16" s="36">
        <v>16658.900000000001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7650.1</v>
      </c>
      <c r="D17" s="36">
        <v>7646.5</v>
      </c>
      <c r="E17" s="36">
        <v>7615</v>
      </c>
      <c r="F17" s="36">
        <v>7579.9</v>
      </c>
      <c r="G17" s="36">
        <v>7548.4</v>
      </c>
      <c r="H17" s="36">
        <v>7681.6</v>
      </c>
      <c r="I17" s="36">
        <v>7713.1</v>
      </c>
      <c r="J17" s="36">
        <v>7748.2000000000007</v>
      </c>
      <c r="K17" s="31">
        <v>7678</v>
      </c>
      <c r="L17" s="31">
        <v>7611.4</v>
      </c>
      <c r="M17" s="31">
        <v>1.6509799999999999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2419.8000000000002</v>
      </c>
      <c r="D18" s="36">
        <v>2409.9</v>
      </c>
      <c r="E18" s="36">
        <v>2369.9</v>
      </c>
      <c r="F18" s="36">
        <v>2320</v>
      </c>
      <c r="G18" s="36">
        <v>2280</v>
      </c>
      <c r="H18" s="36">
        <v>2459.8000000000002</v>
      </c>
      <c r="I18" s="36">
        <v>2499.8000000000002</v>
      </c>
      <c r="J18" s="36">
        <v>2549.7000000000003</v>
      </c>
      <c r="K18" s="31">
        <v>2449.9</v>
      </c>
      <c r="L18" s="31">
        <v>2360</v>
      </c>
      <c r="M18" s="31">
        <v>13.210660000000001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1440.25</v>
      </c>
      <c r="D19" s="36">
        <v>1450.0833333333333</v>
      </c>
      <c r="E19" s="36">
        <v>1425.1666666666665</v>
      </c>
      <c r="F19" s="36">
        <v>1410.0833333333333</v>
      </c>
      <c r="G19" s="36">
        <v>1385.1666666666665</v>
      </c>
      <c r="H19" s="36">
        <v>1465.1666666666665</v>
      </c>
      <c r="I19" s="36">
        <v>1490.083333333333</v>
      </c>
      <c r="J19" s="36">
        <v>1505.1666666666665</v>
      </c>
      <c r="K19" s="31">
        <v>1475</v>
      </c>
      <c r="L19" s="31">
        <v>1435</v>
      </c>
      <c r="M19" s="31">
        <v>5.4154999999999998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702.9</v>
      </c>
      <c r="D20" s="36">
        <v>706.66666666666663</v>
      </c>
      <c r="E20" s="36">
        <v>690.48333333333323</v>
      </c>
      <c r="F20" s="36">
        <v>678.06666666666661</v>
      </c>
      <c r="G20" s="36">
        <v>661.88333333333321</v>
      </c>
      <c r="H20" s="36">
        <v>719.08333333333326</v>
      </c>
      <c r="I20" s="36">
        <v>735.26666666666665</v>
      </c>
      <c r="J20" s="36">
        <v>747.68333333333328</v>
      </c>
      <c r="K20" s="31">
        <v>722.85</v>
      </c>
      <c r="L20" s="31">
        <v>694.25</v>
      </c>
      <c r="M20" s="31">
        <v>74.854990000000001</v>
      </c>
      <c r="N20" s="1"/>
      <c r="O20" s="1"/>
    </row>
    <row r="21" spans="1:15" ht="12.75" customHeight="1">
      <c r="A21" s="51">
        <v>12</v>
      </c>
      <c r="B21" s="53" t="s">
        <v>816</v>
      </c>
      <c r="C21" s="31">
        <v>1007.45</v>
      </c>
      <c r="D21" s="36">
        <v>1015.5166666666668</v>
      </c>
      <c r="E21" s="36">
        <v>993.23333333333358</v>
      </c>
      <c r="F21" s="36">
        <v>979.01666666666677</v>
      </c>
      <c r="G21" s="36">
        <v>956.73333333333358</v>
      </c>
      <c r="H21" s="36">
        <v>1029.7333333333336</v>
      </c>
      <c r="I21" s="36">
        <v>1052.0166666666667</v>
      </c>
      <c r="J21" s="36">
        <v>1066.2333333333336</v>
      </c>
      <c r="K21" s="31">
        <v>1037.8</v>
      </c>
      <c r="L21" s="31">
        <v>1001.3</v>
      </c>
      <c r="M21" s="31">
        <v>11.62678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3015.35</v>
      </c>
      <c r="D22" s="36">
        <v>3018.4166666666665</v>
      </c>
      <c r="E22" s="36">
        <v>2998.9333333333329</v>
      </c>
      <c r="F22" s="36">
        <v>2982.5166666666664</v>
      </c>
      <c r="G22" s="36">
        <v>2963.0333333333328</v>
      </c>
      <c r="H22" s="36">
        <v>3034.833333333333</v>
      </c>
      <c r="I22" s="36">
        <v>3054.3166666666666</v>
      </c>
      <c r="J22" s="36">
        <v>3070.7333333333331</v>
      </c>
      <c r="K22" s="31">
        <v>3037.9</v>
      </c>
      <c r="L22" s="31">
        <v>3002</v>
      </c>
      <c r="M22" s="31">
        <v>7.3427300000000004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1890.3</v>
      </c>
      <c r="D23" s="36">
        <v>1907.4333333333334</v>
      </c>
      <c r="E23" s="36">
        <v>1867.8666666666668</v>
      </c>
      <c r="F23" s="36">
        <v>1845.4333333333334</v>
      </c>
      <c r="G23" s="36">
        <v>1805.8666666666668</v>
      </c>
      <c r="H23" s="36">
        <v>1929.8666666666668</v>
      </c>
      <c r="I23" s="36">
        <v>1969.4333333333334</v>
      </c>
      <c r="J23" s="36">
        <v>1991.8666666666668</v>
      </c>
      <c r="K23" s="31">
        <v>1947</v>
      </c>
      <c r="L23" s="31">
        <v>1885</v>
      </c>
      <c r="M23" s="31">
        <v>5.7652799999999997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1465.55</v>
      </c>
      <c r="D24" s="36">
        <v>1468.45</v>
      </c>
      <c r="E24" s="36">
        <v>1460.1000000000001</v>
      </c>
      <c r="F24" s="36">
        <v>1454.65</v>
      </c>
      <c r="G24" s="36">
        <v>1446.3000000000002</v>
      </c>
      <c r="H24" s="36">
        <v>1473.9</v>
      </c>
      <c r="I24" s="36">
        <v>1482.25</v>
      </c>
      <c r="J24" s="36">
        <v>1487.7</v>
      </c>
      <c r="K24" s="31">
        <v>1476.8</v>
      </c>
      <c r="L24" s="31">
        <v>1463</v>
      </c>
      <c r="M24" s="31">
        <v>9.5995600000000003</v>
      </c>
      <c r="N24" s="1"/>
      <c r="O24" s="1"/>
    </row>
    <row r="25" spans="1:15" ht="12.75" customHeight="1">
      <c r="A25" s="51">
        <v>16</v>
      </c>
      <c r="B25" s="53" t="s">
        <v>784</v>
      </c>
      <c r="C25" s="31">
        <v>643.85</v>
      </c>
      <c r="D25" s="36">
        <v>646.91666666666663</v>
      </c>
      <c r="E25" s="36">
        <v>637.93333333333328</v>
      </c>
      <c r="F25" s="36">
        <v>632.01666666666665</v>
      </c>
      <c r="G25" s="36">
        <v>623.0333333333333</v>
      </c>
      <c r="H25" s="36">
        <v>652.83333333333326</v>
      </c>
      <c r="I25" s="36">
        <v>661.81666666666661</v>
      </c>
      <c r="J25" s="36">
        <v>667.73333333333323</v>
      </c>
      <c r="K25" s="31">
        <v>655.9</v>
      </c>
      <c r="L25" s="31">
        <v>641</v>
      </c>
      <c r="M25" s="31">
        <v>22.226870000000002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844</v>
      </c>
      <c r="D26" s="36">
        <v>847.20000000000016</v>
      </c>
      <c r="E26" s="36">
        <v>838.00000000000034</v>
      </c>
      <c r="F26" s="36">
        <v>832.00000000000023</v>
      </c>
      <c r="G26" s="36">
        <v>822.80000000000041</v>
      </c>
      <c r="H26" s="36">
        <v>853.20000000000027</v>
      </c>
      <c r="I26" s="36">
        <v>862.40000000000009</v>
      </c>
      <c r="J26" s="36">
        <v>868.4000000000002</v>
      </c>
      <c r="K26" s="31">
        <v>856.4</v>
      </c>
      <c r="L26" s="31">
        <v>841.2</v>
      </c>
      <c r="M26" s="31">
        <v>3.5621999999999998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366.5</v>
      </c>
      <c r="D27" s="36">
        <v>369.58333333333331</v>
      </c>
      <c r="E27" s="36">
        <v>362.46666666666664</v>
      </c>
      <c r="F27" s="36">
        <v>358.43333333333334</v>
      </c>
      <c r="G27" s="36">
        <v>351.31666666666666</v>
      </c>
      <c r="H27" s="36">
        <v>373.61666666666662</v>
      </c>
      <c r="I27" s="36">
        <v>380.73333333333329</v>
      </c>
      <c r="J27" s="36">
        <v>384.76666666666659</v>
      </c>
      <c r="K27" s="31">
        <v>376.7</v>
      </c>
      <c r="L27" s="31">
        <v>365.55</v>
      </c>
      <c r="M27" s="31">
        <v>18.09572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223.65</v>
      </c>
      <c r="D28" s="36">
        <v>223.35</v>
      </c>
      <c r="E28" s="36">
        <v>222.2</v>
      </c>
      <c r="F28" s="36">
        <v>220.75</v>
      </c>
      <c r="G28" s="36">
        <v>219.6</v>
      </c>
      <c r="H28" s="36">
        <v>224.79999999999998</v>
      </c>
      <c r="I28" s="36">
        <v>225.95000000000002</v>
      </c>
      <c r="J28" s="36">
        <v>227.39999999999998</v>
      </c>
      <c r="K28" s="31">
        <v>224.5</v>
      </c>
      <c r="L28" s="31">
        <v>221.9</v>
      </c>
      <c r="M28" s="31">
        <v>41.736289999999997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315.3</v>
      </c>
      <c r="D29" s="36">
        <v>314.70000000000005</v>
      </c>
      <c r="E29" s="36">
        <v>312.55000000000007</v>
      </c>
      <c r="F29" s="36">
        <v>309.8</v>
      </c>
      <c r="G29" s="36">
        <v>307.65000000000003</v>
      </c>
      <c r="H29" s="36">
        <v>317.4500000000001</v>
      </c>
      <c r="I29" s="36">
        <v>319.60000000000008</v>
      </c>
      <c r="J29" s="36">
        <v>322.35000000000014</v>
      </c>
      <c r="K29" s="31">
        <v>316.85000000000002</v>
      </c>
      <c r="L29" s="31">
        <v>311.95</v>
      </c>
      <c r="M29" s="31">
        <v>16.51388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6276.55</v>
      </c>
      <c r="D30" s="36">
        <v>6271.5</v>
      </c>
      <c r="E30" s="36">
        <v>6197</v>
      </c>
      <c r="F30" s="36">
        <v>6117.45</v>
      </c>
      <c r="G30" s="36">
        <v>6042.95</v>
      </c>
      <c r="H30" s="36">
        <v>6351.05</v>
      </c>
      <c r="I30" s="36">
        <v>6425.55</v>
      </c>
      <c r="J30" s="36">
        <v>6505.1</v>
      </c>
      <c r="K30" s="31">
        <v>6346</v>
      </c>
      <c r="L30" s="31">
        <v>6191.95</v>
      </c>
      <c r="M30" s="31">
        <v>3.5821399999999999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631.85</v>
      </c>
      <c r="D31" s="36">
        <v>632</v>
      </c>
      <c r="E31" s="36">
        <v>627.25</v>
      </c>
      <c r="F31" s="36">
        <v>622.65</v>
      </c>
      <c r="G31" s="36">
        <v>617.9</v>
      </c>
      <c r="H31" s="36">
        <v>636.6</v>
      </c>
      <c r="I31" s="36">
        <v>641.35</v>
      </c>
      <c r="J31" s="36">
        <v>645.95000000000005</v>
      </c>
      <c r="K31" s="31">
        <v>636.75</v>
      </c>
      <c r="L31" s="31">
        <v>627.4</v>
      </c>
      <c r="M31" s="31">
        <v>28.341010000000001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6934.3</v>
      </c>
      <c r="D32" s="36">
        <v>6959.5</v>
      </c>
      <c r="E32" s="36">
        <v>6875</v>
      </c>
      <c r="F32" s="36">
        <v>6815.7</v>
      </c>
      <c r="G32" s="36">
        <v>6731.2</v>
      </c>
      <c r="H32" s="36">
        <v>7018.8</v>
      </c>
      <c r="I32" s="36">
        <v>7103.3</v>
      </c>
      <c r="J32" s="36">
        <v>7162.6</v>
      </c>
      <c r="K32" s="31">
        <v>7044</v>
      </c>
      <c r="L32" s="31">
        <v>6900.2</v>
      </c>
      <c r="M32" s="31">
        <v>3.8728400000000001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512</v>
      </c>
      <c r="D33" s="36">
        <v>512.19999999999993</v>
      </c>
      <c r="E33" s="36">
        <v>508.89999999999986</v>
      </c>
      <c r="F33" s="36">
        <v>505.79999999999995</v>
      </c>
      <c r="G33" s="36">
        <v>502.49999999999989</v>
      </c>
      <c r="H33" s="36">
        <v>515.29999999999984</v>
      </c>
      <c r="I33" s="36">
        <v>518.5999999999998</v>
      </c>
      <c r="J33" s="36">
        <v>521.69999999999982</v>
      </c>
      <c r="K33" s="31">
        <v>515.5</v>
      </c>
      <c r="L33" s="31">
        <v>509.1</v>
      </c>
      <c r="M33" s="31">
        <v>15.25806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251.15</v>
      </c>
      <c r="D34" s="36">
        <v>252.06666666666669</v>
      </c>
      <c r="E34" s="36">
        <v>249.38333333333338</v>
      </c>
      <c r="F34" s="36">
        <v>247.6166666666667</v>
      </c>
      <c r="G34" s="36">
        <v>244.93333333333339</v>
      </c>
      <c r="H34" s="36">
        <v>253.83333333333337</v>
      </c>
      <c r="I34" s="36">
        <v>256.51666666666671</v>
      </c>
      <c r="J34" s="36">
        <v>258.28333333333336</v>
      </c>
      <c r="K34" s="31">
        <v>254.75</v>
      </c>
      <c r="L34" s="31">
        <v>250.3</v>
      </c>
      <c r="M34" s="31">
        <v>85.419340000000005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3238.25</v>
      </c>
      <c r="D35" s="36">
        <v>3237.4166666666665</v>
      </c>
      <c r="E35" s="36">
        <v>3217.833333333333</v>
      </c>
      <c r="F35" s="36">
        <v>3197.4166666666665</v>
      </c>
      <c r="G35" s="36">
        <v>3177.833333333333</v>
      </c>
      <c r="H35" s="36">
        <v>3257.833333333333</v>
      </c>
      <c r="I35" s="36">
        <v>3277.4166666666661</v>
      </c>
      <c r="J35" s="36">
        <v>3297.833333333333</v>
      </c>
      <c r="K35" s="31">
        <v>3257</v>
      </c>
      <c r="L35" s="31">
        <v>3217</v>
      </c>
      <c r="M35" s="31">
        <v>14.82119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1933.1</v>
      </c>
      <c r="D36" s="36">
        <v>1932.3166666666666</v>
      </c>
      <c r="E36" s="36">
        <v>1917.6333333333332</v>
      </c>
      <c r="F36" s="36">
        <v>1902.1666666666665</v>
      </c>
      <c r="G36" s="36">
        <v>1887.4833333333331</v>
      </c>
      <c r="H36" s="36">
        <v>1947.7833333333333</v>
      </c>
      <c r="I36" s="36">
        <v>1962.4666666666667</v>
      </c>
      <c r="J36" s="36">
        <v>1977.9333333333334</v>
      </c>
      <c r="K36" s="31">
        <v>1947</v>
      </c>
      <c r="L36" s="31">
        <v>1916.85</v>
      </c>
      <c r="M36" s="31">
        <v>3.6839400000000002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1533.55</v>
      </c>
      <c r="D37" s="36">
        <v>1540.6833333333334</v>
      </c>
      <c r="E37" s="36">
        <v>1522.3666666666668</v>
      </c>
      <c r="F37" s="36">
        <v>1511.1833333333334</v>
      </c>
      <c r="G37" s="36">
        <v>1492.8666666666668</v>
      </c>
      <c r="H37" s="36">
        <v>1551.8666666666668</v>
      </c>
      <c r="I37" s="36">
        <v>1570.1833333333334</v>
      </c>
      <c r="J37" s="36">
        <v>1581.3666666666668</v>
      </c>
      <c r="K37" s="31">
        <v>1559</v>
      </c>
      <c r="L37" s="31">
        <v>1529.5</v>
      </c>
      <c r="M37" s="31">
        <v>10.235390000000001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5308.15</v>
      </c>
      <c r="D38" s="36">
        <v>5248.8</v>
      </c>
      <c r="E38" s="36">
        <v>5136.4500000000007</v>
      </c>
      <c r="F38" s="36">
        <v>4964.7500000000009</v>
      </c>
      <c r="G38" s="36">
        <v>4852.4000000000015</v>
      </c>
      <c r="H38" s="36">
        <v>5420.5</v>
      </c>
      <c r="I38" s="36">
        <v>5532.85</v>
      </c>
      <c r="J38" s="36">
        <v>5704.5499999999993</v>
      </c>
      <c r="K38" s="31">
        <v>5361.15</v>
      </c>
      <c r="L38" s="31">
        <v>5077.1000000000004</v>
      </c>
      <c r="M38" s="31">
        <v>13.234349999999999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1180.55</v>
      </c>
      <c r="D39" s="36">
        <v>1178.9499999999998</v>
      </c>
      <c r="E39" s="36">
        <v>1175.0499999999997</v>
      </c>
      <c r="F39" s="36">
        <v>1169.55</v>
      </c>
      <c r="G39" s="36">
        <v>1165.6499999999999</v>
      </c>
      <c r="H39" s="36">
        <v>1184.4499999999996</v>
      </c>
      <c r="I39" s="36">
        <v>1188.3499999999997</v>
      </c>
      <c r="J39" s="36">
        <v>1193.8499999999995</v>
      </c>
      <c r="K39" s="31">
        <v>1182.8499999999999</v>
      </c>
      <c r="L39" s="31">
        <v>1173.45</v>
      </c>
      <c r="M39" s="31">
        <v>42.347659999999998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10855.75</v>
      </c>
      <c r="D40" s="36">
        <v>10899.05</v>
      </c>
      <c r="E40" s="36">
        <v>10782.249999999998</v>
      </c>
      <c r="F40" s="36">
        <v>10708.749999999998</v>
      </c>
      <c r="G40" s="36">
        <v>10591.949999999997</v>
      </c>
      <c r="H40" s="36">
        <v>10972.55</v>
      </c>
      <c r="I40" s="36">
        <v>11089.350000000002</v>
      </c>
      <c r="J40" s="36">
        <v>11162.85</v>
      </c>
      <c r="K40" s="31">
        <v>11015.85</v>
      </c>
      <c r="L40" s="31">
        <v>10825.55</v>
      </c>
      <c r="M40" s="31">
        <v>2.9729800000000002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7244.9</v>
      </c>
      <c r="D41" s="36">
        <v>7254.8499999999995</v>
      </c>
      <c r="E41" s="36">
        <v>7183.0499999999993</v>
      </c>
      <c r="F41" s="36">
        <v>7121.2</v>
      </c>
      <c r="G41" s="36">
        <v>7049.4</v>
      </c>
      <c r="H41" s="36">
        <v>7316.6999999999989</v>
      </c>
      <c r="I41" s="36">
        <v>7388.5</v>
      </c>
      <c r="J41" s="36">
        <v>7450.3499999999985</v>
      </c>
      <c r="K41" s="31">
        <v>7326.65</v>
      </c>
      <c r="L41" s="31">
        <v>7193</v>
      </c>
      <c r="M41" s="31">
        <v>6.73447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1864.95</v>
      </c>
      <c r="D42" s="36">
        <v>1863.2166666666665</v>
      </c>
      <c r="E42" s="36">
        <v>1851.7333333333329</v>
      </c>
      <c r="F42" s="36">
        <v>1838.5166666666664</v>
      </c>
      <c r="G42" s="36">
        <v>1827.0333333333328</v>
      </c>
      <c r="H42" s="36">
        <v>1876.4333333333329</v>
      </c>
      <c r="I42" s="36">
        <v>1887.9166666666665</v>
      </c>
      <c r="J42" s="36">
        <v>1901.133333333333</v>
      </c>
      <c r="K42" s="31">
        <v>1874.7</v>
      </c>
      <c r="L42" s="31">
        <v>1850</v>
      </c>
      <c r="M42" s="31">
        <v>14.418419999999999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10895.7</v>
      </c>
      <c r="D43" s="36">
        <v>10958.466666666667</v>
      </c>
      <c r="E43" s="36">
        <v>10788.333333333334</v>
      </c>
      <c r="F43" s="36">
        <v>10680.966666666667</v>
      </c>
      <c r="G43" s="36">
        <v>10510.833333333334</v>
      </c>
      <c r="H43" s="36">
        <v>11065.833333333334</v>
      </c>
      <c r="I43" s="36">
        <v>11235.966666666665</v>
      </c>
      <c r="J43" s="36">
        <v>11343.333333333334</v>
      </c>
      <c r="K43" s="31">
        <v>11128.6</v>
      </c>
      <c r="L43" s="31">
        <v>10851.1</v>
      </c>
      <c r="M43" s="31">
        <v>0.47122000000000003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2957.55</v>
      </c>
      <c r="D44" s="36">
        <v>2960.5499999999997</v>
      </c>
      <c r="E44" s="36">
        <v>2942.0999999999995</v>
      </c>
      <c r="F44" s="36">
        <v>2926.6499999999996</v>
      </c>
      <c r="G44" s="36">
        <v>2908.1999999999994</v>
      </c>
      <c r="H44" s="36">
        <v>2975.9999999999995</v>
      </c>
      <c r="I44" s="36">
        <v>2994.4499999999994</v>
      </c>
      <c r="J44" s="36">
        <v>3009.8999999999996</v>
      </c>
      <c r="K44" s="31">
        <v>2979</v>
      </c>
      <c r="L44" s="31">
        <v>2945.1</v>
      </c>
      <c r="M44" s="31">
        <v>2.7837900000000002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203.66</v>
      </c>
      <c r="D45" s="36">
        <v>203.97666666666666</v>
      </c>
      <c r="E45" s="36">
        <v>199.70333333333332</v>
      </c>
      <c r="F45" s="36">
        <v>195.74666666666667</v>
      </c>
      <c r="G45" s="36">
        <v>191.47333333333333</v>
      </c>
      <c r="H45" s="36">
        <v>207.93333333333331</v>
      </c>
      <c r="I45" s="36">
        <v>212.20666666666668</v>
      </c>
      <c r="J45" s="36">
        <v>216.1633333333333</v>
      </c>
      <c r="K45" s="31">
        <v>208.25</v>
      </c>
      <c r="L45" s="31">
        <v>200.02</v>
      </c>
      <c r="M45" s="31">
        <v>273.00909000000001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243.85</v>
      </c>
      <c r="D46" s="36">
        <v>243.26666666666665</v>
      </c>
      <c r="E46" s="36">
        <v>241.43333333333331</v>
      </c>
      <c r="F46" s="36">
        <v>239.01666666666665</v>
      </c>
      <c r="G46" s="36">
        <v>237.18333333333331</v>
      </c>
      <c r="H46" s="36">
        <v>245.68333333333331</v>
      </c>
      <c r="I46" s="36">
        <v>247.51666666666668</v>
      </c>
      <c r="J46" s="36">
        <v>249.93333333333331</v>
      </c>
      <c r="K46" s="31">
        <v>245.1</v>
      </c>
      <c r="L46" s="31">
        <v>240.85</v>
      </c>
      <c r="M46" s="31">
        <v>141.60225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117.26</v>
      </c>
      <c r="D47" s="36">
        <v>117.57000000000001</v>
      </c>
      <c r="E47" s="36">
        <v>116.69000000000001</v>
      </c>
      <c r="F47" s="36">
        <v>116.12</v>
      </c>
      <c r="G47" s="36">
        <v>115.24000000000001</v>
      </c>
      <c r="H47" s="36">
        <v>118.14000000000001</v>
      </c>
      <c r="I47" s="36">
        <v>119.02000000000001</v>
      </c>
      <c r="J47" s="36">
        <v>119.59000000000002</v>
      </c>
      <c r="K47" s="31">
        <v>118.45</v>
      </c>
      <c r="L47" s="31">
        <v>117</v>
      </c>
      <c r="M47" s="31">
        <v>37.488129999999998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1436.8</v>
      </c>
      <c r="D48" s="36">
        <v>1442.8833333333332</v>
      </c>
      <c r="E48" s="36">
        <v>1426.9166666666665</v>
      </c>
      <c r="F48" s="36">
        <v>1417.0333333333333</v>
      </c>
      <c r="G48" s="36">
        <v>1401.0666666666666</v>
      </c>
      <c r="H48" s="36">
        <v>1452.7666666666664</v>
      </c>
      <c r="I48" s="36">
        <v>1468.7333333333331</v>
      </c>
      <c r="J48" s="36">
        <v>1478.6166666666663</v>
      </c>
      <c r="K48" s="31">
        <v>1458.85</v>
      </c>
      <c r="L48" s="31">
        <v>1433</v>
      </c>
      <c r="M48" s="31">
        <v>3.9686699999999999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595.5</v>
      </c>
      <c r="D49" s="36">
        <v>597.68333333333328</v>
      </c>
      <c r="E49" s="36">
        <v>590.86666666666656</v>
      </c>
      <c r="F49" s="36">
        <v>586.23333333333323</v>
      </c>
      <c r="G49" s="36">
        <v>579.41666666666652</v>
      </c>
      <c r="H49" s="36">
        <v>602.31666666666661</v>
      </c>
      <c r="I49" s="36">
        <v>609.13333333333344</v>
      </c>
      <c r="J49" s="36">
        <v>613.76666666666665</v>
      </c>
      <c r="K49" s="31">
        <v>604.5</v>
      </c>
      <c r="L49" s="31">
        <v>593.04999999999995</v>
      </c>
      <c r="M49" s="31">
        <v>21.16046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1312.35</v>
      </c>
      <c r="D50" s="36">
        <v>1319.3999999999999</v>
      </c>
      <c r="E50" s="36">
        <v>1300.7999999999997</v>
      </c>
      <c r="F50" s="36">
        <v>1289.2499999999998</v>
      </c>
      <c r="G50" s="36">
        <v>1270.6499999999996</v>
      </c>
      <c r="H50" s="36">
        <v>1330.9499999999998</v>
      </c>
      <c r="I50" s="36">
        <v>1349.5499999999997</v>
      </c>
      <c r="J50" s="36">
        <v>1361.1</v>
      </c>
      <c r="K50" s="31">
        <v>1338</v>
      </c>
      <c r="L50" s="31">
        <v>1307.8499999999999</v>
      </c>
      <c r="M50" s="31">
        <v>5.4089200000000002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290.60000000000002</v>
      </c>
      <c r="D51" s="36">
        <v>293.36666666666667</v>
      </c>
      <c r="E51" s="36">
        <v>287.23333333333335</v>
      </c>
      <c r="F51" s="36">
        <v>283.86666666666667</v>
      </c>
      <c r="G51" s="36">
        <v>277.73333333333335</v>
      </c>
      <c r="H51" s="36">
        <v>296.73333333333335</v>
      </c>
      <c r="I51" s="36">
        <v>302.86666666666667</v>
      </c>
      <c r="J51" s="36">
        <v>306.23333333333335</v>
      </c>
      <c r="K51" s="31">
        <v>299.5</v>
      </c>
      <c r="L51" s="31">
        <v>290</v>
      </c>
      <c r="M51" s="31">
        <v>263.42723000000001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1608.95</v>
      </c>
      <c r="D52" s="36">
        <v>1609.6833333333334</v>
      </c>
      <c r="E52" s="36">
        <v>1589.4666666666667</v>
      </c>
      <c r="F52" s="36">
        <v>1569.9833333333333</v>
      </c>
      <c r="G52" s="36">
        <v>1549.7666666666667</v>
      </c>
      <c r="H52" s="36">
        <v>1629.1666666666667</v>
      </c>
      <c r="I52" s="36">
        <v>1649.3833333333334</v>
      </c>
      <c r="J52" s="36">
        <v>1668.8666666666668</v>
      </c>
      <c r="K52" s="31">
        <v>1629.9</v>
      </c>
      <c r="L52" s="31">
        <v>1590.2</v>
      </c>
      <c r="M52" s="31">
        <v>15.628780000000001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273.55</v>
      </c>
      <c r="D53" s="36">
        <v>274.75</v>
      </c>
      <c r="E53" s="36">
        <v>269.05</v>
      </c>
      <c r="F53" s="36">
        <v>264.55</v>
      </c>
      <c r="G53" s="36">
        <v>258.85000000000002</v>
      </c>
      <c r="H53" s="36">
        <v>279.25</v>
      </c>
      <c r="I53" s="36">
        <v>284.95000000000005</v>
      </c>
      <c r="J53" s="36">
        <v>289.45</v>
      </c>
      <c r="K53" s="31">
        <v>280.45</v>
      </c>
      <c r="L53" s="31">
        <v>270.25</v>
      </c>
      <c r="M53" s="31">
        <v>180.37015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360.7</v>
      </c>
      <c r="D54" s="36">
        <v>360.26666666666665</v>
      </c>
      <c r="E54" s="36">
        <v>356.18333333333328</v>
      </c>
      <c r="F54" s="36">
        <v>351.66666666666663</v>
      </c>
      <c r="G54" s="36">
        <v>347.58333333333326</v>
      </c>
      <c r="H54" s="36">
        <v>364.7833333333333</v>
      </c>
      <c r="I54" s="36">
        <v>368.86666666666667</v>
      </c>
      <c r="J54" s="36">
        <v>373.38333333333333</v>
      </c>
      <c r="K54" s="31">
        <v>364.35</v>
      </c>
      <c r="L54" s="31">
        <v>355.75</v>
      </c>
      <c r="M54" s="31">
        <v>159.27510000000001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1547.2</v>
      </c>
      <c r="D55" s="36">
        <v>1550.5666666666666</v>
      </c>
      <c r="E55" s="36">
        <v>1538.1333333333332</v>
      </c>
      <c r="F55" s="36">
        <v>1529.0666666666666</v>
      </c>
      <c r="G55" s="36">
        <v>1516.6333333333332</v>
      </c>
      <c r="H55" s="36">
        <v>1559.6333333333332</v>
      </c>
      <c r="I55" s="36">
        <v>1572.0666666666666</v>
      </c>
      <c r="J55" s="36">
        <v>1581.1333333333332</v>
      </c>
      <c r="K55" s="31">
        <v>1563</v>
      </c>
      <c r="L55" s="31">
        <v>1541.5</v>
      </c>
      <c r="M55" s="31">
        <v>56.528120000000001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382.85</v>
      </c>
      <c r="D56" s="36">
        <v>386.08333333333331</v>
      </c>
      <c r="E56" s="36">
        <v>377.46666666666664</v>
      </c>
      <c r="F56" s="36">
        <v>372.08333333333331</v>
      </c>
      <c r="G56" s="36">
        <v>363.46666666666664</v>
      </c>
      <c r="H56" s="36">
        <v>391.46666666666664</v>
      </c>
      <c r="I56" s="36">
        <v>400.08333333333331</v>
      </c>
      <c r="J56" s="36">
        <v>405.46666666666664</v>
      </c>
      <c r="K56" s="31">
        <v>394.7</v>
      </c>
      <c r="L56" s="31">
        <v>380.7</v>
      </c>
      <c r="M56" s="31">
        <v>178.85888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33720.75</v>
      </c>
      <c r="D57" s="36">
        <v>33429.116666666669</v>
      </c>
      <c r="E57" s="36">
        <v>32715.28333333334</v>
      </c>
      <c r="F57" s="36">
        <v>31709.816666666673</v>
      </c>
      <c r="G57" s="36">
        <v>30995.983333333344</v>
      </c>
      <c r="H57" s="36">
        <v>34434.583333333336</v>
      </c>
      <c r="I57" s="36">
        <v>35148.416666666664</v>
      </c>
      <c r="J57" s="36">
        <v>36153.883333333331</v>
      </c>
      <c r="K57" s="31">
        <v>34142.949999999997</v>
      </c>
      <c r="L57" s="31">
        <v>32423.65</v>
      </c>
      <c r="M57" s="31">
        <v>0.92015999999999998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5850</v>
      </c>
      <c r="D58" s="36">
        <v>5867.7666666666664</v>
      </c>
      <c r="E58" s="36">
        <v>5815.5333333333328</v>
      </c>
      <c r="F58" s="36">
        <v>5781.0666666666666</v>
      </c>
      <c r="G58" s="36">
        <v>5728.833333333333</v>
      </c>
      <c r="H58" s="36">
        <v>5902.2333333333327</v>
      </c>
      <c r="I58" s="36">
        <v>5954.4666666666662</v>
      </c>
      <c r="J58" s="36">
        <v>5988.9333333333325</v>
      </c>
      <c r="K58" s="31">
        <v>5920</v>
      </c>
      <c r="L58" s="31">
        <v>5833.3</v>
      </c>
      <c r="M58" s="31">
        <v>1.70014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687.5</v>
      </c>
      <c r="D59" s="36">
        <v>687.41666666666663</v>
      </c>
      <c r="E59" s="36">
        <v>683.38333333333321</v>
      </c>
      <c r="F59" s="36">
        <v>679.26666666666654</v>
      </c>
      <c r="G59" s="36">
        <v>675.23333333333312</v>
      </c>
      <c r="H59" s="36">
        <v>691.5333333333333</v>
      </c>
      <c r="I59" s="36">
        <v>695.56666666666683</v>
      </c>
      <c r="J59" s="36">
        <v>699.68333333333339</v>
      </c>
      <c r="K59" s="31">
        <v>691.45</v>
      </c>
      <c r="L59" s="31">
        <v>683.3</v>
      </c>
      <c r="M59" s="31">
        <v>11.30884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108.2</v>
      </c>
      <c r="D60" s="36">
        <v>108.43333333333334</v>
      </c>
      <c r="E60" s="36">
        <v>107.51666666666668</v>
      </c>
      <c r="F60" s="36">
        <v>106.83333333333334</v>
      </c>
      <c r="G60" s="36">
        <v>105.91666666666669</v>
      </c>
      <c r="H60" s="36">
        <v>109.11666666666667</v>
      </c>
      <c r="I60" s="36">
        <v>110.03333333333333</v>
      </c>
      <c r="J60" s="36">
        <v>110.71666666666667</v>
      </c>
      <c r="K60" s="31">
        <v>109.35</v>
      </c>
      <c r="L60" s="31">
        <v>107.75</v>
      </c>
      <c r="M60" s="31">
        <v>285.93475000000001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1533.6</v>
      </c>
      <c r="D61" s="36">
        <v>1529.5</v>
      </c>
      <c r="E61" s="36">
        <v>1510</v>
      </c>
      <c r="F61" s="36">
        <v>1486.4</v>
      </c>
      <c r="G61" s="36">
        <v>1466.9</v>
      </c>
      <c r="H61" s="36">
        <v>1553.1</v>
      </c>
      <c r="I61" s="36">
        <v>1572.6</v>
      </c>
      <c r="J61" s="36">
        <v>1596.1999999999998</v>
      </c>
      <c r="K61" s="31">
        <v>1549</v>
      </c>
      <c r="L61" s="31">
        <v>1505.9</v>
      </c>
      <c r="M61" s="31">
        <v>34.816850000000002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1627.75</v>
      </c>
      <c r="D62" s="36">
        <v>1637.0333333333335</v>
      </c>
      <c r="E62" s="36">
        <v>1614.116666666667</v>
      </c>
      <c r="F62" s="36">
        <v>1600.4833333333336</v>
      </c>
      <c r="G62" s="36">
        <v>1577.5666666666671</v>
      </c>
      <c r="H62" s="36">
        <v>1650.666666666667</v>
      </c>
      <c r="I62" s="36">
        <v>1673.5833333333335</v>
      </c>
      <c r="J62" s="36">
        <v>1687.2166666666669</v>
      </c>
      <c r="K62" s="31">
        <v>1659.95</v>
      </c>
      <c r="L62" s="31">
        <v>1623.4</v>
      </c>
      <c r="M62" s="31">
        <v>10.81756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497</v>
      </c>
      <c r="D63" s="36">
        <v>499.88333333333338</v>
      </c>
      <c r="E63" s="36">
        <v>492.26666666666677</v>
      </c>
      <c r="F63" s="36">
        <v>487.53333333333336</v>
      </c>
      <c r="G63" s="36">
        <v>479.91666666666674</v>
      </c>
      <c r="H63" s="36">
        <v>504.61666666666679</v>
      </c>
      <c r="I63" s="36">
        <v>512.23333333333346</v>
      </c>
      <c r="J63" s="36">
        <v>516.96666666666681</v>
      </c>
      <c r="K63" s="31">
        <v>507.5</v>
      </c>
      <c r="L63" s="31">
        <v>495.15</v>
      </c>
      <c r="M63" s="31">
        <v>108.30620999999999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6551.25</v>
      </c>
      <c r="D64" s="36">
        <v>6481.6500000000005</v>
      </c>
      <c r="E64" s="36">
        <v>6383.3000000000011</v>
      </c>
      <c r="F64" s="36">
        <v>6215.35</v>
      </c>
      <c r="G64" s="36">
        <v>6117.0000000000009</v>
      </c>
      <c r="H64" s="36">
        <v>6649.6000000000013</v>
      </c>
      <c r="I64" s="36">
        <v>6747.9500000000016</v>
      </c>
      <c r="J64" s="36">
        <v>6915.9000000000015</v>
      </c>
      <c r="K64" s="31">
        <v>6580</v>
      </c>
      <c r="L64" s="31">
        <v>6313.7</v>
      </c>
      <c r="M64" s="31">
        <v>8.2852999999999994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3659.1</v>
      </c>
      <c r="D65" s="36">
        <v>3660.7166666666667</v>
      </c>
      <c r="E65" s="36">
        <v>3644.0833333333335</v>
      </c>
      <c r="F65" s="36">
        <v>3629.0666666666666</v>
      </c>
      <c r="G65" s="36">
        <v>3612.4333333333334</v>
      </c>
      <c r="H65" s="36">
        <v>3675.7333333333336</v>
      </c>
      <c r="I65" s="36">
        <v>3692.3666666666668</v>
      </c>
      <c r="J65" s="36">
        <v>3707.3833333333337</v>
      </c>
      <c r="K65" s="31">
        <v>3677.35</v>
      </c>
      <c r="L65" s="31">
        <v>3645.7</v>
      </c>
      <c r="M65" s="31">
        <v>5.7257899999999999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960.3</v>
      </c>
      <c r="D66" s="36">
        <v>963.15</v>
      </c>
      <c r="E66" s="36">
        <v>955.15</v>
      </c>
      <c r="F66" s="36">
        <v>950</v>
      </c>
      <c r="G66" s="36">
        <v>942</v>
      </c>
      <c r="H66" s="36">
        <v>968.3</v>
      </c>
      <c r="I66" s="36">
        <v>976.3</v>
      </c>
      <c r="J66" s="36">
        <v>981.44999999999993</v>
      </c>
      <c r="K66" s="31">
        <v>971.15</v>
      </c>
      <c r="L66" s="31">
        <v>958</v>
      </c>
      <c r="M66" s="31">
        <v>23.661860000000001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1720.1</v>
      </c>
      <c r="D67" s="36">
        <v>1725.1499999999999</v>
      </c>
      <c r="E67" s="36">
        <v>1712.9499999999998</v>
      </c>
      <c r="F67" s="36">
        <v>1705.8</v>
      </c>
      <c r="G67" s="36">
        <v>1693.6</v>
      </c>
      <c r="H67" s="36">
        <v>1732.2999999999997</v>
      </c>
      <c r="I67" s="36">
        <v>1744.5</v>
      </c>
      <c r="J67" s="36">
        <v>1751.6499999999996</v>
      </c>
      <c r="K67" s="31">
        <v>1737.35</v>
      </c>
      <c r="L67" s="31">
        <v>1718</v>
      </c>
      <c r="M67" s="31">
        <v>1.8209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467.75</v>
      </c>
      <c r="D68" s="36">
        <v>469.36666666666662</v>
      </c>
      <c r="E68" s="36">
        <v>463.98333333333323</v>
      </c>
      <c r="F68" s="36">
        <v>460.21666666666664</v>
      </c>
      <c r="G68" s="36">
        <v>454.83333333333326</v>
      </c>
      <c r="H68" s="36">
        <v>473.13333333333321</v>
      </c>
      <c r="I68" s="36">
        <v>478.51666666666654</v>
      </c>
      <c r="J68" s="36">
        <v>482.28333333333319</v>
      </c>
      <c r="K68" s="31">
        <v>474.75</v>
      </c>
      <c r="L68" s="31">
        <v>465.6</v>
      </c>
      <c r="M68" s="31">
        <v>31.140999999999998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3841.35</v>
      </c>
      <c r="D69" s="36">
        <v>3849.25</v>
      </c>
      <c r="E69" s="36">
        <v>3802.75</v>
      </c>
      <c r="F69" s="36">
        <v>3764.15</v>
      </c>
      <c r="G69" s="36">
        <v>3717.65</v>
      </c>
      <c r="H69" s="36">
        <v>3887.85</v>
      </c>
      <c r="I69" s="36">
        <v>3934.35</v>
      </c>
      <c r="J69" s="36">
        <v>3972.95</v>
      </c>
      <c r="K69" s="31">
        <v>3895.75</v>
      </c>
      <c r="L69" s="31">
        <v>3810.65</v>
      </c>
      <c r="M69" s="31">
        <v>7.4686399999999997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841.65</v>
      </c>
      <c r="D70" s="36">
        <v>845.26666666666677</v>
      </c>
      <c r="E70" s="36">
        <v>836.53333333333353</v>
      </c>
      <c r="F70" s="36">
        <v>831.41666666666674</v>
      </c>
      <c r="G70" s="36">
        <v>822.68333333333351</v>
      </c>
      <c r="H70" s="36">
        <v>850.38333333333355</v>
      </c>
      <c r="I70" s="36">
        <v>859.1166666666669</v>
      </c>
      <c r="J70" s="36">
        <v>864.23333333333358</v>
      </c>
      <c r="K70" s="31">
        <v>854</v>
      </c>
      <c r="L70" s="31">
        <v>840.15</v>
      </c>
      <c r="M70" s="31">
        <v>9.4225399999999997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644.79999999999995</v>
      </c>
      <c r="D71" s="36">
        <v>647.48333333333323</v>
      </c>
      <c r="E71" s="36">
        <v>639.96666666666647</v>
      </c>
      <c r="F71" s="36">
        <v>635.13333333333321</v>
      </c>
      <c r="G71" s="36">
        <v>627.61666666666645</v>
      </c>
      <c r="H71" s="36">
        <v>652.31666666666649</v>
      </c>
      <c r="I71" s="36">
        <v>659.83333333333314</v>
      </c>
      <c r="J71" s="36">
        <v>664.66666666666652</v>
      </c>
      <c r="K71" s="31">
        <v>655</v>
      </c>
      <c r="L71" s="31">
        <v>642.65</v>
      </c>
      <c r="M71" s="31">
        <v>21.311319999999998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1913.75</v>
      </c>
      <c r="D72" s="36">
        <v>1918.55</v>
      </c>
      <c r="E72" s="36">
        <v>1891.25</v>
      </c>
      <c r="F72" s="36">
        <v>1868.75</v>
      </c>
      <c r="G72" s="36">
        <v>1841.45</v>
      </c>
      <c r="H72" s="36">
        <v>1941.05</v>
      </c>
      <c r="I72" s="36">
        <v>1968.3499999999997</v>
      </c>
      <c r="J72" s="36">
        <v>1990.85</v>
      </c>
      <c r="K72" s="31">
        <v>1945.85</v>
      </c>
      <c r="L72" s="31">
        <v>1896.05</v>
      </c>
      <c r="M72" s="31">
        <v>2.0825399999999998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2998.65</v>
      </c>
      <c r="D73" s="36">
        <v>2996.2833333333333</v>
      </c>
      <c r="E73" s="36">
        <v>2974.1166666666668</v>
      </c>
      <c r="F73" s="36">
        <v>2949.5833333333335</v>
      </c>
      <c r="G73" s="36">
        <v>2927.416666666667</v>
      </c>
      <c r="H73" s="36">
        <v>3020.8166666666666</v>
      </c>
      <c r="I73" s="36">
        <v>3042.9833333333336</v>
      </c>
      <c r="J73" s="36">
        <v>3067.5166666666664</v>
      </c>
      <c r="K73" s="31">
        <v>3018.45</v>
      </c>
      <c r="L73" s="31">
        <v>2971.75</v>
      </c>
      <c r="M73" s="31">
        <v>2.6263299999999998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418.05</v>
      </c>
      <c r="D74" s="36">
        <v>419.33333333333331</v>
      </c>
      <c r="E74" s="36">
        <v>415.71666666666664</v>
      </c>
      <c r="F74" s="36">
        <v>413.38333333333333</v>
      </c>
      <c r="G74" s="36">
        <v>409.76666666666665</v>
      </c>
      <c r="H74" s="36">
        <v>421.66666666666663</v>
      </c>
      <c r="I74" s="36">
        <v>425.2833333333333</v>
      </c>
      <c r="J74" s="36">
        <v>427.61666666666662</v>
      </c>
      <c r="K74" s="31">
        <v>422.95</v>
      </c>
      <c r="L74" s="31">
        <v>417</v>
      </c>
      <c r="M74" s="31">
        <v>20.37424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182.97</v>
      </c>
      <c r="D75" s="36">
        <v>182.46</v>
      </c>
      <c r="E75" s="36">
        <v>180.52</v>
      </c>
      <c r="F75" s="36">
        <v>178.07</v>
      </c>
      <c r="G75" s="36">
        <v>176.13</v>
      </c>
      <c r="H75" s="36">
        <v>184.91000000000003</v>
      </c>
      <c r="I75" s="36">
        <v>186.85000000000002</v>
      </c>
      <c r="J75" s="36">
        <v>189.30000000000004</v>
      </c>
      <c r="K75" s="31">
        <v>184.4</v>
      </c>
      <c r="L75" s="31">
        <v>180.01</v>
      </c>
      <c r="M75" s="31">
        <v>18.680900000000001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5120.8999999999996</v>
      </c>
      <c r="D76" s="36">
        <v>5124.1666666666661</v>
      </c>
      <c r="E76" s="36">
        <v>5083.8833333333323</v>
      </c>
      <c r="F76" s="36">
        <v>5046.8666666666659</v>
      </c>
      <c r="G76" s="36">
        <v>5006.5833333333321</v>
      </c>
      <c r="H76" s="36">
        <v>5161.1833333333325</v>
      </c>
      <c r="I76" s="36">
        <v>5201.4666666666653</v>
      </c>
      <c r="J76" s="36">
        <v>5238.4833333333327</v>
      </c>
      <c r="K76" s="31">
        <v>5164.45</v>
      </c>
      <c r="L76" s="31">
        <v>5087.1499999999996</v>
      </c>
      <c r="M76" s="31">
        <v>4.9128400000000001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12412.2</v>
      </c>
      <c r="D77" s="36">
        <v>12535.316666666666</v>
      </c>
      <c r="E77" s="36">
        <v>12237.083333333332</v>
      </c>
      <c r="F77" s="36">
        <v>12061.966666666667</v>
      </c>
      <c r="G77" s="36">
        <v>11763.733333333334</v>
      </c>
      <c r="H77" s="36">
        <v>12710.433333333331</v>
      </c>
      <c r="I77" s="36">
        <v>13008.666666666664</v>
      </c>
      <c r="J77" s="36">
        <v>13183.783333333329</v>
      </c>
      <c r="K77" s="31">
        <v>12833.55</v>
      </c>
      <c r="L77" s="31">
        <v>12360.2</v>
      </c>
      <c r="M77" s="31">
        <v>4.4098100000000002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3404.5</v>
      </c>
      <c r="D78" s="36">
        <v>3411.7833333333333</v>
      </c>
      <c r="E78" s="36">
        <v>3385.0166666666664</v>
      </c>
      <c r="F78" s="36">
        <v>3365.5333333333333</v>
      </c>
      <c r="G78" s="36">
        <v>3338.7666666666664</v>
      </c>
      <c r="H78" s="36">
        <v>3431.2666666666664</v>
      </c>
      <c r="I78" s="36">
        <v>3458.0333333333338</v>
      </c>
      <c r="J78" s="36">
        <v>3477.5166666666664</v>
      </c>
      <c r="K78" s="31">
        <v>3438.55</v>
      </c>
      <c r="L78" s="31">
        <v>3392.3</v>
      </c>
      <c r="M78" s="31">
        <v>1.8415999999999999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6695.75</v>
      </c>
      <c r="D79" s="36">
        <v>6743.5166666666664</v>
      </c>
      <c r="E79" s="36">
        <v>6638.2333333333327</v>
      </c>
      <c r="F79" s="36">
        <v>6580.7166666666662</v>
      </c>
      <c r="G79" s="36">
        <v>6475.4333333333325</v>
      </c>
      <c r="H79" s="36">
        <v>6801.0333333333328</v>
      </c>
      <c r="I79" s="36">
        <v>6906.3166666666657</v>
      </c>
      <c r="J79" s="36">
        <v>6963.833333333333</v>
      </c>
      <c r="K79" s="31">
        <v>6848.8</v>
      </c>
      <c r="L79" s="31">
        <v>6686</v>
      </c>
      <c r="M79" s="31">
        <v>4.0025300000000001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4800.1000000000004</v>
      </c>
      <c r="D80" s="36">
        <v>4816.7833333333338</v>
      </c>
      <c r="E80" s="36">
        <v>4770.4666666666672</v>
      </c>
      <c r="F80" s="36">
        <v>4740.833333333333</v>
      </c>
      <c r="G80" s="36">
        <v>4694.5166666666664</v>
      </c>
      <c r="H80" s="36">
        <v>4846.4166666666679</v>
      </c>
      <c r="I80" s="36">
        <v>4892.7333333333354</v>
      </c>
      <c r="J80" s="36">
        <v>4922.3666666666686</v>
      </c>
      <c r="K80" s="31">
        <v>4863.1000000000004</v>
      </c>
      <c r="L80" s="31">
        <v>4787.1499999999996</v>
      </c>
      <c r="M80" s="31">
        <v>3.9834399999999999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3744.1</v>
      </c>
      <c r="D81" s="36">
        <v>3762.1833333333329</v>
      </c>
      <c r="E81" s="36">
        <v>3713.5666666666657</v>
      </c>
      <c r="F81" s="36">
        <v>3683.0333333333328</v>
      </c>
      <c r="G81" s="36">
        <v>3634.4166666666656</v>
      </c>
      <c r="H81" s="36">
        <v>3792.7166666666658</v>
      </c>
      <c r="I81" s="36">
        <v>3841.3333333333335</v>
      </c>
      <c r="J81" s="36">
        <v>3871.8666666666659</v>
      </c>
      <c r="K81" s="31">
        <v>3810.8</v>
      </c>
      <c r="L81" s="31">
        <v>3731.65</v>
      </c>
      <c r="M81" s="31">
        <v>0.74936999999999998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215.4</v>
      </c>
      <c r="D82" s="36">
        <v>213.97666666666669</v>
      </c>
      <c r="E82" s="36">
        <v>211.17333333333337</v>
      </c>
      <c r="F82" s="36">
        <v>206.94666666666669</v>
      </c>
      <c r="G82" s="36">
        <v>204.14333333333337</v>
      </c>
      <c r="H82" s="36">
        <v>218.20333333333338</v>
      </c>
      <c r="I82" s="36">
        <v>221.00666666666666</v>
      </c>
      <c r="J82" s="36">
        <v>225.23333333333338</v>
      </c>
      <c r="K82" s="31">
        <v>216.78</v>
      </c>
      <c r="L82" s="31">
        <v>209.75</v>
      </c>
      <c r="M82" s="31">
        <v>165.31496999999999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189.65</v>
      </c>
      <c r="D83" s="36">
        <v>189.31333333333336</v>
      </c>
      <c r="E83" s="36">
        <v>187.94666666666672</v>
      </c>
      <c r="F83" s="36">
        <v>186.24333333333337</v>
      </c>
      <c r="G83" s="36">
        <v>184.87666666666672</v>
      </c>
      <c r="H83" s="36">
        <v>191.01666666666671</v>
      </c>
      <c r="I83" s="36">
        <v>192.38333333333333</v>
      </c>
      <c r="J83" s="36">
        <v>194.0866666666667</v>
      </c>
      <c r="K83" s="31">
        <v>190.68</v>
      </c>
      <c r="L83" s="31">
        <v>187.61</v>
      </c>
      <c r="M83" s="31">
        <v>61.878970000000002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1008</v>
      </c>
      <c r="D84" s="36">
        <v>1008.4333333333334</v>
      </c>
      <c r="E84" s="36">
        <v>998.61666666666679</v>
      </c>
      <c r="F84" s="36">
        <v>989.23333333333335</v>
      </c>
      <c r="G84" s="36">
        <v>979.41666666666674</v>
      </c>
      <c r="H84" s="36">
        <v>1017.8166666666668</v>
      </c>
      <c r="I84" s="36">
        <v>1027.6333333333334</v>
      </c>
      <c r="J84" s="36">
        <v>1037.0166666666669</v>
      </c>
      <c r="K84" s="31">
        <v>1018.25</v>
      </c>
      <c r="L84" s="31">
        <v>999.05</v>
      </c>
      <c r="M84" s="31">
        <v>2.7612199999999998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561.15</v>
      </c>
      <c r="D85" s="36">
        <v>559.35</v>
      </c>
      <c r="E85" s="36">
        <v>548.80000000000007</v>
      </c>
      <c r="F85" s="36">
        <v>536.45000000000005</v>
      </c>
      <c r="G85" s="36">
        <v>525.90000000000009</v>
      </c>
      <c r="H85" s="36">
        <v>571.70000000000005</v>
      </c>
      <c r="I85" s="36">
        <v>582.25</v>
      </c>
      <c r="J85" s="36">
        <v>594.6</v>
      </c>
      <c r="K85" s="31">
        <v>569.9</v>
      </c>
      <c r="L85" s="31">
        <v>547</v>
      </c>
      <c r="M85" s="31">
        <v>23.001180000000002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228.12</v>
      </c>
      <c r="D86" s="36">
        <v>228.94333333333336</v>
      </c>
      <c r="E86" s="36">
        <v>226.0866666666667</v>
      </c>
      <c r="F86" s="36">
        <v>224.05333333333334</v>
      </c>
      <c r="G86" s="36">
        <v>221.19666666666669</v>
      </c>
      <c r="H86" s="36">
        <v>230.97666666666672</v>
      </c>
      <c r="I86" s="36">
        <v>233.83333333333334</v>
      </c>
      <c r="J86" s="36">
        <v>235.86666666666673</v>
      </c>
      <c r="K86" s="31">
        <v>231.8</v>
      </c>
      <c r="L86" s="31">
        <v>226.91</v>
      </c>
      <c r="M86" s="31">
        <v>120.26014000000001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1891.8</v>
      </c>
      <c r="D87" s="36">
        <v>1898.3999999999999</v>
      </c>
      <c r="E87" s="36">
        <v>1879.3999999999996</v>
      </c>
      <c r="F87" s="36">
        <v>1866.9999999999998</v>
      </c>
      <c r="G87" s="36">
        <v>1847.9999999999995</v>
      </c>
      <c r="H87" s="36">
        <v>1910.7999999999997</v>
      </c>
      <c r="I87" s="36">
        <v>1929.8000000000002</v>
      </c>
      <c r="J87" s="36">
        <v>1942.1999999999998</v>
      </c>
      <c r="K87" s="31">
        <v>1917.4</v>
      </c>
      <c r="L87" s="31">
        <v>1886</v>
      </c>
      <c r="M87" s="31">
        <v>2.7844199999999999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1457.7</v>
      </c>
      <c r="D88" s="36">
        <v>1464.8833333333332</v>
      </c>
      <c r="E88" s="36">
        <v>1445.8166666666664</v>
      </c>
      <c r="F88" s="36">
        <v>1433.9333333333332</v>
      </c>
      <c r="G88" s="36">
        <v>1414.8666666666663</v>
      </c>
      <c r="H88" s="36">
        <v>1476.7666666666664</v>
      </c>
      <c r="I88" s="36">
        <v>1495.833333333333</v>
      </c>
      <c r="J88" s="36">
        <v>1507.7166666666665</v>
      </c>
      <c r="K88" s="31">
        <v>1483.95</v>
      </c>
      <c r="L88" s="31">
        <v>1453</v>
      </c>
      <c r="M88" s="31">
        <v>5.3390300000000002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2869.5</v>
      </c>
      <c r="D89" s="36">
        <v>2886.3333333333335</v>
      </c>
      <c r="E89" s="36">
        <v>2843.166666666667</v>
      </c>
      <c r="F89" s="36">
        <v>2816.8333333333335</v>
      </c>
      <c r="G89" s="36">
        <v>2773.666666666667</v>
      </c>
      <c r="H89" s="36">
        <v>2912.666666666667</v>
      </c>
      <c r="I89" s="36">
        <v>2955.8333333333339</v>
      </c>
      <c r="J89" s="36">
        <v>2982.166666666667</v>
      </c>
      <c r="K89" s="31">
        <v>2929.5</v>
      </c>
      <c r="L89" s="31">
        <v>2860</v>
      </c>
      <c r="M89" s="31">
        <v>4.2216300000000002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2741.6</v>
      </c>
      <c r="D90" s="36">
        <v>2750.3000000000006</v>
      </c>
      <c r="E90" s="36">
        <v>2726.6000000000013</v>
      </c>
      <c r="F90" s="36">
        <v>2711.6000000000008</v>
      </c>
      <c r="G90" s="36">
        <v>2687.9000000000015</v>
      </c>
      <c r="H90" s="36">
        <v>2765.3000000000011</v>
      </c>
      <c r="I90" s="36">
        <v>2789.0000000000009</v>
      </c>
      <c r="J90" s="36">
        <v>2804.0000000000009</v>
      </c>
      <c r="K90" s="31">
        <v>2774</v>
      </c>
      <c r="L90" s="31">
        <v>2735.3</v>
      </c>
      <c r="M90" s="31">
        <v>4.7238499999999997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3524.3</v>
      </c>
      <c r="D91" s="36">
        <v>3413.5666666666671</v>
      </c>
      <c r="E91" s="36">
        <v>3279.1333333333341</v>
      </c>
      <c r="F91" s="36">
        <v>3033.9666666666672</v>
      </c>
      <c r="G91" s="36">
        <v>2899.5333333333342</v>
      </c>
      <c r="H91" s="36">
        <v>3658.733333333334</v>
      </c>
      <c r="I91" s="36">
        <v>3793.1666666666674</v>
      </c>
      <c r="J91" s="36">
        <v>4038.3333333333339</v>
      </c>
      <c r="K91" s="31">
        <v>3548</v>
      </c>
      <c r="L91" s="31">
        <v>3168.4</v>
      </c>
      <c r="M91" s="31">
        <v>22.10294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677.95</v>
      </c>
      <c r="D92" s="36">
        <v>673.91666666666663</v>
      </c>
      <c r="E92" s="36">
        <v>665.0333333333333</v>
      </c>
      <c r="F92" s="36">
        <v>652.11666666666667</v>
      </c>
      <c r="G92" s="36">
        <v>643.23333333333335</v>
      </c>
      <c r="H92" s="36">
        <v>686.83333333333326</v>
      </c>
      <c r="I92" s="36">
        <v>695.7166666666667</v>
      </c>
      <c r="J92" s="36">
        <v>708.63333333333321</v>
      </c>
      <c r="K92" s="31">
        <v>682.8</v>
      </c>
      <c r="L92" s="31">
        <v>661</v>
      </c>
      <c r="M92" s="31">
        <v>42.904719999999998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1790.55</v>
      </c>
      <c r="D93" s="36">
        <v>1785.1833333333334</v>
      </c>
      <c r="E93" s="36">
        <v>1772.6666666666667</v>
      </c>
      <c r="F93" s="36">
        <v>1754.7833333333333</v>
      </c>
      <c r="G93" s="36">
        <v>1742.2666666666667</v>
      </c>
      <c r="H93" s="36">
        <v>1803.0666666666668</v>
      </c>
      <c r="I93" s="36">
        <v>1815.5833333333333</v>
      </c>
      <c r="J93" s="36">
        <v>1833.4666666666669</v>
      </c>
      <c r="K93" s="31">
        <v>1797.7</v>
      </c>
      <c r="L93" s="31">
        <v>1767.3</v>
      </c>
      <c r="M93" s="31">
        <v>28.78565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4514.3500000000004</v>
      </c>
      <c r="D94" s="36">
        <v>4517.5999999999995</v>
      </c>
      <c r="E94" s="36">
        <v>4488.9999999999991</v>
      </c>
      <c r="F94" s="36">
        <v>4463.6499999999996</v>
      </c>
      <c r="G94" s="36">
        <v>4435.0499999999993</v>
      </c>
      <c r="H94" s="36">
        <v>4542.9499999999989</v>
      </c>
      <c r="I94" s="36">
        <v>4571.5499999999993</v>
      </c>
      <c r="J94" s="36">
        <v>4596.8999999999987</v>
      </c>
      <c r="K94" s="31">
        <v>4546.2</v>
      </c>
      <c r="L94" s="31">
        <v>4492.25</v>
      </c>
      <c r="M94" s="31">
        <v>3.7435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1645.45</v>
      </c>
      <c r="D95" s="36">
        <v>1645.7833333333335</v>
      </c>
      <c r="E95" s="36">
        <v>1641.666666666667</v>
      </c>
      <c r="F95" s="36">
        <v>1637.8833333333334</v>
      </c>
      <c r="G95" s="36">
        <v>1633.7666666666669</v>
      </c>
      <c r="H95" s="36">
        <v>1649.5666666666671</v>
      </c>
      <c r="I95" s="36">
        <v>1653.6833333333334</v>
      </c>
      <c r="J95" s="36">
        <v>1657.4666666666672</v>
      </c>
      <c r="K95" s="31">
        <v>1649.9</v>
      </c>
      <c r="L95" s="31">
        <v>1642</v>
      </c>
      <c r="M95" s="31">
        <v>114.38159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751.85</v>
      </c>
      <c r="D96" s="36">
        <v>753.63333333333333</v>
      </c>
      <c r="E96" s="36">
        <v>748.61666666666667</v>
      </c>
      <c r="F96" s="36">
        <v>745.38333333333333</v>
      </c>
      <c r="G96" s="36">
        <v>740.36666666666667</v>
      </c>
      <c r="H96" s="36">
        <v>756.86666666666667</v>
      </c>
      <c r="I96" s="36">
        <v>761.88333333333333</v>
      </c>
      <c r="J96" s="36">
        <v>765.11666666666667</v>
      </c>
      <c r="K96" s="31">
        <v>758.65</v>
      </c>
      <c r="L96" s="31">
        <v>750.4</v>
      </c>
      <c r="M96" s="31">
        <v>17.594380000000001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1879.45</v>
      </c>
      <c r="D97" s="36">
        <v>1885.1499999999999</v>
      </c>
      <c r="E97" s="36">
        <v>1854.2999999999997</v>
      </c>
      <c r="F97" s="36">
        <v>1829.1499999999999</v>
      </c>
      <c r="G97" s="36">
        <v>1798.2999999999997</v>
      </c>
      <c r="H97" s="36">
        <v>1910.2999999999997</v>
      </c>
      <c r="I97" s="36">
        <v>1941.1499999999996</v>
      </c>
      <c r="J97" s="36">
        <v>1966.2999999999997</v>
      </c>
      <c r="K97" s="31">
        <v>1916</v>
      </c>
      <c r="L97" s="31">
        <v>1860</v>
      </c>
      <c r="M97" s="31">
        <v>5.4496099999999998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5734.2</v>
      </c>
      <c r="D98" s="36">
        <v>5727.7333333333336</v>
      </c>
      <c r="E98" s="36">
        <v>5656.4666666666672</v>
      </c>
      <c r="F98" s="36">
        <v>5578.7333333333336</v>
      </c>
      <c r="G98" s="36">
        <v>5507.4666666666672</v>
      </c>
      <c r="H98" s="36">
        <v>5805.4666666666672</v>
      </c>
      <c r="I98" s="36">
        <v>5876.7333333333336</v>
      </c>
      <c r="J98" s="36">
        <v>5954.4666666666672</v>
      </c>
      <c r="K98" s="31">
        <v>5799</v>
      </c>
      <c r="L98" s="31">
        <v>5650</v>
      </c>
      <c r="M98" s="31">
        <v>8.1750299999999996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669.95</v>
      </c>
      <c r="D99" s="36">
        <v>669.86666666666667</v>
      </c>
      <c r="E99" s="36">
        <v>667.33333333333337</v>
      </c>
      <c r="F99" s="36">
        <v>664.7166666666667</v>
      </c>
      <c r="G99" s="36">
        <v>662.18333333333339</v>
      </c>
      <c r="H99" s="36">
        <v>672.48333333333335</v>
      </c>
      <c r="I99" s="36">
        <v>675.01666666666665</v>
      </c>
      <c r="J99" s="36">
        <v>677.63333333333333</v>
      </c>
      <c r="K99" s="31">
        <v>672.4</v>
      </c>
      <c r="L99" s="31">
        <v>667.25</v>
      </c>
      <c r="M99" s="31">
        <v>37.496079999999999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4792.45</v>
      </c>
      <c r="D100" s="36">
        <v>4818.7999999999993</v>
      </c>
      <c r="E100" s="36">
        <v>4749.6999999999989</v>
      </c>
      <c r="F100" s="36">
        <v>4706.95</v>
      </c>
      <c r="G100" s="36">
        <v>4637.8499999999995</v>
      </c>
      <c r="H100" s="36">
        <v>4861.5499999999984</v>
      </c>
      <c r="I100" s="36">
        <v>4930.6499999999987</v>
      </c>
      <c r="J100" s="36">
        <v>4973.3999999999978</v>
      </c>
      <c r="K100" s="31">
        <v>4887.8999999999996</v>
      </c>
      <c r="L100" s="31">
        <v>4776.05</v>
      </c>
      <c r="M100" s="31">
        <v>18.013629999999999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448.5</v>
      </c>
      <c r="D101" s="36">
        <v>449.90000000000003</v>
      </c>
      <c r="E101" s="36">
        <v>442.65000000000009</v>
      </c>
      <c r="F101" s="36">
        <v>436.80000000000007</v>
      </c>
      <c r="G101" s="36">
        <v>429.55000000000013</v>
      </c>
      <c r="H101" s="36">
        <v>455.75000000000006</v>
      </c>
      <c r="I101" s="36">
        <v>462.99999999999994</v>
      </c>
      <c r="J101" s="36">
        <v>468.85</v>
      </c>
      <c r="K101" s="31">
        <v>457.15</v>
      </c>
      <c r="L101" s="31">
        <v>444.05</v>
      </c>
      <c r="M101" s="31">
        <v>120.07469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2838.45</v>
      </c>
      <c r="D102" s="36">
        <v>2839.0333333333333</v>
      </c>
      <c r="E102" s="36">
        <v>2823.0666666666666</v>
      </c>
      <c r="F102" s="36">
        <v>2807.6833333333334</v>
      </c>
      <c r="G102" s="36">
        <v>2791.7166666666667</v>
      </c>
      <c r="H102" s="36">
        <v>2854.4166666666665</v>
      </c>
      <c r="I102" s="36">
        <v>2870.3833333333328</v>
      </c>
      <c r="J102" s="36">
        <v>2885.7666666666664</v>
      </c>
      <c r="K102" s="31">
        <v>2855</v>
      </c>
      <c r="L102" s="31">
        <v>2823.65</v>
      </c>
      <c r="M102" s="31">
        <v>19.451730000000001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1235.95</v>
      </c>
      <c r="D103" s="36">
        <v>1237.3666666666668</v>
      </c>
      <c r="E103" s="36">
        <v>1229.8833333333337</v>
      </c>
      <c r="F103" s="36">
        <v>1223.8166666666668</v>
      </c>
      <c r="G103" s="36">
        <v>1216.3333333333337</v>
      </c>
      <c r="H103" s="36">
        <v>1243.4333333333336</v>
      </c>
      <c r="I103" s="36">
        <v>1250.9166666666667</v>
      </c>
      <c r="J103" s="36">
        <v>1256.9833333333336</v>
      </c>
      <c r="K103" s="31">
        <v>1244.8499999999999</v>
      </c>
      <c r="L103" s="31">
        <v>1231.3</v>
      </c>
      <c r="M103" s="31">
        <v>91.428110000000004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2255.4499999999998</v>
      </c>
      <c r="D104" s="36">
        <v>2261.2999999999997</v>
      </c>
      <c r="E104" s="36">
        <v>2238.5999999999995</v>
      </c>
      <c r="F104" s="36">
        <v>2221.7499999999995</v>
      </c>
      <c r="G104" s="36">
        <v>2199.0499999999993</v>
      </c>
      <c r="H104" s="36">
        <v>2278.1499999999996</v>
      </c>
      <c r="I104" s="36">
        <v>2300.8499999999995</v>
      </c>
      <c r="J104" s="36">
        <v>2317.6999999999998</v>
      </c>
      <c r="K104" s="31">
        <v>2284</v>
      </c>
      <c r="L104" s="31">
        <v>2244.4499999999998</v>
      </c>
      <c r="M104" s="31">
        <v>10.415520000000001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758.05</v>
      </c>
      <c r="D105" s="36">
        <v>762.31666666666661</v>
      </c>
      <c r="E105" s="36">
        <v>751.73333333333323</v>
      </c>
      <c r="F105" s="36">
        <v>745.41666666666663</v>
      </c>
      <c r="G105" s="36">
        <v>734.83333333333326</v>
      </c>
      <c r="H105" s="36">
        <v>768.63333333333321</v>
      </c>
      <c r="I105" s="36">
        <v>779.2166666666667</v>
      </c>
      <c r="J105" s="36">
        <v>785.53333333333319</v>
      </c>
      <c r="K105" s="31">
        <v>772.9</v>
      </c>
      <c r="L105" s="31">
        <v>756</v>
      </c>
      <c r="M105" s="31">
        <v>13.46555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75.040000000000006</v>
      </c>
      <c r="D106" s="36">
        <v>75.08</v>
      </c>
      <c r="E106" s="36">
        <v>74.63</v>
      </c>
      <c r="F106" s="36">
        <v>74.22</v>
      </c>
      <c r="G106" s="36">
        <v>73.77</v>
      </c>
      <c r="H106" s="36">
        <v>75.489999999999995</v>
      </c>
      <c r="I106" s="36">
        <v>75.940000000000012</v>
      </c>
      <c r="J106" s="36">
        <v>76.349999999999994</v>
      </c>
      <c r="K106" s="31">
        <v>75.53</v>
      </c>
      <c r="L106" s="31">
        <v>74.67</v>
      </c>
      <c r="M106" s="31">
        <v>160.02780999999999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511.2</v>
      </c>
      <c r="D107" s="36">
        <v>510.04999999999995</v>
      </c>
      <c r="E107" s="36">
        <v>508.19999999999993</v>
      </c>
      <c r="F107" s="36">
        <v>505.2</v>
      </c>
      <c r="G107" s="36">
        <v>503.34999999999997</v>
      </c>
      <c r="H107" s="36">
        <v>513.04999999999995</v>
      </c>
      <c r="I107" s="36">
        <v>514.89999999999986</v>
      </c>
      <c r="J107" s="36">
        <v>517.89999999999986</v>
      </c>
      <c r="K107" s="31">
        <v>511.9</v>
      </c>
      <c r="L107" s="31">
        <v>507.05</v>
      </c>
      <c r="M107" s="31">
        <v>108.98887999999999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551</v>
      </c>
      <c r="D108" s="36">
        <v>549.43333333333328</v>
      </c>
      <c r="E108" s="36">
        <v>524.56666666666661</v>
      </c>
      <c r="F108" s="36">
        <v>498.13333333333333</v>
      </c>
      <c r="G108" s="36">
        <v>473.26666666666665</v>
      </c>
      <c r="H108" s="36">
        <v>575.86666666666656</v>
      </c>
      <c r="I108" s="36">
        <v>600.73333333333312</v>
      </c>
      <c r="J108" s="36">
        <v>627.16666666666652</v>
      </c>
      <c r="K108" s="31">
        <v>574.29999999999995</v>
      </c>
      <c r="L108" s="31">
        <v>523</v>
      </c>
      <c r="M108" s="31">
        <v>37.521940000000001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670.45</v>
      </c>
      <c r="D109" s="36">
        <v>667.65</v>
      </c>
      <c r="E109" s="36">
        <v>661.8</v>
      </c>
      <c r="F109" s="36">
        <v>653.15</v>
      </c>
      <c r="G109" s="36">
        <v>647.29999999999995</v>
      </c>
      <c r="H109" s="36">
        <v>676.3</v>
      </c>
      <c r="I109" s="36">
        <v>682.15000000000009</v>
      </c>
      <c r="J109" s="36">
        <v>690.8</v>
      </c>
      <c r="K109" s="31">
        <v>673.5</v>
      </c>
      <c r="L109" s="31">
        <v>659</v>
      </c>
      <c r="M109" s="31">
        <v>38.655329999999999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181.34</v>
      </c>
      <c r="D110" s="36">
        <v>181.08333333333334</v>
      </c>
      <c r="E110" s="36">
        <v>178.16666666666669</v>
      </c>
      <c r="F110" s="36">
        <v>174.99333333333334</v>
      </c>
      <c r="G110" s="36">
        <v>172.07666666666668</v>
      </c>
      <c r="H110" s="36">
        <v>184.25666666666669</v>
      </c>
      <c r="I110" s="36">
        <v>187.17333333333337</v>
      </c>
      <c r="J110" s="36">
        <v>190.34666666666669</v>
      </c>
      <c r="K110" s="31">
        <v>184</v>
      </c>
      <c r="L110" s="31">
        <v>177.91</v>
      </c>
      <c r="M110" s="31">
        <v>461.62315000000001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945.25</v>
      </c>
      <c r="D111" s="36">
        <v>945.5333333333333</v>
      </c>
      <c r="E111" s="36">
        <v>938.51666666666665</v>
      </c>
      <c r="F111" s="36">
        <v>931.7833333333333</v>
      </c>
      <c r="G111" s="36">
        <v>924.76666666666665</v>
      </c>
      <c r="H111" s="36">
        <v>952.26666666666665</v>
      </c>
      <c r="I111" s="36">
        <v>959.2833333333333</v>
      </c>
      <c r="J111" s="36">
        <v>966.01666666666665</v>
      </c>
      <c r="K111" s="31">
        <v>952.55</v>
      </c>
      <c r="L111" s="31">
        <v>938.8</v>
      </c>
      <c r="M111" s="31">
        <v>19.299299999999999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173.48</v>
      </c>
      <c r="D112" s="36">
        <v>174.4433333333333</v>
      </c>
      <c r="E112" s="36">
        <v>172.0366666666666</v>
      </c>
      <c r="F112" s="36">
        <v>170.59333333333331</v>
      </c>
      <c r="G112" s="36">
        <v>168.18666666666661</v>
      </c>
      <c r="H112" s="36">
        <v>175.8866666666666</v>
      </c>
      <c r="I112" s="36">
        <v>178.29333333333329</v>
      </c>
      <c r="J112" s="36">
        <v>179.73666666666659</v>
      </c>
      <c r="K112" s="31">
        <v>176.85</v>
      </c>
      <c r="L112" s="31">
        <v>173</v>
      </c>
      <c r="M112" s="31">
        <v>157.74279000000001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556</v>
      </c>
      <c r="D113" s="36">
        <v>556.16666666666663</v>
      </c>
      <c r="E113" s="36">
        <v>549.83333333333326</v>
      </c>
      <c r="F113" s="36">
        <v>543.66666666666663</v>
      </c>
      <c r="G113" s="36">
        <v>537.33333333333326</v>
      </c>
      <c r="H113" s="36">
        <v>562.33333333333326</v>
      </c>
      <c r="I113" s="36">
        <v>568.66666666666652</v>
      </c>
      <c r="J113" s="36">
        <v>574.83333333333326</v>
      </c>
      <c r="K113" s="31">
        <v>562.5</v>
      </c>
      <c r="L113" s="31">
        <v>550</v>
      </c>
      <c r="M113" s="31">
        <v>27.6066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443.1</v>
      </c>
      <c r="D114" s="36">
        <v>441.28333333333336</v>
      </c>
      <c r="E114" s="36">
        <v>438.01666666666671</v>
      </c>
      <c r="F114" s="36">
        <v>432.93333333333334</v>
      </c>
      <c r="G114" s="36">
        <v>429.66666666666669</v>
      </c>
      <c r="H114" s="36">
        <v>446.36666666666673</v>
      </c>
      <c r="I114" s="36">
        <v>449.63333333333338</v>
      </c>
      <c r="J114" s="36">
        <v>454.71666666666675</v>
      </c>
      <c r="K114" s="31">
        <v>444.55</v>
      </c>
      <c r="L114" s="31">
        <v>436.2</v>
      </c>
      <c r="M114" s="31">
        <v>78.341380000000001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1422.9</v>
      </c>
      <c r="D115" s="36">
        <v>1428.6000000000001</v>
      </c>
      <c r="E115" s="36">
        <v>1413.2000000000003</v>
      </c>
      <c r="F115" s="36">
        <v>1403.5000000000002</v>
      </c>
      <c r="G115" s="36">
        <v>1388.1000000000004</v>
      </c>
      <c r="H115" s="36">
        <v>1438.3000000000002</v>
      </c>
      <c r="I115" s="36">
        <v>1453.7000000000003</v>
      </c>
      <c r="J115" s="36">
        <v>1463.4</v>
      </c>
      <c r="K115" s="31">
        <v>1444</v>
      </c>
      <c r="L115" s="31">
        <v>1418.9</v>
      </c>
      <c r="M115" s="31">
        <v>34.277839999999998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7475</v>
      </c>
      <c r="D116" s="36">
        <v>7464.5666666666666</v>
      </c>
      <c r="E116" s="36">
        <v>7422.4833333333336</v>
      </c>
      <c r="F116" s="36">
        <v>7369.9666666666672</v>
      </c>
      <c r="G116" s="36">
        <v>7327.8833333333341</v>
      </c>
      <c r="H116" s="36">
        <v>7517.083333333333</v>
      </c>
      <c r="I116" s="36">
        <v>7559.166666666667</v>
      </c>
      <c r="J116" s="36">
        <v>7611.6833333333325</v>
      </c>
      <c r="K116" s="31">
        <v>7506.65</v>
      </c>
      <c r="L116" s="31">
        <v>7412.05</v>
      </c>
      <c r="M116" s="31">
        <v>1.22075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1933.15</v>
      </c>
      <c r="D117" s="36">
        <v>1927.5833333333333</v>
      </c>
      <c r="E117" s="36">
        <v>1915.1666666666665</v>
      </c>
      <c r="F117" s="36">
        <v>1897.1833333333332</v>
      </c>
      <c r="G117" s="36">
        <v>1884.7666666666664</v>
      </c>
      <c r="H117" s="36">
        <v>1945.5666666666666</v>
      </c>
      <c r="I117" s="36">
        <v>1957.9833333333331</v>
      </c>
      <c r="J117" s="36">
        <v>1975.9666666666667</v>
      </c>
      <c r="K117" s="31">
        <v>1940</v>
      </c>
      <c r="L117" s="31">
        <v>1909.6</v>
      </c>
      <c r="M117" s="31">
        <v>40.818100000000001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4828.55</v>
      </c>
      <c r="D118" s="36">
        <v>4828.5999999999995</v>
      </c>
      <c r="E118" s="36">
        <v>4801.4999999999991</v>
      </c>
      <c r="F118" s="36">
        <v>4774.45</v>
      </c>
      <c r="G118" s="36">
        <v>4747.3499999999995</v>
      </c>
      <c r="H118" s="36">
        <v>4855.6499999999987</v>
      </c>
      <c r="I118" s="36">
        <v>4882.7499999999991</v>
      </c>
      <c r="J118" s="36">
        <v>4909.7999999999984</v>
      </c>
      <c r="K118" s="31">
        <v>4855.7</v>
      </c>
      <c r="L118" s="31">
        <v>4801.55</v>
      </c>
      <c r="M118" s="31">
        <v>10.42127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1444.15</v>
      </c>
      <c r="D119" s="36">
        <v>1436.7333333333333</v>
      </c>
      <c r="E119" s="36">
        <v>1413.4666666666667</v>
      </c>
      <c r="F119" s="36">
        <v>1382.7833333333333</v>
      </c>
      <c r="G119" s="36">
        <v>1359.5166666666667</v>
      </c>
      <c r="H119" s="36">
        <v>1467.4166666666667</v>
      </c>
      <c r="I119" s="36">
        <v>1490.6833333333336</v>
      </c>
      <c r="J119" s="36">
        <v>1521.3666666666668</v>
      </c>
      <c r="K119" s="31">
        <v>1460</v>
      </c>
      <c r="L119" s="31">
        <v>1406.05</v>
      </c>
      <c r="M119" s="31">
        <v>14.317819999999999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714.45</v>
      </c>
      <c r="D120" s="36">
        <v>710.19999999999993</v>
      </c>
      <c r="E120" s="36">
        <v>696.39999999999986</v>
      </c>
      <c r="F120" s="36">
        <v>678.34999999999991</v>
      </c>
      <c r="G120" s="36">
        <v>664.54999999999984</v>
      </c>
      <c r="H120" s="36">
        <v>728.24999999999989</v>
      </c>
      <c r="I120" s="36">
        <v>742.04999999999984</v>
      </c>
      <c r="J120" s="36">
        <v>760.09999999999991</v>
      </c>
      <c r="K120" s="31">
        <v>724</v>
      </c>
      <c r="L120" s="31">
        <v>692.15</v>
      </c>
      <c r="M120" s="31">
        <v>39.525649999999999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925.45</v>
      </c>
      <c r="D121" s="36">
        <v>931.25</v>
      </c>
      <c r="E121" s="36">
        <v>917.95</v>
      </c>
      <c r="F121" s="36">
        <v>910.45</v>
      </c>
      <c r="G121" s="36">
        <v>897.15000000000009</v>
      </c>
      <c r="H121" s="36">
        <v>938.75</v>
      </c>
      <c r="I121" s="36">
        <v>952.05</v>
      </c>
      <c r="J121" s="36">
        <v>959.55</v>
      </c>
      <c r="K121" s="31">
        <v>944.55</v>
      </c>
      <c r="L121" s="31">
        <v>923.75</v>
      </c>
      <c r="M121" s="31">
        <v>14.82001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950.5</v>
      </c>
      <c r="D122" s="36">
        <v>949.58333333333337</v>
      </c>
      <c r="E122" s="36">
        <v>943.51666666666677</v>
      </c>
      <c r="F122" s="36">
        <v>936.53333333333342</v>
      </c>
      <c r="G122" s="36">
        <v>930.46666666666681</v>
      </c>
      <c r="H122" s="36">
        <v>956.56666666666672</v>
      </c>
      <c r="I122" s="36">
        <v>962.63333333333333</v>
      </c>
      <c r="J122" s="36">
        <v>969.61666666666667</v>
      </c>
      <c r="K122" s="31">
        <v>955.65</v>
      </c>
      <c r="L122" s="31">
        <v>942.6</v>
      </c>
      <c r="M122" s="31">
        <v>7.8738299999999999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645.1</v>
      </c>
      <c r="D123" s="36">
        <v>648.13333333333333</v>
      </c>
      <c r="E123" s="36">
        <v>640.26666666666665</v>
      </c>
      <c r="F123" s="36">
        <v>635.43333333333328</v>
      </c>
      <c r="G123" s="36">
        <v>627.56666666666661</v>
      </c>
      <c r="H123" s="36">
        <v>652.9666666666667</v>
      </c>
      <c r="I123" s="36">
        <v>660.83333333333326</v>
      </c>
      <c r="J123" s="36">
        <v>665.66666666666674</v>
      </c>
      <c r="K123" s="31">
        <v>656</v>
      </c>
      <c r="L123" s="31">
        <v>643.29999999999995</v>
      </c>
      <c r="M123" s="31">
        <v>12.2105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1722.9</v>
      </c>
      <c r="D124" s="36">
        <v>1731.9166666666667</v>
      </c>
      <c r="E124" s="36">
        <v>1706.4333333333334</v>
      </c>
      <c r="F124" s="36">
        <v>1689.9666666666667</v>
      </c>
      <c r="G124" s="36">
        <v>1664.4833333333333</v>
      </c>
      <c r="H124" s="36">
        <v>1748.3833333333334</v>
      </c>
      <c r="I124" s="36">
        <v>1773.8666666666666</v>
      </c>
      <c r="J124" s="36">
        <v>1790.3333333333335</v>
      </c>
      <c r="K124" s="31">
        <v>1757.4</v>
      </c>
      <c r="L124" s="31">
        <v>1715.45</v>
      </c>
      <c r="M124" s="31">
        <v>7.14635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1777.95</v>
      </c>
      <c r="D125" s="36">
        <v>1774.7666666666667</v>
      </c>
      <c r="E125" s="36">
        <v>1763.1833333333334</v>
      </c>
      <c r="F125" s="36">
        <v>1748.4166666666667</v>
      </c>
      <c r="G125" s="36">
        <v>1736.8333333333335</v>
      </c>
      <c r="H125" s="36">
        <v>1789.5333333333333</v>
      </c>
      <c r="I125" s="36">
        <v>1801.1166666666668</v>
      </c>
      <c r="J125" s="36">
        <v>1815.8833333333332</v>
      </c>
      <c r="K125" s="31">
        <v>1786.35</v>
      </c>
      <c r="L125" s="31">
        <v>1760</v>
      </c>
      <c r="M125" s="31">
        <v>35.730049999999999</v>
      </c>
      <c r="N125" s="1"/>
      <c r="O125" s="1"/>
    </row>
    <row r="126" spans="1:15" ht="12.75" customHeight="1">
      <c r="A126" s="51">
        <v>117</v>
      </c>
      <c r="B126" s="53" t="s">
        <v>833</v>
      </c>
      <c r="C126" s="31">
        <v>170.55</v>
      </c>
      <c r="D126" s="36">
        <v>170.54</v>
      </c>
      <c r="E126" s="36">
        <v>169.27999999999997</v>
      </c>
      <c r="F126" s="36">
        <v>168.01</v>
      </c>
      <c r="G126" s="36">
        <v>166.74999999999997</v>
      </c>
      <c r="H126" s="36">
        <v>171.80999999999997</v>
      </c>
      <c r="I126" s="36">
        <v>173.07000000000002</v>
      </c>
      <c r="J126" s="36">
        <v>174.33999999999997</v>
      </c>
      <c r="K126" s="31">
        <v>171.8</v>
      </c>
      <c r="L126" s="31">
        <v>169.27</v>
      </c>
      <c r="M126" s="31">
        <v>53.629510000000003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5674.85</v>
      </c>
      <c r="D127" s="36">
        <v>5687.45</v>
      </c>
      <c r="E127" s="36">
        <v>5634.9</v>
      </c>
      <c r="F127" s="36">
        <v>5594.95</v>
      </c>
      <c r="G127" s="36">
        <v>5542.4</v>
      </c>
      <c r="H127" s="36">
        <v>5727.4</v>
      </c>
      <c r="I127" s="36">
        <v>5779.9500000000007</v>
      </c>
      <c r="J127" s="36">
        <v>5819.9</v>
      </c>
      <c r="K127" s="31">
        <v>5740</v>
      </c>
      <c r="L127" s="31">
        <v>5647.5</v>
      </c>
      <c r="M127" s="31">
        <v>1.0229600000000001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707.4</v>
      </c>
      <c r="D128" s="36">
        <v>707.2166666666667</v>
      </c>
      <c r="E128" s="36">
        <v>694.93333333333339</v>
      </c>
      <c r="F128" s="36">
        <v>682.4666666666667</v>
      </c>
      <c r="G128" s="36">
        <v>670.18333333333339</v>
      </c>
      <c r="H128" s="36">
        <v>719.68333333333339</v>
      </c>
      <c r="I128" s="36">
        <v>731.9666666666667</v>
      </c>
      <c r="J128" s="36">
        <v>744.43333333333339</v>
      </c>
      <c r="K128" s="31">
        <v>719.5</v>
      </c>
      <c r="L128" s="31">
        <v>694.75</v>
      </c>
      <c r="M128" s="31">
        <v>61.126069999999999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6149.3</v>
      </c>
      <c r="D129" s="36">
        <v>6142.4333333333334</v>
      </c>
      <c r="E129" s="36">
        <v>6084.8666666666668</v>
      </c>
      <c r="F129" s="36">
        <v>6020.4333333333334</v>
      </c>
      <c r="G129" s="36">
        <v>5962.8666666666668</v>
      </c>
      <c r="H129" s="36">
        <v>6206.8666666666668</v>
      </c>
      <c r="I129" s="36">
        <v>6264.4333333333343</v>
      </c>
      <c r="J129" s="36">
        <v>6328.8666666666668</v>
      </c>
      <c r="K129" s="31">
        <v>6200</v>
      </c>
      <c r="L129" s="31">
        <v>6078</v>
      </c>
      <c r="M129" s="31">
        <v>6.3625499999999997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3624.15</v>
      </c>
      <c r="D130" s="36">
        <v>3633.5166666666664</v>
      </c>
      <c r="E130" s="36">
        <v>3599.0333333333328</v>
      </c>
      <c r="F130" s="36">
        <v>3573.9166666666665</v>
      </c>
      <c r="G130" s="36">
        <v>3539.4333333333329</v>
      </c>
      <c r="H130" s="36">
        <v>3658.6333333333328</v>
      </c>
      <c r="I130" s="36">
        <v>3693.1166666666663</v>
      </c>
      <c r="J130" s="36">
        <v>3718.2333333333327</v>
      </c>
      <c r="K130" s="31">
        <v>3668</v>
      </c>
      <c r="L130" s="31">
        <v>3608.4</v>
      </c>
      <c r="M130" s="31">
        <v>29.587700000000002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489</v>
      </c>
      <c r="D131" s="36">
        <v>487.66666666666669</v>
      </c>
      <c r="E131" s="36">
        <v>474.03333333333336</v>
      </c>
      <c r="F131" s="36">
        <v>459.06666666666666</v>
      </c>
      <c r="G131" s="36">
        <v>445.43333333333334</v>
      </c>
      <c r="H131" s="36">
        <v>502.63333333333338</v>
      </c>
      <c r="I131" s="36">
        <v>516.26666666666665</v>
      </c>
      <c r="J131" s="36">
        <v>531.23333333333335</v>
      </c>
      <c r="K131" s="31">
        <v>501.3</v>
      </c>
      <c r="L131" s="31">
        <v>472.7</v>
      </c>
      <c r="M131" s="31">
        <v>95.623350000000002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1069.3</v>
      </c>
      <c r="D132" s="36">
        <v>1069.1833333333334</v>
      </c>
      <c r="E132" s="36">
        <v>1058.4166666666667</v>
      </c>
      <c r="F132" s="36">
        <v>1047.5333333333333</v>
      </c>
      <c r="G132" s="36">
        <v>1036.7666666666667</v>
      </c>
      <c r="H132" s="36">
        <v>1080.0666666666668</v>
      </c>
      <c r="I132" s="36">
        <v>1090.8333333333333</v>
      </c>
      <c r="J132" s="36">
        <v>1101.7166666666669</v>
      </c>
      <c r="K132" s="31">
        <v>1079.95</v>
      </c>
      <c r="L132" s="31">
        <v>1058.3</v>
      </c>
      <c r="M132" s="31">
        <v>10.199820000000001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2290.1999999999998</v>
      </c>
      <c r="D133" s="36">
        <v>2290.0666666666666</v>
      </c>
      <c r="E133" s="36">
        <v>2268.1333333333332</v>
      </c>
      <c r="F133" s="36">
        <v>2246.0666666666666</v>
      </c>
      <c r="G133" s="36">
        <v>2224.1333333333332</v>
      </c>
      <c r="H133" s="36">
        <v>2312.1333333333332</v>
      </c>
      <c r="I133" s="36">
        <v>2334.0666666666666</v>
      </c>
      <c r="J133" s="36">
        <v>2356.1333333333332</v>
      </c>
      <c r="K133" s="31">
        <v>2312</v>
      </c>
      <c r="L133" s="31">
        <v>2268</v>
      </c>
      <c r="M133" s="31">
        <v>18.247489999999999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136017.1</v>
      </c>
      <c r="D134" s="36">
        <v>136061.03333333333</v>
      </c>
      <c r="E134" s="36">
        <v>135456.06666666665</v>
      </c>
      <c r="F134" s="36">
        <v>134895.03333333333</v>
      </c>
      <c r="G134" s="36">
        <v>134290.06666666665</v>
      </c>
      <c r="H134" s="36">
        <v>136622.06666666665</v>
      </c>
      <c r="I134" s="36">
        <v>137227.03333333333</v>
      </c>
      <c r="J134" s="36">
        <v>137788.06666666665</v>
      </c>
      <c r="K134" s="31">
        <v>136666</v>
      </c>
      <c r="L134" s="31">
        <v>135500</v>
      </c>
      <c r="M134" s="31">
        <v>3.9710000000000002E-2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1207.7</v>
      </c>
      <c r="D135" s="36">
        <v>1210.3166666666666</v>
      </c>
      <c r="E135" s="36">
        <v>1198.4333333333332</v>
      </c>
      <c r="F135" s="36">
        <v>1189.1666666666665</v>
      </c>
      <c r="G135" s="36">
        <v>1177.2833333333331</v>
      </c>
      <c r="H135" s="36">
        <v>1219.5833333333333</v>
      </c>
      <c r="I135" s="36">
        <v>1231.4666666666665</v>
      </c>
      <c r="J135" s="36">
        <v>1240.7333333333333</v>
      </c>
      <c r="K135" s="31">
        <v>1222.2</v>
      </c>
      <c r="L135" s="31">
        <v>1201.05</v>
      </c>
      <c r="M135" s="31">
        <v>5.9708300000000003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329.1</v>
      </c>
      <c r="D136" s="36">
        <v>328.63333333333338</v>
      </c>
      <c r="E136" s="36">
        <v>324.96666666666675</v>
      </c>
      <c r="F136" s="36">
        <v>320.83333333333337</v>
      </c>
      <c r="G136" s="36">
        <v>317.16666666666674</v>
      </c>
      <c r="H136" s="36">
        <v>332.76666666666677</v>
      </c>
      <c r="I136" s="36">
        <v>336.43333333333339</v>
      </c>
      <c r="J136" s="36">
        <v>340.56666666666678</v>
      </c>
      <c r="K136" s="31">
        <v>332.3</v>
      </c>
      <c r="L136" s="31">
        <v>324.5</v>
      </c>
      <c r="M136" s="31">
        <v>27.48179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2723.1</v>
      </c>
      <c r="D137" s="36">
        <v>2731.6666666666665</v>
      </c>
      <c r="E137" s="36">
        <v>2703.333333333333</v>
      </c>
      <c r="F137" s="36">
        <v>2683.5666666666666</v>
      </c>
      <c r="G137" s="36">
        <v>2655.2333333333331</v>
      </c>
      <c r="H137" s="36">
        <v>2751.4333333333329</v>
      </c>
      <c r="I137" s="36">
        <v>2779.766666666666</v>
      </c>
      <c r="J137" s="36">
        <v>2799.5333333333328</v>
      </c>
      <c r="K137" s="31">
        <v>2760</v>
      </c>
      <c r="L137" s="31">
        <v>2711.9</v>
      </c>
      <c r="M137" s="31">
        <v>23.603120000000001</v>
      </c>
      <c r="N137" s="1"/>
      <c r="O137" s="1"/>
    </row>
    <row r="138" spans="1:15" ht="12.75" customHeight="1">
      <c r="A138" s="51">
        <v>129</v>
      </c>
      <c r="B138" s="53" t="s">
        <v>799</v>
      </c>
      <c r="C138" s="31">
        <v>2473.15</v>
      </c>
      <c r="D138" s="36">
        <v>2455.7333333333331</v>
      </c>
      <c r="E138" s="36">
        <v>2414.4666666666662</v>
      </c>
      <c r="F138" s="36">
        <v>2355.7833333333333</v>
      </c>
      <c r="G138" s="36">
        <v>2314.5166666666664</v>
      </c>
      <c r="H138" s="36">
        <v>2514.4166666666661</v>
      </c>
      <c r="I138" s="36">
        <v>2555.6833333333334</v>
      </c>
      <c r="J138" s="36">
        <v>2614.3666666666659</v>
      </c>
      <c r="K138" s="31">
        <v>2497</v>
      </c>
      <c r="L138" s="31">
        <v>2397.0500000000002</v>
      </c>
      <c r="M138" s="31">
        <v>4.1865199999999998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643.9</v>
      </c>
      <c r="D139" s="36">
        <v>642.6</v>
      </c>
      <c r="E139" s="36">
        <v>638.20000000000005</v>
      </c>
      <c r="F139" s="36">
        <v>632.5</v>
      </c>
      <c r="G139" s="36">
        <v>628.1</v>
      </c>
      <c r="H139" s="36">
        <v>648.30000000000007</v>
      </c>
      <c r="I139" s="36">
        <v>652.69999999999993</v>
      </c>
      <c r="J139" s="36">
        <v>658.40000000000009</v>
      </c>
      <c r="K139" s="31">
        <v>647</v>
      </c>
      <c r="L139" s="31">
        <v>636.9</v>
      </c>
      <c r="M139" s="31">
        <v>26.58323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12298.6</v>
      </c>
      <c r="D140" s="36">
        <v>12299.533333333333</v>
      </c>
      <c r="E140" s="36">
        <v>12229.066666666666</v>
      </c>
      <c r="F140" s="36">
        <v>12159.533333333333</v>
      </c>
      <c r="G140" s="36">
        <v>12089.066666666666</v>
      </c>
      <c r="H140" s="36">
        <v>12369.066666666666</v>
      </c>
      <c r="I140" s="36">
        <v>12439.533333333333</v>
      </c>
      <c r="J140" s="36">
        <v>12509.066666666666</v>
      </c>
      <c r="K140" s="31">
        <v>12370</v>
      </c>
      <c r="L140" s="31">
        <v>12230</v>
      </c>
      <c r="M140" s="31">
        <v>5.9586499999999996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1117.25</v>
      </c>
      <c r="D141" s="36">
        <v>1124.0833333333333</v>
      </c>
      <c r="E141" s="36">
        <v>1098.1666666666665</v>
      </c>
      <c r="F141" s="36">
        <v>1079.0833333333333</v>
      </c>
      <c r="G141" s="36">
        <v>1053.1666666666665</v>
      </c>
      <c r="H141" s="36">
        <v>1143.1666666666665</v>
      </c>
      <c r="I141" s="36">
        <v>1169.083333333333</v>
      </c>
      <c r="J141" s="36">
        <v>1188.1666666666665</v>
      </c>
      <c r="K141" s="31">
        <v>1150</v>
      </c>
      <c r="L141" s="31">
        <v>1105</v>
      </c>
      <c r="M141" s="31">
        <v>247.18397999999999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885.5</v>
      </c>
      <c r="D142" s="36">
        <v>888.76666666666677</v>
      </c>
      <c r="E142" s="36">
        <v>864.28333333333353</v>
      </c>
      <c r="F142" s="36">
        <v>843.06666666666672</v>
      </c>
      <c r="G142" s="36">
        <v>818.58333333333348</v>
      </c>
      <c r="H142" s="36">
        <v>909.98333333333358</v>
      </c>
      <c r="I142" s="36">
        <v>934.46666666666692</v>
      </c>
      <c r="J142" s="36">
        <v>955.68333333333362</v>
      </c>
      <c r="K142" s="31">
        <v>913.25</v>
      </c>
      <c r="L142" s="31">
        <v>867.55</v>
      </c>
      <c r="M142" s="31">
        <v>21.18993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4579.1000000000004</v>
      </c>
      <c r="D143" s="36">
        <v>4680.5</v>
      </c>
      <c r="E143" s="36">
        <v>4436</v>
      </c>
      <c r="F143" s="36">
        <v>4292.8999999999996</v>
      </c>
      <c r="G143" s="36">
        <v>4048.3999999999996</v>
      </c>
      <c r="H143" s="36">
        <v>4823.6000000000004</v>
      </c>
      <c r="I143" s="36">
        <v>5068.1000000000004</v>
      </c>
      <c r="J143" s="36">
        <v>5211.2000000000007</v>
      </c>
      <c r="K143" s="31">
        <v>4925</v>
      </c>
      <c r="L143" s="31">
        <v>4537.3999999999996</v>
      </c>
      <c r="M143" s="31">
        <v>47.673160000000003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69.97</v>
      </c>
      <c r="D144" s="36">
        <v>70.213333333333324</v>
      </c>
      <c r="E144" s="36">
        <v>69.706666666666649</v>
      </c>
      <c r="F144" s="36">
        <v>69.443333333333328</v>
      </c>
      <c r="G144" s="36">
        <v>68.936666666666653</v>
      </c>
      <c r="H144" s="36">
        <v>70.476666666666645</v>
      </c>
      <c r="I144" s="36">
        <v>70.983333333333334</v>
      </c>
      <c r="J144" s="36">
        <v>71.246666666666641</v>
      </c>
      <c r="K144" s="31">
        <v>70.72</v>
      </c>
      <c r="L144" s="31">
        <v>69.95</v>
      </c>
      <c r="M144" s="31">
        <v>29.807200000000002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3087.7</v>
      </c>
      <c r="D145" s="36">
        <v>3092.6666666666665</v>
      </c>
      <c r="E145" s="36">
        <v>3068.333333333333</v>
      </c>
      <c r="F145" s="36">
        <v>3048.9666666666667</v>
      </c>
      <c r="G145" s="36">
        <v>3024.6333333333332</v>
      </c>
      <c r="H145" s="36">
        <v>3112.0333333333328</v>
      </c>
      <c r="I145" s="36">
        <v>3136.3666666666659</v>
      </c>
      <c r="J145" s="36">
        <v>3155.7333333333327</v>
      </c>
      <c r="K145" s="31">
        <v>3117</v>
      </c>
      <c r="L145" s="31">
        <v>3073.3</v>
      </c>
      <c r="M145" s="31">
        <v>1.9474800000000001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1989.25</v>
      </c>
      <c r="D146" s="36">
        <v>1984.8666666666668</v>
      </c>
      <c r="E146" s="36">
        <v>1957.6333333333337</v>
      </c>
      <c r="F146" s="36">
        <v>1926.0166666666669</v>
      </c>
      <c r="G146" s="36">
        <v>1898.7833333333338</v>
      </c>
      <c r="H146" s="36">
        <v>2016.4833333333336</v>
      </c>
      <c r="I146" s="36">
        <v>2043.7166666666667</v>
      </c>
      <c r="J146" s="36">
        <v>2075.3333333333335</v>
      </c>
      <c r="K146" s="31">
        <v>2012.1</v>
      </c>
      <c r="L146" s="31">
        <v>1953.25</v>
      </c>
      <c r="M146" s="31">
        <v>5.3107699999999998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98.21</v>
      </c>
      <c r="D147" s="36">
        <v>98.25</v>
      </c>
      <c r="E147" s="36">
        <v>97.52</v>
      </c>
      <c r="F147" s="36">
        <v>96.83</v>
      </c>
      <c r="G147" s="36">
        <v>96.1</v>
      </c>
      <c r="H147" s="36">
        <v>98.94</v>
      </c>
      <c r="I147" s="36">
        <v>99.670000000000016</v>
      </c>
      <c r="J147" s="36">
        <v>100.36</v>
      </c>
      <c r="K147" s="31">
        <v>98.98</v>
      </c>
      <c r="L147" s="31">
        <v>97.56</v>
      </c>
      <c r="M147" s="31">
        <v>159.14760999999999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212.7</v>
      </c>
      <c r="D148" s="36">
        <v>212.34</v>
      </c>
      <c r="E148" s="36">
        <v>211.11</v>
      </c>
      <c r="F148" s="36">
        <v>209.52</v>
      </c>
      <c r="G148" s="36">
        <v>208.29000000000002</v>
      </c>
      <c r="H148" s="36">
        <v>213.93</v>
      </c>
      <c r="I148" s="36">
        <v>215.15999999999997</v>
      </c>
      <c r="J148" s="36">
        <v>216.75</v>
      </c>
      <c r="K148" s="31">
        <v>213.57</v>
      </c>
      <c r="L148" s="31">
        <v>210.75</v>
      </c>
      <c r="M148" s="31">
        <v>63.311450000000001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403.25</v>
      </c>
      <c r="D149" s="36">
        <v>404.5</v>
      </c>
      <c r="E149" s="36">
        <v>400.6</v>
      </c>
      <c r="F149" s="36">
        <v>397.95000000000005</v>
      </c>
      <c r="G149" s="36">
        <v>394.05000000000007</v>
      </c>
      <c r="H149" s="36">
        <v>407.15</v>
      </c>
      <c r="I149" s="36">
        <v>411.04999999999995</v>
      </c>
      <c r="J149" s="36">
        <v>413.69999999999993</v>
      </c>
      <c r="K149" s="31">
        <v>408.4</v>
      </c>
      <c r="L149" s="31">
        <v>401.85</v>
      </c>
      <c r="M149" s="31">
        <v>142.46870999999999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3348.35</v>
      </c>
      <c r="D150" s="36">
        <v>3351.2000000000003</v>
      </c>
      <c r="E150" s="36">
        <v>3327.4000000000005</v>
      </c>
      <c r="F150" s="36">
        <v>3306.4500000000003</v>
      </c>
      <c r="G150" s="36">
        <v>3282.6500000000005</v>
      </c>
      <c r="H150" s="36">
        <v>3372.1500000000005</v>
      </c>
      <c r="I150" s="36">
        <v>3395.9500000000007</v>
      </c>
      <c r="J150" s="36">
        <v>3416.9000000000005</v>
      </c>
      <c r="K150" s="31">
        <v>3375</v>
      </c>
      <c r="L150" s="31">
        <v>3330.25</v>
      </c>
      <c r="M150" s="31">
        <v>0.83811999999999998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2504.9</v>
      </c>
      <c r="D151" s="36">
        <v>2510.6833333333329</v>
      </c>
      <c r="E151" s="36">
        <v>2486.3666666666659</v>
      </c>
      <c r="F151" s="36">
        <v>2467.833333333333</v>
      </c>
      <c r="G151" s="36">
        <v>2443.516666666666</v>
      </c>
      <c r="H151" s="36">
        <v>2529.2166666666658</v>
      </c>
      <c r="I151" s="36">
        <v>2553.5333333333324</v>
      </c>
      <c r="J151" s="36">
        <v>2572.0666666666657</v>
      </c>
      <c r="K151" s="31">
        <v>2535</v>
      </c>
      <c r="L151" s="31">
        <v>2492.15</v>
      </c>
      <c r="M151" s="31">
        <v>11.192959999999999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1790.35</v>
      </c>
      <c r="D152" s="36">
        <v>1788.0666666666666</v>
      </c>
      <c r="E152" s="36">
        <v>1778.5333333333333</v>
      </c>
      <c r="F152" s="36">
        <v>1766.7166666666667</v>
      </c>
      <c r="G152" s="36">
        <v>1757.1833333333334</v>
      </c>
      <c r="H152" s="36">
        <v>1799.8833333333332</v>
      </c>
      <c r="I152" s="36">
        <v>1809.4166666666665</v>
      </c>
      <c r="J152" s="36">
        <v>1821.2333333333331</v>
      </c>
      <c r="K152" s="31">
        <v>1797.6</v>
      </c>
      <c r="L152" s="31">
        <v>1776.25</v>
      </c>
      <c r="M152" s="31">
        <v>5.1740199999999996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311.39999999999998</v>
      </c>
      <c r="D153" s="36">
        <v>312.83333333333331</v>
      </c>
      <c r="E153" s="36">
        <v>308.71666666666664</v>
      </c>
      <c r="F153" s="36">
        <v>306.0333333333333</v>
      </c>
      <c r="G153" s="36">
        <v>301.91666666666663</v>
      </c>
      <c r="H153" s="36">
        <v>315.51666666666665</v>
      </c>
      <c r="I153" s="36">
        <v>319.63333333333333</v>
      </c>
      <c r="J153" s="36">
        <v>322.31666666666666</v>
      </c>
      <c r="K153" s="31">
        <v>316.95</v>
      </c>
      <c r="L153" s="31">
        <v>310.14999999999998</v>
      </c>
      <c r="M153" s="31">
        <v>155.71639999999999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654.9</v>
      </c>
      <c r="D154" s="36">
        <v>667.33333333333337</v>
      </c>
      <c r="E154" s="36">
        <v>639.31666666666672</v>
      </c>
      <c r="F154" s="36">
        <v>623.73333333333335</v>
      </c>
      <c r="G154" s="36">
        <v>595.7166666666667</v>
      </c>
      <c r="H154" s="36">
        <v>682.91666666666674</v>
      </c>
      <c r="I154" s="36">
        <v>710.93333333333339</v>
      </c>
      <c r="J154" s="36">
        <v>726.51666666666677</v>
      </c>
      <c r="K154" s="31">
        <v>695.35</v>
      </c>
      <c r="L154" s="31">
        <v>651.75</v>
      </c>
      <c r="M154" s="31">
        <v>80.183210000000003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626.54999999999995</v>
      </c>
      <c r="D155" s="36">
        <v>623.61666666666667</v>
      </c>
      <c r="E155" s="36">
        <v>613.5333333333333</v>
      </c>
      <c r="F155" s="36">
        <v>600.51666666666665</v>
      </c>
      <c r="G155" s="36">
        <v>590.43333333333328</v>
      </c>
      <c r="H155" s="36">
        <v>636.63333333333333</v>
      </c>
      <c r="I155" s="36">
        <v>646.71666666666658</v>
      </c>
      <c r="J155" s="36">
        <v>659.73333333333335</v>
      </c>
      <c r="K155" s="31">
        <v>633.70000000000005</v>
      </c>
      <c r="L155" s="31">
        <v>610.6</v>
      </c>
      <c r="M155" s="31">
        <v>100.80314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1720.75</v>
      </c>
      <c r="D156" s="36">
        <v>1730.6499999999999</v>
      </c>
      <c r="E156" s="36">
        <v>1706.2999999999997</v>
      </c>
      <c r="F156" s="36">
        <v>1691.85</v>
      </c>
      <c r="G156" s="36">
        <v>1667.4999999999998</v>
      </c>
      <c r="H156" s="36">
        <v>1745.0999999999997</v>
      </c>
      <c r="I156" s="36">
        <v>1769.4499999999996</v>
      </c>
      <c r="J156" s="36">
        <v>1783.8999999999996</v>
      </c>
      <c r="K156" s="31">
        <v>1755</v>
      </c>
      <c r="L156" s="31">
        <v>1716.2</v>
      </c>
      <c r="M156" s="31">
        <v>7.5983299999999998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4509.95</v>
      </c>
      <c r="D157" s="36">
        <v>4520.0333333333328</v>
      </c>
      <c r="E157" s="36">
        <v>4480.1166666666659</v>
      </c>
      <c r="F157" s="36">
        <v>4450.2833333333328</v>
      </c>
      <c r="G157" s="36">
        <v>4410.3666666666659</v>
      </c>
      <c r="H157" s="36">
        <v>4549.8666666666659</v>
      </c>
      <c r="I157" s="36">
        <v>4589.7833333333338</v>
      </c>
      <c r="J157" s="36">
        <v>4619.6166666666659</v>
      </c>
      <c r="K157" s="31">
        <v>4559.95</v>
      </c>
      <c r="L157" s="31">
        <v>4490.2</v>
      </c>
      <c r="M157" s="31">
        <v>1.49739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41052.199999999997</v>
      </c>
      <c r="D158" s="36">
        <v>41203.116666666661</v>
      </c>
      <c r="E158" s="36">
        <v>40799.033333333326</v>
      </c>
      <c r="F158" s="36">
        <v>40545.866666666661</v>
      </c>
      <c r="G158" s="36">
        <v>40141.783333333326</v>
      </c>
      <c r="H158" s="36">
        <v>41456.283333333326</v>
      </c>
      <c r="I158" s="36">
        <v>41860.366666666654</v>
      </c>
      <c r="J158" s="36">
        <v>42113.533333333326</v>
      </c>
      <c r="K158" s="31">
        <v>41607.199999999997</v>
      </c>
      <c r="L158" s="31">
        <v>40949.949999999997</v>
      </c>
      <c r="M158" s="31">
        <v>0.17008999999999999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1932.9</v>
      </c>
      <c r="D159" s="36">
        <v>1931.1666666666667</v>
      </c>
      <c r="E159" s="36">
        <v>1912.3333333333335</v>
      </c>
      <c r="F159" s="36">
        <v>1891.7666666666667</v>
      </c>
      <c r="G159" s="36">
        <v>1872.9333333333334</v>
      </c>
      <c r="H159" s="36">
        <v>1951.7333333333336</v>
      </c>
      <c r="I159" s="36">
        <v>1970.5666666666671</v>
      </c>
      <c r="J159" s="36">
        <v>1991.1333333333337</v>
      </c>
      <c r="K159" s="31">
        <v>1950</v>
      </c>
      <c r="L159" s="31">
        <v>1910.6</v>
      </c>
      <c r="M159" s="31">
        <v>9.1939200000000003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5264.65</v>
      </c>
      <c r="D160" s="36">
        <v>5261.2833333333328</v>
      </c>
      <c r="E160" s="36">
        <v>5233.5666666666657</v>
      </c>
      <c r="F160" s="36">
        <v>5202.4833333333327</v>
      </c>
      <c r="G160" s="36">
        <v>5174.7666666666655</v>
      </c>
      <c r="H160" s="36">
        <v>5292.3666666666659</v>
      </c>
      <c r="I160" s="36">
        <v>5320.083333333333</v>
      </c>
      <c r="J160" s="36">
        <v>5351.1666666666661</v>
      </c>
      <c r="K160" s="31">
        <v>5289</v>
      </c>
      <c r="L160" s="31">
        <v>5230.2</v>
      </c>
      <c r="M160" s="31">
        <v>2.19198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367.2</v>
      </c>
      <c r="D161" s="36">
        <v>367.56666666666666</v>
      </c>
      <c r="E161" s="36">
        <v>364.63333333333333</v>
      </c>
      <c r="F161" s="36">
        <v>362.06666666666666</v>
      </c>
      <c r="G161" s="36">
        <v>359.13333333333333</v>
      </c>
      <c r="H161" s="36">
        <v>370.13333333333333</v>
      </c>
      <c r="I161" s="36">
        <v>373.06666666666661</v>
      </c>
      <c r="J161" s="36">
        <v>375.63333333333333</v>
      </c>
      <c r="K161" s="31">
        <v>370.5</v>
      </c>
      <c r="L161" s="31">
        <v>365</v>
      </c>
      <c r="M161" s="31">
        <v>19.1112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3209.2</v>
      </c>
      <c r="D162" s="36">
        <v>3205.5333333333333</v>
      </c>
      <c r="E162" s="36">
        <v>3185.1666666666665</v>
      </c>
      <c r="F162" s="36">
        <v>3161.1333333333332</v>
      </c>
      <c r="G162" s="36">
        <v>3140.7666666666664</v>
      </c>
      <c r="H162" s="36">
        <v>3229.5666666666666</v>
      </c>
      <c r="I162" s="36">
        <v>3249.9333333333334</v>
      </c>
      <c r="J162" s="36">
        <v>3273.9666666666667</v>
      </c>
      <c r="K162" s="31">
        <v>3225.9</v>
      </c>
      <c r="L162" s="31">
        <v>3181.5</v>
      </c>
      <c r="M162" s="31">
        <v>5.8722399999999997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1078.8</v>
      </c>
      <c r="D163" s="36">
        <v>1075.9333333333334</v>
      </c>
      <c r="E163" s="36">
        <v>1063.8666666666668</v>
      </c>
      <c r="F163" s="36">
        <v>1048.9333333333334</v>
      </c>
      <c r="G163" s="36">
        <v>1036.8666666666668</v>
      </c>
      <c r="H163" s="36">
        <v>1090.8666666666668</v>
      </c>
      <c r="I163" s="36">
        <v>1102.9333333333334</v>
      </c>
      <c r="J163" s="36">
        <v>1117.8666666666668</v>
      </c>
      <c r="K163" s="31">
        <v>1088</v>
      </c>
      <c r="L163" s="31">
        <v>1061</v>
      </c>
      <c r="M163" s="31">
        <v>8.6677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6648.8</v>
      </c>
      <c r="D164" s="36">
        <v>6621.583333333333</v>
      </c>
      <c r="E164" s="36">
        <v>6503.5166666666664</v>
      </c>
      <c r="F164" s="36">
        <v>6358.2333333333336</v>
      </c>
      <c r="G164" s="36">
        <v>6240.166666666667</v>
      </c>
      <c r="H164" s="36">
        <v>6766.8666666666659</v>
      </c>
      <c r="I164" s="36">
        <v>6884.9333333333334</v>
      </c>
      <c r="J164" s="36">
        <v>7030.2166666666653</v>
      </c>
      <c r="K164" s="31">
        <v>6739.65</v>
      </c>
      <c r="L164" s="31">
        <v>6476.3</v>
      </c>
      <c r="M164" s="31">
        <v>7.0051100000000002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390.1</v>
      </c>
      <c r="D165" s="36">
        <v>389.93333333333334</v>
      </c>
      <c r="E165" s="36">
        <v>385.41666666666669</v>
      </c>
      <c r="F165" s="36">
        <v>380.73333333333335</v>
      </c>
      <c r="G165" s="36">
        <v>376.2166666666667</v>
      </c>
      <c r="H165" s="36">
        <v>394.61666666666667</v>
      </c>
      <c r="I165" s="36">
        <v>399.13333333333333</v>
      </c>
      <c r="J165" s="36">
        <v>403.81666666666666</v>
      </c>
      <c r="K165" s="31">
        <v>394.45</v>
      </c>
      <c r="L165" s="31">
        <v>385.25</v>
      </c>
      <c r="M165" s="31">
        <v>13.93848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558.25</v>
      </c>
      <c r="D166" s="36">
        <v>560</v>
      </c>
      <c r="E166" s="36">
        <v>553.6</v>
      </c>
      <c r="F166" s="36">
        <v>548.95000000000005</v>
      </c>
      <c r="G166" s="36">
        <v>542.55000000000007</v>
      </c>
      <c r="H166" s="36">
        <v>564.65</v>
      </c>
      <c r="I166" s="36">
        <v>571.05000000000007</v>
      </c>
      <c r="J166" s="36">
        <v>575.69999999999993</v>
      </c>
      <c r="K166" s="31">
        <v>566.4</v>
      </c>
      <c r="L166" s="31">
        <v>555.35</v>
      </c>
      <c r="M166" s="31">
        <v>85.547989999999999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331.25</v>
      </c>
      <c r="D167" s="36">
        <v>331.71666666666664</v>
      </c>
      <c r="E167" s="36">
        <v>329.13333333333327</v>
      </c>
      <c r="F167" s="36">
        <v>327.01666666666665</v>
      </c>
      <c r="G167" s="36">
        <v>324.43333333333328</v>
      </c>
      <c r="H167" s="36">
        <v>333.83333333333326</v>
      </c>
      <c r="I167" s="36">
        <v>336.41666666666663</v>
      </c>
      <c r="J167" s="36">
        <v>338.53333333333325</v>
      </c>
      <c r="K167" s="31">
        <v>334.3</v>
      </c>
      <c r="L167" s="31">
        <v>329.6</v>
      </c>
      <c r="M167" s="31">
        <v>139.12370999999999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1782.15</v>
      </c>
      <c r="D168" s="36">
        <v>1810.7166666666665</v>
      </c>
      <c r="E168" s="36">
        <v>1736.5333333333328</v>
      </c>
      <c r="F168" s="36">
        <v>1690.9166666666663</v>
      </c>
      <c r="G168" s="36">
        <v>1616.7333333333327</v>
      </c>
      <c r="H168" s="36">
        <v>1856.333333333333</v>
      </c>
      <c r="I168" s="36">
        <v>1930.5166666666669</v>
      </c>
      <c r="J168" s="36">
        <v>1976.1333333333332</v>
      </c>
      <c r="K168" s="31">
        <v>1884.9</v>
      </c>
      <c r="L168" s="31">
        <v>1765.1</v>
      </c>
      <c r="M168" s="31">
        <v>19.72935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16138.95</v>
      </c>
      <c r="D169" s="36">
        <v>16185.216666666667</v>
      </c>
      <c r="E169" s="36">
        <v>16067.483333333334</v>
      </c>
      <c r="F169" s="36">
        <v>15996.016666666666</v>
      </c>
      <c r="G169" s="36">
        <v>15878.283333333333</v>
      </c>
      <c r="H169" s="36">
        <v>16256.683333333334</v>
      </c>
      <c r="I169" s="36">
        <v>16374.416666666668</v>
      </c>
      <c r="J169" s="36">
        <v>16445.883333333335</v>
      </c>
      <c r="K169" s="31">
        <v>16302.95</v>
      </c>
      <c r="L169" s="31">
        <v>16113.75</v>
      </c>
      <c r="M169" s="31">
        <v>0.11022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113.4</v>
      </c>
      <c r="D170" s="36">
        <v>113.14333333333333</v>
      </c>
      <c r="E170" s="36">
        <v>112.40666666666667</v>
      </c>
      <c r="F170" s="36">
        <v>111.41333333333334</v>
      </c>
      <c r="G170" s="36">
        <v>110.67666666666668</v>
      </c>
      <c r="H170" s="36">
        <v>114.13666666666666</v>
      </c>
      <c r="I170" s="36">
        <v>114.87333333333331</v>
      </c>
      <c r="J170" s="36">
        <v>115.86666666666665</v>
      </c>
      <c r="K170" s="31">
        <v>113.88</v>
      </c>
      <c r="L170" s="31">
        <v>112.15</v>
      </c>
      <c r="M170" s="31">
        <v>182.90375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630.6</v>
      </c>
      <c r="D171" s="36">
        <v>630.36666666666667</v>
      </c>
      <c r="E171" s="36">
        <v>625.33333333333337</v>
      </c>
      <c r="F171" s="36">
        <v>620.06666666666672</v>
      </c>
      <c r="G171" s="36">
        <v>615.03333333333342</v>
      </c>
      <c r="H171" s="36">
        <v>635.63333333333333</v>
      </c>
      <c r="I171" s="36">
        <v>640.66666666666663</v>
      </c>
      <c r="J171" s="36">
        <v>645.93333333333328</v>
      </c>
      <c r="K171" s="31">
        <v>635.4</v>
      </c>
      <c r="L171" s="31">
        <v>625.1</v>
      </c>
      <c r="M171" s="31">
        <v>77.380870000000002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581.85</v>
      </c>
      <c r="D172" s="36">
        <v>586.28333333333342</v>
      </c>
      <c r="E172" s="36">
        <v>575.76666666666688</v>
      </c>
      <c r="F172" s="36">
        <v>569.68333333333351</v>
      </c>
      <c r="G172" s="36">
        <v>559.16666666666697</v>
      </c>
      <c r="H172" s="36">
        <v>592.36666666666679</v>
      </c>
      <c r="I172" s="36">
        <v>602.88333333333344</v>
      </c>
      <c r="J172" s="36">
        <v>608.9666666666667</v>
      </c>
      <c r="K172" s="31">
        <v>596.79999999999995</v>
      </c>
      <c r="L172" s="31">
        <v>580.20000000000005</v>
      </c>
      <c r="M172" s="31">
        <v>70.302700000000002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2985.95</v>
      </c>
      <c r="D173" s="36">
        <v>3003.8666666666668</v>
      </c>
      <c r="E173" s="36">
        <v>2956.1833333333334</v>
      </c>
      <c r="F173" s="36">
        <v>2926.4166666666665</v>
      </c>
      <c r="G173" s="36">
        <v>2878.7333333333331</v>
      </c>
      <c r="H173" s="36">
        <v>3033.6333333333337</v>
      </c>
      <c r="I173" s="36">
        <v>3081.3166666666671</v>
      </c>
      <c r="J173" s="36">
        <v>3111.0833333333339</v>
      </c>
      <c r="K173" s="31">
        <v>3051.55</v>
      </c>
      <c r="L173" s="31">
        <v>2974.1</v>
      </c>
      <c r="M173" s="31">
        <v>81.320840000000004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767.7</v>
      </c>
      <c r="D174" s="36">
        <v>769.75</v>
      </c>
      <c r="E174" s="36">
        <v>762.5</v>
      </c>
      <c r="F174" s="36">
        <v>757.3</v>
      </c>
      <c r="G174" s="36">
        <v>750.05</v>
      </c>
      <c r="H174" s="36">
        <v>774.95</v>
      </c>
      <c r="I174" s="36">
        <v>782.2</v>
      </c>
      <c r="J174" s="36">
        <v>787.40000000000009</v>
      </c>
      <c r="K174" s="31">
        <v>777</v>
      </c>
      <c r="L174" s="31">
        <v>764.55</v>
      </c>
      <c r="M174" s="31">
        <v>15.823449999999999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1907.85</v>
      </c>
      <c r="D175" s="36">
        <v>1909.0166666666667</v>
      </c>
      <c r="E175" s="36">
        <v>1899.0333333333333</v>
      </c>
      <c r="F175" s="36">
        <v>1890.2166666666667</v>
      </c>
      <c r="G175" s="36">
        <v>1880.2333333333333</v>
      </c>
      <c r="H175" s="36">
        <v>1917.8333333333333</v>
      </c>
      <c r="I175" s="36">
        <v>1927.8166666666664</v>
      </c>
      <c r="J175" s="36">
        <v>1936.6333333333332</v>
      </c>
      <c r="K175" s="31">
        <v>1919</v>
      </c>
      <c r="L175" s="31">
        <v>1900.2</v>
      </c>
      <c r="M175" s="31">
        <v>9.4709699999999994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2618.5</v>
      </c>
      <c r="D176" s="36">
        <v>2623.5</v>
      </c>
      <c r="E176" s="36">
        <v>2598</v>
      </c>
      <c r="F176" s="36">
        <v>2577.5</v>
      </c>
      <c r="G176" s="36">
        <v>2552</v>
      </c>
      <c r="H176" s="36">
        <v>2644</v>
      </c>
      <c r="I176" s="36">
        <v>2669.5</v>
      </c>
      <c r="J176" s="36">
        <v>2690</v>
      </c>
      <c r="K176" s="31">
        <v>2649</v>
      </c>
      <c r="L176" s="31">
        <v>2603</v>
      </c>
      <c r="M176" s="31">
        <v>6.9936800000000003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193.19</v>
      </c>
      <c r="D177" s="36">
        <v>193.78666666666666</v>
      </c>
      <c r="E177" s="36">
        <v>191.92333333333332</v>
      </c>
      <c r="F177" s="36">
        <v>190.65666666666667</v>
      </c>
      <c r="G177" s="36">
        <v>188.79333333333332</v>
      </c>
      <c r="H177" s="36">
        <v>195.05333333333331</v>
      </c>
      <c r="I177" s="36">
        <v>196.91666666666666</v>
      </c>
      <c r="J177" s="36">
        <v>198.18333333333331</v>
      </c>
      <c r="K177" s="31">
        <v>195.65</v>
      </c>
      <c r="L177" s="31">
        <v>192.52</v>
      </c>
      <c r="M177" s="31">
        <v>93.296549999999996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25662.25</v>
      </c>
      <c r="D178" s="36">
        <v>25856.633333333331</v>
      </c>
      <c r="E178" s="36">
        <v>25433.266666666663</v>
      </c>
      <c r="F178" s="36">
        <v>25204.283333333333</v>
      </c>
      <c r="G178" s="36">
        <v>24780.916666666664</v>
      </c>
      <c r="H178" s="36">
        <v>26085.616666666661</v>
      </c>
      <c r="I178" s="36">
        <v>26508.98333333333</v>
      </c>
      <c r="J178" s="36">
        <v>26737.96666666666</v>
      </c>
      <c r="K178" s="31">
        <v>26280</v>
      </c>
      <c r="L178" s="31">
        <v>25627.65</v>
      </c>
      <c r="M178" s="31">
        <v>0.45729999999999998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3245.5</v>
      </c>
      <c r="D179" s="36">
        <v>3256.2166666666667</v>
      </c>
      <c r="E179" s="36">
        <v>3218.4333333333334</v>
      </c>
      <c r="F179" s="36">
        <v>3191.3666666666668</v>
      </c>
      <c r="G179" s="36">
        <v>3153.5833333333335</v>
      </c>
      <c r="H179" s="36">
        <v>3283.2833333333333</v>
      </c>
      <c r="I179" s="36">
        <v>3321.0666666666671</v>
      </c>
      <c r="J179" s="36">
        <v>3348.1333333333332</v>
      </c>
      <c r="K179" s="31">
        <v>3294</v>
      </c>
      <c r="L179" s="31">
        <v>3229.15</v>
      </c>
      <c r="M179" s="31">
        <v>6.7366000000000001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6686.2</v>
      </c>
      <c r="D180" s="36">
        <v>6721.4333333333334</v>
      </c>
      <c r="E180" s="36">
        <v>6642.8166666666666</v>
      </c>
      <c r="F180" s="36">
        <v>6599.4333333333334</v>
      </c>
      <c r="G180" s="36">
        <v>6520.8166666666666</v>
      </c>
      <c r="H180" s="36">
        <v>6764.8166666666666</v>
      </c>
      <c r="I180" s="36">
        <v>6843.4333333333334</v>
      </c>
      <c r="J180" s="36">
        <v>6886.8166666666666</v>
      </c>
      <c r="K180" s="31">
        <v>6800.05</v>
      </c>
      <c r="L180" s="31">
        <v>6678.05</v>
      </c>
      <c r="M180" s="31">
        <v>2.1739299999999999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733.85</v>
      </c>
      <c r="D181" s="36">
        <v>735.98333333333323</v>
      </c>
      <c r="E181" s="36">
        <v>719.56666666666649</v>
      </c>
      <c r="F181" s="36">
        <v>705.2833333333333</v>
      </c>
      <c r="G181" s="36">
        <v>688.86666666666656</v>
      </c>
      <c r="H181" s="36">
        <v>750.26666666666642</v>
      </c>
      <c r="I181" s="36">
        <v>766.68333333333317</v>
      </c>
      <c r="J181" s="36">
        <v>780.96666666666636</v>
      </c>
      <c r="K181" s="31">
        <v>752.4</v>
      </c>
      <c r="L181" s="31">
        <v>721.7</v>
      </c>
      <c r="M181" s="31">
        <v>54.503419999999998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818.75</v>
      </c>
      <c r="D182" s="36">
        <v>818.43333333333339</v>
      </c>
      <c r="E182" s="36">
        <v>814.71666666666681</v>
      </c>
      <c r="F182" s="36">
        <v>810.68333333333339</v>
      </c>
      <c r="G182" s="36">
        <v>806.96666666666681</v>
      </c>
      <c r="H182" s="36">
        <v>822.46666666666681</v>
      </c>
      <c r="I182" s="36">
        <v>826.18333333333351</v>
      </c>
      <c r="J182" s="36">
        <v>830.21666666666681</v>
      </c>
      <c r="K182" s="31">
        <v>822.15</v>
      </c>
      <c r="L182" s="31">
        <v>814.4</v>
      </c>
      <c r="M182" s="31">
        <v>83.950739999999996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131.22</v>
      </c>
      <c r="D183" s="36">
        <v>131.32666666666668</v>
      </c>
      <c r="E183" s="36">
        <v>130.35333333333335</v>
      </c>
      <c r="F183" s="36">
        <v>129.48666666666668</v>
      </c>
      <c r="G183" s="36">
        <v>128.51333333333335</v>
      </c>
      <c r="H183" s="36">
        <v>132.19333333333336</v>
      </c>
      <c r="I183" s="36">
        <v>133.16666666666666</v>
      </c>
      <c r="J183" s="36">
        <v>134.03333333333336</v>
      </c>
      <c r="K183" s="31">
        <v>132.30000000000001</v>
      </c>
      <c r="L183" s="31">
        <v>130.46</v>
      </c>
      <c r="M183" s="31">
        <v>86.793949999999995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1826.5</v>
      </c>
      <c r="D184" s="36">
        <v>1830.1333333333332</v>
      </c>
      <c r="E184" s="36">
        <v>1816.3666666666663</v>
      </c>
      <c r="F184" s="36">
        <v>1806.2333333333331</v>
      </c>
      <c r="G184" s="36">
        <v>1792.4666666666662</v>
      </c>
      <c r="H184" s="36">
        <v>1840.2666666666664</v>
      </c>
      <c r="I184" s="36">
        <v>1854.0333333333333</v>
      </c>
      <c r="J184" s="36">
        <v>1864.1666666666665</v>
      </c>
      <c r="K184" s="31">
        <v>1843.9</v>
      </c>
      <c r="L184" s="31">
        <v>1820</v>
      </c>
      <c r="M184" s="31">
        <v>19.02919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796.4</v>
      </c>
      <c r="D185" s="36">
        <v>801.26666666666677</v>
      </c>
      <c r="E185" s="36">
        <v>790.03333333333353</v>
      </c>
      <c r="F185" s="36">
        <v>783.66666666666674</v>
      </c>
      <c r="G185" s="36">
        <v>772.43333333333351</v>
      </c>
      <c r="H185" s="36">
        <v>807.63333333333355</v>
      </c>
      <c r="I185" s="36">
        <v>818.8666666666669</v>
      </c>
      <c r="J185" s="36">
        <v>825.23333333333358</v>
      </c>
      <c r="K185" s="31">
        <v>812.5</v>
      </c>
      <c r="L185" s="31">
        <v>794.9</v>
      </c>
      <c r="M185" s="31">
        <v>6.2178800000000001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906.65</v>
      </c>
      <c r="D186" s="36">
        <v>902.53333333333342</v>
      </c>
      <c r="E186" s="36">
        <v>881.06666666666683</v>
      </c>
      <c r="F186" s="36">
        <v>855.48333333333346</v>
      </c>
      <c r="G186" s="36">
        <v>834.01666666666688</v>
      </c>
      <c r="H186" s="36">
        <v>928.11666666666679</v>
      </c>
      <c r="I186" s="36">
        <v>949.58333333333326</v>
      </c>
      <c r="J186" s="36">
        <v>975.16666666666674</v>
      </c>
      <c r="K186" s="31">
        <v>924</v>
      </c>
      <c r="L186" s="31">
        <v>876.95</v>
      </c>
      <c r="M186" s="31">
        <v>40.017180000000003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2761.7</v>
      </c>
      <c r="D187" s="36">
        <v>2772.1666666666665</v>
      </c>
      <c r="E187" s="36">
        <v>2741.833333333333</v>
      </c>
      <c r="F187" s="36">
        <v>2721.9666666666667</v>
      </c>
      <c r="G187" s="36">
        <v>2691.6333333333332</v>
      </c>
      <c r="H187" s="36">
        <v>2792.0333333333328</v>
      </c>
      <c r="I187" s="36">
        <v>2822.3666666666659</v>
      </c>
      <c r="J187" s="36">
        <v>2842.2333333333327</v>
      </c>
      <c r="K187" s="31">
        <v>2802.5</v>
      </c>
      <c r="L187" s="31">
        <v>2752.3</v>
      </c>
      <c r="M187" s="31">
        <v>4.7219499999999996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1081.25</v>
      </c>
      <c r="D188" s="36">
        <v>1080.2666666666667</v>
      </c>
      <c r="E188" s="36">
        <v>1072.2833333333333</v>
      </c>
      <c r="F188" s="36">
        <v>1063.3166666666666</v>
      </c>
      <c r="G188" s="36">
        <v>1055.3333333333333</v>
      </c>
      <c r="H188" s="36">
        <v>1089.2333333333333</v>
      </c>
      <c r="I188" s="36">
        <v>1097.2166666666665</v>
      </c>
      <c r="J188" s="36">
        <v>1106.1833333333334</v>
      </c>
      <c r="K188" s="31">
        <v>1088.25</v>
      </c>
      <c r="L188" s="31">
        <v>1071.3</v>
      </c>
      <c r="M188" s="31">
        <v>12.7888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1977.15</v>
      </c>
      <c r="D189" s="36">
        <v>1969.8</v>
      </c>
      <c r="E189" s="36">
        <v>1951.05</v>
      </c>
      <c r="F189" s="36">
        <v>1924.95</v>
      </c>
      <c r="G189" s="36">
        <v>1906.2</v>
      </c>
      <c r="H189" s="36">
        <v>1995.8999999999999</v>
      </c>
      <c r="I189" s="36">
        <v>2014.6499999999999</v>
      </c>
      <c r="J189" s="36">
        <v>2040.7499999999998</v>
      </c>
      <c r="K189" s="31">
        <v>1988.55</v>
      </c>
      <c r="L189" s="31">
        <v>1943.7</v>
      </c>
      <c r="M189" s="31">
        <v>2.1661999999999999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4475.95</v>
      </c>
      <c r="D190" s="36">
        <v>4476.3666666666668</v>
      </c>
      <c r="E190" s="36">
        <v>4453.7333333333336</v>
      </c>
      <c r="F190" s="36">
        <v>4431.5166666666664</v>
      </c>
      <c r="G190" s="36">
        <v>4408.8833333333332</v>
      </c>
      <c r="H190" s="36">
        <v>4498.5833333333339</v>
      </c>
      <c r="I190" s="36">
        <v>4521.2166666666672</v>
      </c>
      <c r="J190" s="36">
        <v>4543.4333333333343</v>
      </c>
      <c r="K190" s="31">
        <v>4499</v>
      </c>
      <c r="L190" s="31">
        <v>4454.1499999999996</v>
      </c>
      <c r="M190" s="31">
        <v>16.887930000000001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1188.6500000000001</v>
      </c>
      <c r="D191" s="36">
        <v>1193.7166666666667</v>
      </c>
      <c r="E191" s="36">
        <v>1180.5833333333335</v>
      </c>
      <c r="F191" s="36">
        <v>1172.5166666666669</v>
      </c>
      <c r="G191" s="36">
        <v>1159.3833333333337</v>
      </c>
      <c r="H191" s="36">
        <v>1201.7833333333333</v>
      </c>
      <c r="I191" s="36">
        <v>1214.9166666666665</v>
      </c>
      <c r="J191" s="36">
        <v>1222.9833333333331</v>
      </c>
      <c r="K191" s="31">
        <v>1206.8499999999999</v>
      </c>
      <c r="L191" s="31">
        <v>1185.6500000000001</v>
      </c>
      <c r="M191" s="31">
        <v>10.62421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7727.05</v>
      </c>
      <c r="D192" s="36">
        <v>7765.75</v>
      </c>
      <c r="E192" s="36">
        <v>7667.5</v>
      </c>
      <c r="F192" s="36">
        <v>7607.95</v>
      </c>
      <c r="G192" s="36">
        <v>7509.7</v>
      </c>
      <c r="H192" s="36">
        <v>7825.3</v>
      </c>
      <c r="I192" s="36">
        <v>7923.55</v>
      </c>
      <c r="J192" s="36">
        <v>7983.1</v>
      </c>
      <c r="K192" s="31">
        <v>7864</v>
      </c>
      <c r="L192" s="31">
        <v>7706.2</v>
      </c>
      <c r="M192" s="31">
        <v>1.37503</v>
      </c>
      <c r="N192" s="1"/>
      <c r="O192" s="1"/>
    </row>
    <row r="193" spans="1:15" ht="12.75" customHeight="1">
      <c r="A193" s="51">
        <v>188</v>
      </c>
      <c r="B193" s="53" t="s">
        <v>220</v>
      </c>
      <c r="C193" s="31">
        <v>1069.1500000000001</v>
      </c>
      <c r="D193" s="36">
        <v>1073.9833333333333</v>
      </c>
      <c r="E193" s="36">
        <v>1062.1166666666668</v>
      </c>
      <c r="F193" s="36">
        <v>1055.0833333333335</v>
      </c>
      <c r="G193" s="36">
        <v>1043.2166666666669</v>
      </c>
      <c r="H193" s="36">
        <v>1081.0166666666667</v>
      </c>
      <c r="I193" s="36">
        <v>1092.883333333333</v>
      </c>
      <c r="J193" s="36">
        <v>1099.9166666666665</v>
      </c>
      <c r="K193" s="31">
        <v>1085.8499999999999</v>
      </c>
      <c r="L193" s="31">
        <v>1066.95</v>
      </c>
      <c r="M193" s="31">
        <v>79.005930000000006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420.9</v>
      </c>
      <c r="D194" s="36">
        <v>421.34999999999997</v>
      </c>
      <c r="E194" s="36">
        <v>418.69999999999993</v>
      </c>
      <c r="F194" s="36">
        <v>416.49999999999994</v>
      </c>
      <c r="G194" s="36">
        <v>413.84999999999991</v>
      </c>
      <c r="H194" s="36">
        <v>423.54999999999995</v>
      </c>
      <c r="I194" s="36">
        <v>426.19999999999993</v>
      </c>
      <c r="J194" s="36">
        <v>428.4</v>
      </c>
      <c r="K194" s="31">
        <v>424</v>
      </c>
      <c r="L194" s="31">
        <v>419.15</v>
      </c>
      <c r="M194" s="31">
        <v>81.67304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151.72</v>
      </c>
      <c r="D195" s="36">
        <v>151.83666666666667</v>
      </c>
      <c r="E195" s="36">
        <v>150.88333333333335</v>
      </c>
      <c r="F195" s="36">
        <v>150.04666666666668</v>
      </c>
      <c r="G195" s="36">
        <v>149.09333333333336</v>
      </c>
      <c r="H195" s="36">
        <v>152.67333333333335</v>
      </c>
      <c r="I195" s="36">
        <v>153.62666666666667</v>
      </c>
      <c r="J195" s="36">
        <v>154.46333333333334</v>
      </c>
      <c r="K195" s="31">
        <v>152.79</v>
      </c>
      <c r="L195" s="31">
        <v>151</v>
      </c>
      <c r="M195" s="31">
        <v>283.47323999999998</v>
      </c>
      <c r="N195" s="1"/>
      <c r="O195" s="1"/>
    </row>
    <row r="196" spans="1:15" ht="12.75" customHeight="1">
      <c r="A196" s="51">
        <v>191</v>
      </c>
      <c r="B196" s="53" t="s">
        <v>224</v>
      </c>
      <c r="C196" s="31">
        <v>1639.5</v>
      </c>
      <c r="D196" s="36">
        <v>1643.4333333333334</v>
      </c>
      <c r="E196" s="36">
        <v>1628.9666666666667</v>
      </c>
      <c r="F196" s="36">
        <v>1618.4333333333334</v>
      </c>
      <c r="G196" s="36">
        <v>1603.9666666666667</v>
      </c>
      <c r="H196" s="36">
        <v>1653.9666666666667</v>
      </c>
      <c r="I196" s="36">
        <v>1668.4333333333334</v>
      </c>
      <c r="J196" s="36">
        <v>1678.9666666666667</v>
      </c>
      <c r="K196" s="31">
        <v>1657.9</v>
      </c>
      <c r="L196" s="31">
        <v>1632.9</v>
      </c>
      <c r="M196" s="31">
        <v>10.80904</v>
      </c>
      <c r="N196" s="1"/>
      <c r="O196" s="1"/>
    </row>
    <row r="197" spans="1:15" ht="12.75" customHeight="1">
      <c r="A197" s="51">
        <v>192</v>
      </c>
      <c r="B197" s="53" t="s">
        <v>202</v>
      </c>
      <c r="C197" s="31">
        <v>848.3</v>
      </c>
      <c r="D197" s="36">
        <v>846.69999999999993</v>
      </c>
      <c r="E197" s="36">
        <v>840.64999999999986</v>
      </c>
      <c r="F197" s="36">
        <v>832.99999999999989</v>
      </c>
      <c r="G197" s="36">
        <v>826.94999999999982</v>
      </c>
      <c r="H197" s="36">
        <v>854.34999999999991</v>
      </c>
      <c r="I197" s="36">
        <v>860.39999999999986</v>
      </c>
      <c r="J197" s="36">
        <v>868.05</v>
      </c>
      <c r="K197" s="31">
        <v>852.75</v>
      </c>
      <c r="L197" s="31">
        <v>839.05</v>
      </c>
      <c r="M197" s="31">
        <v>14.679259999999999</v>
      </c>
      <c r="N197" s="1"/>
      <c r="O197" s="1"/>
    </row>
    <row r="198" spans="1:15" ht="12.75" customHeight="1">
      <c r="A198" s="51">
        <v>193</v>
      </c>
      <c r="B198" s="53" t="s">
        <v>225</v>
      </c>
      <c r="C198" s="31">
        <v>3722.85</v>
      </c>
      <c r="D198" s="36">
        <v>3692.3999999999996</v>
      </c>
      <c r="E198" s="36">
        <v>3630.8499999999995</v>
      </c>
      <c r="F198" s="36">
        <v>3538.85</v>
      </c>
      <c r="G198" s="36">
        <v>3477.2999999999997</v>
      </c>
      <c r="H198" s="36">
        <v>3784.3999999999992</v>
      </c>
      <c r="I198" s="36">
        <v>3845.9499999999994</v>
      </c>
      <c r="J198" s="36">
        <v>3937.9499999999989</v>
      </c>
      <c r="K198" s="31">
        <v>3753.95</v>
      </c>
      <c r="L198" s="31">
        <v>3600.4</v>
      </c>
      <c r="M198" s="31">
        <v>34.37885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3442.5</v>
      </c>
      <c r="D199" s="36">
        <v>3456.4333333333329</v>
      </c>
      <c r="E199" s="36">
        <v>3416.1166666666659</v>
      </c>
      <c r="F199" s="36">
        <v>3389.7333333333331</v>
      </c>
      <c r="G199" s="36">
        <v>3349.4166666666661</v>
      </c>
      <c r="H199" s="36">
        <v>3482.8166666666657</v>
      </c>
      <c r="I199" s="36">
        <v>3523.1333333333323</v>
      </c>
      <c r="J199" s="36">
        <v>3549.5166666666655</v>
      </c>
      <c r="K199" s="31">
        <v>3496.75</v>
      </c>
      <c r="L199" s="31">
        <v>3430.05</v>
      </c>
      <c r="M199" s="31">
        <v>1.82585</v>
      </c>
      <c r="N199" s="1"/>
      <c r="O199" s="1"/>
    </row>
    <row r="200" spans="1:15" ht="12.75" customHeight="1">
      <c r="A200" s="51">
        <v>195</v>
      </c>
      <c r="B200" s="53" t="s">
        <v>293</v>
      </c>
      <c r="C200" s="31">
        <v>1673.4</v>
      </c>
      <c r="D200" s="36">
        <v>1695.2333333333333</v>
      </c>
      <c r="E200" s="36">
        <v>1640.4666666666667</v>
      </c>
      <c r="F200" s="36">
        <v>1607.5333333333333</v>
      </c>
      <c r="G200" s="36">
        <v>1552.7666666666667</v>
      </c>
      <c r="H200" s="36">
        <v>1728.1666666666667</v>
      </c>
      <c r="I200" s="36">
        <v>1782.9333333333336</v>
      </c>
      <c r="J200" s="36">
        <v>1815.8666666666668</v>
      </c>
      <c r="K200" s="31">
        <v>1750</v>
      </c>
      <c r="L200" s="31">
        <v>1662.3</v>
      </c>
      <c r="M200" s="31">
        <v>5.2571599999999998</v>
      </c>
      <c r="N200" s="1"/>
      <c r="O200" s="1"/>
    </row>
    <row r="201" spans="1:15" ht="12.75" customHeight="1">
      <c r="A201" s="51">
        <v>196</v>
      </c>
      <c r="B201" s="53" t="s">
        <v>227</v>
      </c>
      <c r="C201" s="31">
        <v>7167.65</v>
      </c>
      <c r="D201" s="36">
        <v>7155.6333333333341</v>
      </c>
      <c r="E201" s="36">
        <v>7102.2666666666682</v>
      </c>
      <c r="F201" s="36">
        <v>7036.8833333333341</v>
      </c>
      <c r="G201" s="36">
        <v>6983.5166666666682</v>
      </c>
      <c r="H201" s="36">
        <v>7221.0166666666682</v>
      </c>
      <c r="I201" s="36">
        <v>7274.383333333335</v>
      </c>
      <c r="J201" s="36">
        <v>7339.7666666666682</v>
      </c>
      <c r="K201" s="31">
        <v>7209</v>
      </c>
      <c r="L201" s="31">
        <v>7090.25</v>
      </c>
      <c r="M201" s="31">
        <v>6.6757099999999996</v>
      </c>
      <c r="N201" s="1"/>
      <c r="O201" s="1"/>
    </row>
    <row r="202" spans="1:15" ht="12.75" customHeight="1">
      <c r="A202" s="51">
        <v>197</v>
      </c>
      <c r="B202" s="53" t="s">
        <v>295</v>
      </c>
      <c r="C202" s="31">
        <v>4072.55</v>
      </c>
      <c r="D202" s="36">
        <v>4090.9166666666665</v>
      </c>
      <c r="E202" s="36">
        <v>4036.833333333333</v>
      </c>
      <c r="F202" s="36">
        <v>4001.1166666666663</v>
      </c>
      <c r="G202" s="36">
        <v>3947.0333333333328</v>
      </c>
      <c r="H202" s="36">
        <v>4126.6333333333332</v>
      </c>
      <c r="I202" s="36">
        <v>4180.7166666666662</v>
      </c>
      <c r="J202" s="36">
        <v>4216.4333333333334</v>
      </c>
      <c r="K202" s="31">
        <v>4145</v>
      </c>
      <c r="L202" s="31">
        <v>4055.2</v>
      </c>
      <c r="M202" s="31">
        <v>5.3864000000000001</v>
      </c>
      <c r="N202" s="1"/>
      <c r="O202" s="1"/>
    </row>
    <row r="203" spans="1:15" ht="12.75" customHeight="1">
      <c r="A203" s="51">
        <v>198</v>
      </c>
      <c r="B203" s="53" t="s">
        <v>231</v>
      </c>
      <c r="C203" s="31">
        <v>618.70000000000005</v>
      </c>
      <c r="D203" s="36">
        <v>616.15</v>
      </c>
      <c r="E203" s="36">
        <v>609.34999999999991</v>
      </c>
      <c r="F203" s="36">
        <v>599.99999999999989</v>
      </c>
      <c r="G203" s="36">
        <v>593.19999999999982</v>
      </c>
      <c r="H203" s="36">
        <v>625.5</v>
      </c>
      <c r="I203" s="36">
        <v>632.29999999999995</v>
      </c>
      <c r="J203" s="36">
        <v>641.65000000000009</v>
      </c>
      <c r="K203" s="31">
        <v>622.95000000000005</v>
      </c>
      <c r="L203" s="31">
        <v>606.79999999999995</v>
      </c>
      <c r="M203" s="31">
        <v>34.319929999999999</v>
      </c>
      <c r="N203" s="1"/>
      <c r="O203" s="1"/>
    </row>
    <row r="204" spans="1:15" ht="12.75" customHeight="1">
      <c r="A204" s="51">
        <v>199</v>
      </c>
      <c r="B204" s="53" t="s">
        <v>230</v>
      </c>
      <c r="C204" s="31">
        <v>11542.65</v>
      </c>
      <c r="D204" s="36">
        <v>11626.533333333335</v>
      </c>
      <c r="E204" s="36">
        <v>11430.316666666669</v>
      </c>
      <c r="F204" s="36">
        <v>11317.983333333335</v>
      </c>
      <c r="G204" s="36">
        <v>11121.76666666667</v>
      </c>
      <c r="H204" s="36">
        <v>11738.866666666669</v>
      </c>
      <c r="I204" s="36">
        <v>11935.083333333332</v>
      </c>
      <c r="J204" s="36">
        <v>12047.416666666668</v>
      </c>
      <c r="K204" s="31">
        <v>11822.75</v>
      </c>
      <c r="L204" s="31">
        <v>11514.2</v>
      </c>
      <c r="M204" s="31">
        <v>4.0682099999999997</v>
      </c>
      <c r="N204" s="1"/>
      <c r="O204" s="1"/>
    </row>
    <row r="205" spans="1:15" ht="12.75" customHeight="1">
      <c r="A205" s="51">
        <v>200</v>
      </c>
      <c r="B205" s="53" t="s">
        <v>296</v>
      </c>
      <c r="C205" s="31">
        <v>122.98</v>
      </c>
      <c r="D205" s="36">
        <v>122.86666666666667</v>
      </c>
      <c r="E205" s="36">
        <v>122.11333333333334</v>
      </c>
      <c r="F205" s="36">
        <v>121.24666666666667</v>
      </c>
      <c r="G205" s="36">
        <v>120.49333333333334</v>
      </c>
      <c r="H205" s="36">
        <v>123.73333333333335</v>
      </c>
      <c r="I205" s="36">
        <v>124.48666666666668</v>
      </c>
      <c r="J205" s="36">
        <v>125.35333333333335</v>
      </c>
      <c r="K205" s="31">
        <v>123.62</v>
      </c>
      <c r="L205" s="31">
        <v>122</v>
      </c>
      <c r="M205" s="31">
        <v>58.271439999999998</v>
      </c>
      <c r="N205" s="1"/>
      <c r="O205" s="1"/>
    </row>
    <row r="206" spans="1:15" ht="12.75" customHeight="1">
      <c r="A206" s="51">
        <v>201</v>
      </c>
      <c r="B206" s="53" t="s">
        <v>229</v>
      </c>
      <c r="C206" s="31">
        <v>2030.2</v>
      </c>
      <c r="D206" s="36">
        <v>2036.8166666666666</v>
      </c>
      <c r="E206" s="36">
        <v>2019.9333333333334</v>
      </c>
      <c r="F206" s="36">
        <v>2009.6666666666667</v>
      </c>
      <c r="G206" s="36">
        <v>1992.7833333333335</v>
      </c>
      <c r="H206" s="36">
        <v>2047.0833333333333</v>
      </c>
      <c r="I206" s="36">
        <v>2063.9666666666662</v>
      </c>
      <c r="J206" s="36">
        <v>2074.2333333333331</v>
      </c>
      <c r="K206" s="31">
        <v>2053.6999999999998</v>
      </c>
      <c r="L206" s="31">
        <v>2026.55</v>
      </c>
      <c r="M206" s="31">
        <v>5.0325300000000004</v>
      </c>
      <c r="N206" s="1"/>
      <c r="O206" s="1"/>
    </row>
    <row r="207" spans="1:15" ht="12.75" customHeight="1">
      <c r="A207" s="51">
        <v>202</v>
      </c>
      <c r="B207" s="53" t="s">
        <v>874</v>
      </c>
      <c r="C207" s="31">
        <v>1485</v>
      </c>
      <c r="D207" s="36">
        <v>1493.5833333333333</v>
      </c>
      <c r="E207" s="36">
        <v>1473.1666666666665</v>
      </c>
      <c r="F207" s="36">
        <v>1461.3333333333333</v>
      </c>
      <c r="G207" s="36">
        <v>1440.9166666666665</v>
      </c>
      <c r="H207" s="36">
        <v>1505.4166666666665</v>
      </c>
      <c r="I207" s="36">
        <v>1525.833333333333</v>
      </c>
      <c r="J207" s="36">
        <v>1537.6666666666665</v>
      </c>
      <c r="K207" s="31">
        <v>1514</v>
      </c>
      <c r="L207" s="31">
        <v>1481.75</v>
      </c>
      <c r="M207" s="31">
        <v>6.8939399999999997</v>
      </c>
      <c r="N207" s="1"/>
      <c r="O207" s="1"/>
    </row>
    <row r="208" spans="1:15" ht="12.75" customHeight="1">
      <c r="A208" s="51">
        <v>203</v>
      </c>
      <c r="B208" s="53" t="s">
        <v>297</v>
      </c>
      <c r="C208" s="31">
        <v>1505.45</v>
      </c>
      <c r="D208" s="36">
        <v>1513.3000000000002</v>
      </c>
      <c r="E208" s="36">
        <v>1493.7000000000003</v>
      </c>
      <c r="F208" s="36">
        <v>1481.95</v>
      </c>
      <c r="G208" s="36">
        <v>1462.3500000000001</v>
      </c>
      <c r="H208" s="36">
        <v>1525.0500000000004</v>
      </c>
      <c r="I208" s="36">
        <v>1544.6500000000003</v>
      </c>
      <c r="J208" s="36">
        <v>1556.4000000000005</v>
      </c>
      <c r="K208" s="31">
        <v>1532.9</v>
      </c>
      <c r="L208" s="31">
        <v>1501.55</v>
      </c>
      <c r="M208" s="31">
        <v>21.31589</v>
      </c>
      <c r="N208" s="1"/>
      <c r="O208" s="1"/>
    </row>
    <row r="209" spans="1:15" ht="12.75" customHeight="1">
      <c r="A209" s="51">
        <v>204</v>
      </c>
      <c r="B209" s="53" t="s">
        <v>232</v>
      </c>
      <c r="C209" s="31">
        <v>466.7</v>
      </c>
      <c r="D209" s="36">
        <v>466.09999999999997</v>
      </c>
      <c r="E209" s="36">
        <v>462.74999999999994</v>
      </c>
      <c r="F209" s="36">
        <v>458.79999999999995</v>
      </c>
      <c r="G209" s="36">
        <v>455.44999999999993</v>
      </c>
      <c r="H209" s="36">
        <v>470.04999999999995</v>
      </c>
      <c r="I209" s="36">
        <v>473.4</v>
      </c>
      <c r="J209" s="36">
        <v>477.34999999999997</v>
      </c>
      <c r="K209" s="31">
        <v>469.45</v>
      </c>
      <c r="L209" s="31">
        <v>462.15</v>
      </c>
      <c r="M209" s="31">
        <v>122.42972</v>
      </c>
      <c r="N209" s="1"/>
      <c r="O209" s="1"/>
    </row>
    <row r="210" spans="1:15" ht="12.75" customHeight="1">
      <c r="A210" s="51">
        <v>205</v>
      </c>
      <c r="B210" s="53" t="s">
        <v>137</v>
      </c>
      <c r="C210" s="31">
        <v>15.09</v>
      </c>
      <c r="D210" s="36">
        <v>15.036666666666667</v>
      </c>
      <c r="E210" s="36">
        <v>14.853333333333333</v>
      </c>
      <c r="F210" s="36">
        <v>14.616666666666667</v>
      </c>
      <c r="G210" s="36">
        <v>14.433333333333334</v>
      </c>
      <c r="H210" s="36">
        <v>15.273333333333333</v>
      </c>
      <c r="I210" s="36">
        <v>15.456666666666667</v>
      </c>
      <c r="J210" s="36">
        <v>15.693333333333333</v>
      </c>
      <c r="K210" s="31">
        <v>15.22</v>
      </c>
      <c r="L210" s="31">
        <v>14.8</v>
      </c>
      <c r="M210" s="31">
        <v>2867.4048400000001</v>
      </c>
      <c r="N210" s="1"/>
      <c r="O210" s="1"/>
    </row>
    <row r="211" spans="1:15" ht="12.75" customHeight="1">
      <c r="A211" s="51">
        <v>206</v>
      </c>
      <c r="B211" s="53" t="s">
        <v>233</v>
      </c>
      <c r="C211" s="31">
        <v>1783.15</v>
      </c>
      <c r="D211" s="36">
        <v>1785.5833333333333</v>
      </c>
      <c r="E211" s="36">
        <v>1776.1666666666665</v>
      </c>
      <c r="F211" s="36">
        <v>1769.1833333333332</v>
      </c>
      <c r="G211" s="36">
        <v>1759.7666666666664</v>
      </c>
      <c r="H211" s="36">
        <v>1792.5666666666666</v>
      </c>
      <c r="I211" s="36">
        <v>1801.9833333333331</v>
      </c>
      <c r="J211" s="36">
        <v>1808.9666666666667</v>
      </c>
      <c r="K211" s="31">
        <v>1795</v>
      </c>
      <c r="L211" s="31">
        <v>1778.6</v>
      </c>
      <c r="M211" s="31">
        <v>8.1726399999999995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524.85</v>
      </c>
      <c r="D212" s="36">
        <v>523.44999999999993</v>
      </c>
      <c r="E212" s="36">
        <v>520.89999999999986</v>
      </c>
      <c r="F212" s="36">
        <v>516.94999999999993</v>
      </c>
      <c r="G212" s="36">
        <v>514.39999999999986</v>
      </c>
      <c r="H212" s="36">
        <v>527.39999999999986</v>
      </c>
      <c r="I212" s="36">
        <v>529.94999999999982</v>
      </c>
      <c r="J212" s="36">
        <v>533.89999999999986</v>
      </c>
      <c r="K212" s="31">
        <v>526</v>
      </c>
      <c r="L212" s="31">
        <v>519.5</v>
      </c>
      <c r="M212" s="31">
        <v>60.345590000000001</v>
      </c>
      <c r="N212" s="1"/>
      <c r="O212" s="1"/>
    </row>
    <row r="213" spans="1:15" ht="12.75" customHeight="1">
      <c r="A213" s="51">
        <v>208</v>
      </c>
      <c r="B213" s="53" t="s">
        <v>299</v>
      </c>
      <c r="C213" s="31">
        <v>23.39</v>
      </c>
      <c r="D213" s="36">
        <v>23.450000000000003</v>
      </c>
      <c r="E213" s="36">
        <v>23.280000000000005</v>
      </c>
      <c r="F213" s="36">
        <v>23.17</v>
      </c>
      <c r="G213" s="36">
        <v>23.000000000000004</v>
      </c>
      <c r="H213" s="36">
        <v>23.560000000000006</v>
      </c>
      <c r="I213" s="36">
        <v>23.730000000000008</v>
      </c>
      <c r="J213" s="36">
        <v>23.840000000000007</v>
      </c>
      <c r="K213" s="31">
        <v>23.62</v>
      </c>
      <c r="L213" s="31">
        <v>23.34</v>
      </c>
      <c r="M213" s="31">
        <v>560.27203999999995</v>
      </c>
      <c r="N213" s="1"/>
      <c r="O213" s="1"/>
    </row>
    <row r="214" spans="1:15" ht="12.75" customHeight="1">
      <c r="A214" s="51">
        <v>209</v>
      </c>
      <c r="B214" s="53" t="s">
        <v>235</v>
      </c>
      <c r="C214" s="31">
        <v>135.6</v>
      </c>
      <c r="D214" s="36">
        <v>136.38</v>
      </c>
      <c r="E214" s="36">
        <v>134.28</v>
      </c>
      <c r="F214" s="36">
        <v>132.96</v>
      </c>
      <c r="G214" s="36">
        <v>130.86000000000001</v>
      </c>
      <c r="H214" s="36">
        <v>137.69999999999999</v>
      </c>
      <c r="I214" s="36">
        <v>139.80000000000001</v>
      </c>
      <c r="J214" s="36">
        <v>141.11999999999998</v>
      </c>
      <c r="K214" s="31">
        <v>138.47999999999999</v>
      </c>
      <c r="L214" s="31">
        <v>135.06</v>
      </c>
      <c r="M214" s="31">
        <v>120.71666999999999</v>
      </c>
      <c r="N214" s="1"/>
      <c r="O214" s="1"/>
    </row>
    <row r="215" spans="1:15" ht="12.75" customHeight="1">
      <c r="A215" s="51">
        <v>210</v>
      </c>
      <c r="B215" s="53" t="s">
        <v>300</v>
      </c>
      <c r="C215" s="31">
        <v>254.85</v>
      </c>
      <c r="D215" s="36">
        <v>254.15</v>
      </c>
      <c r="E215" s="36">
        <v>246.7</v>
      </c>
      <c r="F215" s="36">
        <v>238.54999999999998</v>
      </c>
      <c r="G215" s="36">
        <v>231.09999999999997</v>
      </c>
      <c r="H215" s="36">
        <v>262.3</v>
      </c>
      <c r="I215" s="36">
        <v>269.75</v>
      </c>
      <c r="J215" s="36">
        <v>277.90000000000003</v>
      </c>
      <c r="K215" s="31">
        <v>261.60000000000002</v>
      </c>
      <c r="L215" s="31">
        <v>246</v>
      </c>
      <c r="M215" s="31">
        <v>1156.2751599999999</v>
      </c>
      <c r="N215" s="1"/>
      <c r="O215" s="1"/>
    </row>
    <row r="216" spans="1:15" ht="12.75" customHeight="1">
      <c r="A216" s="51">
        <v>211</v>
      </c>
      <c r="B216" s="53" t="s">
        <v>236</v>
      </c>
      <c r="C216" s="31">
        <v>1115.1500000000001</v>
      </c>
      <c r="D216" s="36">
        <v>1120.8833333333334</v>
      </c>
      <c r="E216" s="36">
        <v>1108.0166666666669</v>
      </c>
      <c r="F216" s="36">
        <v>1100.8833333333334</v>
      </c>
      <c r="G216" s="36">
        <v>1088.0166666666669</v>
      </c>
      <c r="H216" s="36">
        <v>1128.0166666666669</v>
      </c>
      <c r="I216" s="36">
        <v>1140.8833333333332</v>
      </c>
      <c r="J216" s="36">
        <v>1148.0166666666669</v>
      </c>
      <c r="K216" s="31">
        <v>1133.75</v>
      </c>
      <c r="L216" s="31">
        <v>1113.75</v>
      </c>
      <c r="M216" s="31">
        <v>12.910740000000001</v>
      </c>
      <c r="N216" s="1"/>
      <c r="O216" s="1"/>
    </row>
    <row r="217" spans="1:15" ht="12.75" customHeight="1">
      <c r="A217" s="54"/>
      <c r="B217" s="191"/>
      <c r="C217" s="271"/>
      <c r="D217" s="271"/>
      <c r="E217" s="271"/>
      <c r="F217" s="271"/>
      <c r="G217" s="271"/>
      <c r="H217" s="271"/>
      <c r="I217" s="271"/>
      <c r="J217" s="271"/>
      <c r="K217" s="271"/>
      <c r="L217" s="272"/>
      <c r="M217" s="191"/>
      <c r="N217" s="191"/>
      <c r="O217" s="191"/>
    </row>
    <row r="218" spans="1:15" ht="12.75" customHeight="1">
      <c r="A218" s="54"/>
      <c r="N218" s="1"/>
      <c r="O218" s="1"/>
    </row>
    <row r="219" spans="1:15" ht="12.75" customHeight="1">
      <c r="A219" s="57" t="s">
        <v>301</v>
      </c>
      <c r="N219" s="1"/>
      <c r="O219" s="1"/>
    </row>
    <row r="220" spans="1:15" ht="12.75" customHeight="1">
      <c r="A220" s="58" t="s">
        <v>302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59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60" t="s">
        <v>303</v>
      </c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44" t="s">
        <v>237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62"/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1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63" t="s">
        <v>242</v>
      </c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4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56"/>
      <c r="M242" s="1"/>
      <c r="N242" s="1"/>
      <c r="O242" s="1"/>
    </row>
    <row r="243" spans="1:15" ht="12.75" customHeight="1">
      <c r="A243" s="1"/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61"/>
      <c r="D331" s="61"/>
      <c r="E331" s="55"/>
      <c r="F331" s="55"/>
      <c r="G331" s="55"/>
      <c r="H331" s="61"/>
      <c r="I331" s="61"/>
      <c r="J331" s="61"/>
      <c r="K331" s="61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C13" sqref="C13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8"/>
      <c r="B1" s="369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45544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2" t="s">
        <v>16</v>
      </c>
      <c r="B9" s="364" t="s">
        <v>18</v>
      </c>
      <c r="C9" s="367" t="s">
        <v>20</v>
      </c>
      <c r="D9" s="367" t="s">
        <v>21</v>
      </c>
      <c r="E9" s="359" t="s">
        <v>22</v>
      </c>
      <c r="F9" s="360"/>
      <c r="G9" s="361"/>
      <c r="H9" s="359" t="s">
        <v>23</v>
      </c>
      <c r="I9" s="360"/>
      <c r="J9" s="361"/>
      <c r="K9" s="26"/>
      <c r="L9" s="27"/>
      <c r="M9" s="48"/>
      <c r="N9" s="1"/>
      <c r="O9" s="1"/>
    </row>
    <row r="10" spans="1:15" ht="42.75" customHeight="1">
      <c r="A10" s="363"/>
      <c r="B10" s="366"/>
      <c r="C10" s="366"/>
      <c r="D10" s="36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1106.7</v>
      </c>
      <c r="D11" s="36">
        <v>1099.0333333333333</v>
      </c>
      <c r="E11" s="36">
        <v>1088.0666666666666</v>
      </c>
      <c r="F11" s="36">
        <v>1069.4333333333334</v>
      </c>
      <c r="G11" s="36">
        <v>1058.4666666666667</v>
      </c>
      <c r="H11" s="36">
        <v>1117.6666666666665</v>
      </c>
      <c r="I11" s="36">
        <v>1128.6333333333332</v>
      </c>
      <c r="J11" s="36">
        <v>1147.2666666666664</v>
      </c>
      <c r="K11" s="31">
        <v>1110</v>
      </c>
      <c r="L11" s="31">
        <v>1080.4000000000001</v>
      </c>
      <c r="M11" s="31">
        <v>2.8999199999999998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34898.15</v>
      </c>
      <c r="D12" s="36">
        <v>35199.383333333331</v>
      </c>
      <c r="E12" s="36">
        <v>34448.766666666663</v>
      </c>
      <c r="F12" s="36">
        <v>33999.383333333331</v>
      </c>
      <c r="G12" s="36">
        <v>33248.766666666663</v>
      </c>
      <c r="H12" s="36">
        <v>35648.766666666663</v>
      </c>
      <c r="I12" s="36">
        <v>36399.383333333331</v>
      </c>
      <c r="J12" s="36">
        <v>36848.766666666663</v>
      </c>
      <c r="K12" s="31">
        <v>35950</v>
      </c>
      <c r="L12" s="31">
        <v>34750</v>
      </c>
      <c r="M12" s="31">
        <v>0.11006000000000001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7650.1</v>
      </c>
      <c r="D13" s="36">
        <v>7646.5</v>
      </c>
      <c r="E13" s="36">
        <v>7615</v>
      </c>
      <c r="F13" s="36">
        <v>7579.9</v>
      </c>
      <c r="G13" s="36">
        <v>7548.4</v>
      </c>
      <c r="H13" s="36">
        <v>7681.6</v>
      </c>
      <c r="I13" s="36">
        <v>7713.1</v>
      </c>
      <c r="J13" s="36">
        <v>7748.2000000000007</v>
      </c>
      <c r="K13" s="31">
        <v>7678</v>
      </c>
      <c r="L13" s="31">
        <v>7611.4</v>
      </c>
      <c r="M13" s="31">
        <v>1.6509799999999999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2419.8000000000002</v>
      </c>
      <c r="D14" s="36">
        <v>2409.9</v>
      </c>
      <c r="E14" s="36">
        <v>2369.9</v>
      </c>
      <c r="F14" s="36">
        <v>2320</v>
      </c>
      <c r="G14" s="36">
        <v>2280</v>
      </c>
      <c r="H14" s="36">
        <v>2459.8000000000002</v>
      </c>
      <c r="I14" s="36">
        <v>2499.8000000000002</v>
      </c>
      <c r="J14" s="36">
        <v>2549.7000000000003</v>
      </c>
      <c r="K14" s="31">
        <v>2449.9</v>
      </c>
      <c r="L14" s="31">
        <v>2360</v>
      </c>
      <c r="M14" s="31">
        <v>13.210660000000001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4360.45</v>
      </c>
      <c r="D15" s="36">
        <v>4374.4333333333334</v>
      </c>
      <c r="E15" s="36">
        <v>4316.416666666667</v>
      </c>
      <c r="F15" s="36">
        <v>4272.3833333333332</v>
      </c>
      <c r="G15" s="36">
        <v>4214.3666666666668</v>
      </c>
      <c r="H15" s="36">
        <v>4418.4666666666672</v>
      </c>
      <c r="I15" s="36">
        <v>4476.4833333333336</v>
      </c>
      <c r="J15" s="36">
        <v>4520.5166666666673</v>
      </c>
      <c r="K15" s="31">
        <v>4432.45</v>
      </c>
      <c r="L15" s="31">
        <v>4330.3999999999996</v>
      </c>
      <c r="M15" s="31">
        <v>0.47598000000000001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1440.25</v>
      </c>
      <c r="D16" s="36">
        <v>1450.0833333333333</v>
      </c>
      <c r="E16" s="36">
        <v>1425.1666666666665</v>
      </c>
      <c r="F16" s="36">
        <v>1410.0833333333333</v>
      </c>
      <c r="G16" s="36">
        <v>1385.1666666666665</v>
      </c>
      <c r="H16" s="36">
        <v>1465.1666666666665</v>
      </c>
      <c r="I16" s="36">
        <v>1490.083333333333</v>
      </c>
      <c r="J16" s="36">
        <v>1505.1666666666665</v>
      </c>
      <c r="K16" s="31">
        <v>1475</v>
      </c>
      <c r="L16" s="31">
        <v>1435</v>
      </c>
      <c r="M16" s="31">
        <v>5.4154999999999998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702.9</v>
      </c>
      <c r="D17" s="36">
        <v>706.66666666666663</v>
      </c>
      <c r="E17" s="36">
        <v>690.48333333333323</v>
      </c>
      <c r="F17" s="36">
        <v>678.06666666666661</v>
      </c>
      <c r="G17" s="36">
        <v>661.88333333333321</v>
      </c>
      <c r="H17" s="36">
        <v>719.08333333333326</v>
      </c>
      <c r="I17" s="36">
        <v>735.26666666666665</v>
      </c>
      <c r="J17" s="36">
        <v>747.68333333333328</v>
      </c>
      <c r="K17" s="31">
        <v>722.85</v>
      </c>
      <c r="L17" s="31">
        <v>694.25</v>
      </c>
      <c r="M17" s="31">
        <v>74.854990000000001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617.04999999999995</v>
      </c>
      <c r="D18" s="36">
        <v>616.98333333333335</v>
      </c>
      <c r="E18" s="36">
        <v>612.01666666666665</v>
      </c>
      <c r="F18" s="36">
        <v>606.98333333333335</v>
      </c>
      <c r="G18" s="36">
        <v>602.01666666666665</v>
      </c>
      <c r="H18" s="36">
        <v>622.01666666666665</v>
      </c>
      <c r="I18" s="36">
        <v>626.98333333333335</v>
      </c>
      <c r="J18" s="36">
        <v>632.01666666666665</v>
      </c>
      <c r="K18" s="31">
        <v>621.95000000000005</v>
      </c>
      <c r="L18" s="31">
        <v>611.95000000000005</v>
      </c>
      <c r="M18" s="31">
        <v>19.366759999999999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1815.75</v>
      </c>
      <c r="D19" s="36">
        <v>1793.6000000000001</v>
      </c>
      <c r="E19" s="36">
        <v>1765.2000000000003</v>
      </c>
      <c r="F19" s="36">
        <v>1714.65</v>
      </c>
      <c r="G19" s="36">
        <v>1686.2500000000002</v>
      </c>
      <c r="H19" s="36">
        <v>1844.1500000000003</v>
      </c>
      <c r="I19" s="36">
        <v>1872.5500000000004</v>
      </c>
      <c r="J19" s="36">
        <v>1923.1000000000004</v>
      </c>
      <c r="K19" s="31">
        <v>1822</v>
      </c>
      <c r="L19" s="31">
        <v>1743.05</v>
      </c>
      <c r="M19" s="31">
        <v>6.7770000000000001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29664.1</v>
      </c>
      <c r="D20" s="36">
        <v>29760.25</v>
      </c>
      <c r="E20" s="36">
        <v>29520.5</v>
      </c>
      <c r="F20" s="36">
        <v>29376.9</v>
      </c>
      <c r="G20" s="36">
        <v>29137.15</v>
      </c>
      <c r="H20" s="36">
        <v>29903.85</v>
      </c>
      <c r="I20" s="36">
        <v>30143.599999999999</v>
      </c>
      <c r="J20" s="36">
        <v>30287.199999999997</v>
      </c>
      <c r="K20" s="31">
        <v>30000</v>
      </c>
      <c r="L20" s="31">
        <v>29616.65</v>
      </c>
      <c r="M20" s="31">
        <v>4.0710000000000003E-2</v>
      </c>
      <c r="N20" s="1"/>
      <c r="O20" s="1"/>
    </row>
    <row r="21" spans="1:15" ht="12" customHeight="1">
      <c r="A21" s="33">
        <v>11</v>
      </c>
      <c r="B21" s="53" t="s">
        <v>777</v>
      </c>
      <c r="C21" s="31">
        <v>1277.4000000000001</v>
      </c>
      <c r="D21" s="36">
        <v>1277.4833333333333</v>
      </c>
      <c r="E21" s="36">
        <v>1265.0166666666667</v>
      </c>
      <c r="F21" s="36">
        <v>1252.6333333333332</v>
      </c>
      <c r="G21" s="36">
        <v>1240.1666666666665</v>
      </c>
      <c r="H21" s="36">
        <v>1289.8666666666668</v>
      </c>
      <c r="I21" s="36">
        <v>1302.3333333333335</v>
      </c>
      <c r="J21" s="36">
        <v>1314.7166666666669</v>
      </c>
      <c r="K21" s="31">
        <v>1289.95</v>
      </c>
      <c r="L21" s="31">
        <v>1265.0999999999999</v>
      </c>
      <c r="M21" s="31">
        <v>2.9862700000000002</v>
      </c>
      <c r="N21" s="1"/>
      <c r="O21" s="1"/>
    </row>
    <row r="22" spans="1:15" ht="12" customHeight="1">
      <c r="A22" s="33">
        <v>12</v>
      </c>
      <c r="B22" s="53" t="s">
        <v>816</v>
      </c>
      <c r="C22" s="31">
        <v>1007.45</v>
      </c>
      <c r="D22" s="36">
        <v>1015.5166666666668</v>
      </c>
      <c r="E22" s="36">
        <v>993.23333333333358</v>
      </c>
      <c r="F22" s="36">
        <v>979.01666666666677</v>
      </c>
      <c r="G22" s="36">
        <v>956.73333333333358</v>
      </c>
      <c r="H22" s="36">
        <v>1029.7333333333336</v>
      </c>
      <c r="I22" s="36">
        <v>1052.0166666666667</v>
      </c>
      <c r="J22" s="36">
        <v>1066.2333333333336</v>
      </c>
      <c r="K22" s="31">
        <v>1037.8</v>
      </c>
      <c r="L22" s="31">
        <v>1001.3</v>
      </c>
      <c r="M22" s="31">
        <v>11.62678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3015.35</v>
      </c>
      <c r="D23" s="36">
        <v>3018.4166666666665</v>
      </c>
      <c r="E23" s="36">
        <v>2998.9333333333329</v>
      </c>
      <c r="F23" s="36">
        <v>2982.5166666666664</v>
      </c>
      <c r="G23" s="36">
        <v>2963.0333333333328</v>
      </c>
      <c r="H23" s="36">
        <v>3034.833333333333</v>
      </c>
      <c r="I23" s="36">
        <v>3054.3166666666666</v>
      </c>
      <c r="J23" s="36">
        <v>3070.7333333333331</v>
      </c>
      <c r="K23" s="31">
        <v>3037.9</v>
      </c>
      <c r="L23" s="31">
        <v>3002</v>
      </c>
      <c r="M23" s="31">
        <v>7.3427300000000004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1890.3</v>
      </c>
      <c r="D24" s="36">
        <v>1907.4333333333334</v>
      </c>
      <c r="E24" s="36">
        <v>1867.8666666666668</v>
      </c>
      <c r="F24" s="36">
        <v>1845.4333333333334</v>
      </c>
      <c r="G24" s="36">
        <v>1805.8666666666668</v>
      </c>
      <c r="H24" s="36">
        <v>1929.8666666666668</v>
      </c>
      <c r="I24" s="36">
        <v>1969.4333333333334</v>
      </c>
      <c r="J24" s="36">
        <v>1991.8666666666668</v>
      </c>
      <c r="K24" s="31">
        <v>1947</v>
      </c>
      <c r="L24" s="31">
        <v>1885</v>
      </c>
      <c r="M24" s="31">
        <v>5.7652799999999997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1465.55</v>
      </c>
      <c r="D25" s="36">
        <v>1468.45</v>
      </c>
      <c r="E25" s="36">
        <v>1460.1000000000001</v>
      </c>
      <c r="F25" s="36">
        <v>1454.65</v>
      </c>
      <c r="G25" s="36">
        <v>1446.3000000000002</v>
      </c>
      <c r="H25" s="36">
        <v>1473.9</v>
      </c>
      <c r="I25" s="36">
        <v>1482.25</v>
      </c>
      <c r="J25" s="36">
        <v>1487.7</v>
      </c>
      <c r="K25" s="31">
        <v>1476.8</v>
      </c>
      <c r="L25" s="31">
        <v>1463</v>
      </c>
      <c r="M25" s="31">
        <v>9.5995600000000003</v>
      </c>
      <c r="N25" s="1"/>
      <c r="O25" s="1"/>
    </row>
    <row r="26" spans="1:15" ht="12.75" customHeight="1">
      <c r="A26" s="33">
        <v>16</v>
      </c>
      <c r="B26" s="53" t="s">
        <v>784</v>
      </c>
      <c r="C26" s="31">
        <v>643.85</v>
      </c>
      <c r="D26" s="36">
        <v>646.91666666666663</v>
      </c>
      <c r="E26" s="36">
        <v>637.93333333333328</v>
      </c>
      <c r="F26" s="36">
        <v>632.01666666666665</v>
      </c>
      <c r="G26" s="36">
        <v>623.0333333333333</v>
      </c>
      <c r="H26" s="36">
        <v>652.83333333333326</v>
      </c>
      <c r="I26" s="36">
        <v>661.81666666666661</v>
      </c>
      <c r="J26" s="36">
        <v>667.73333333333323</v>
      </c>
      <c r="K26" s="31">
        <v>655.9</v>
      </c>
      <c r="L26" s="31">
        <v>641</v>
      </c>
      <c r="M26" s="31">
        <v>22.226870000000002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844</v>
      </c>
      <c r="D27" s="36">
        <v>847.20000000000016</v>
      </c>
      <c r="E27" s="36">
        <v>838.00000000000034</v>
      </c>
      <c r="F27" s="36">
        <v>832.00000000000023</v>
      </c>
      <c r="G27" s="36">
        <v>822.80000000000041</v>
      </c>
      <c r="H27" s="36">
        <v>853.20000000000027</v>
      </c>
      <c r="I27" s="36">
        <v>862.40000000000009</v>
      </c>
      <c r="J27" s="36">
        <v>868.4000000000002</v>
      </c>
      <c r="K27" s="31">
        <v>856.4</v>
      </c>
      <c r="L27" s="31">
        <v>841.2</v>
      </c>
      <c r="M27" s="31">
        <v>3.5621999999999998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366.5</v>
      </c>
      <c r="D28" s="36">
        <v>369.58333333333331</v>
      </c>
      <c r="E28" s="36">
        <v>362.46666666666664</v>
      </c>
      <c r="F28" s="36">
        <v>358.43333333333334</v>
      </c>
      <c r="G28" s="36">
        <v>351.31666666666666</v>
      </c>
      <c r="H28" s="36">
        <v>373.61666666666662</v>
      </c>
      <c r="I28" s="36">
        <v>380.73333333333329</v>
      </c>
      <c r="J28" s="36">
        <v>384.76666666666659</v>
      </c>
      <c r="K28" s="31">
        <v>376.7</v>
      </c>
      <c r="L28" s="31">
        <v>365.55</v>
      </c>
      <c r="M28" s="31">
        <v>18.09572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223.65</v>
      </c>
      <c r="D29" s="36">
        <v>223.35</v>
      </c>
      <c r="E29" s="36">
        <v>222.2</v>
      </c>
      <c r="F29" s="36">
        <v>220.75</v>
      </c>
      <c r="G29" s="36">
        <v>219.6</v>
      </c>
      <c r="H29" s="36">
        <v>224.79999999999998</v>
      </c>
      <c r="I29" s="36">
        <v>225.95000000000002</v>
      </c>
      <c r="J29" s="36">
        <v>227.39999999999998</v>
      </c>
      <c r="K29" s="31">
        <v>224.5</v>
      </c>
      <c r="L29" s="31">
        <v>221.9</v>
      </c>
      <c r="M29" s="31">
        <v>41.736289999999997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315.3</v>
      </c>
      <c r="D30" s="36">
        <v>314.70000000000005</v>
      </c>
      <c r="E30" s="36">
        <v>312.55000000000007</v>
      </c>
      <c r="F30" s="36">
        <v>309.8</v>
      </c>
      <c r="G30" s="36">
        <v>307.65000000000003</v>
      </c>
      <c r="H30" s="36">
        <v>317.4500000000001</v>
      </c>
      <c r="I30" s="36">
        <v>319.60000000000008</v>
      </c>
      <c r="J30" s="36">
        <v>322.35000000000014</v>
      </c>
      <c r="K30" s="31">
        <v>316.85000000000002</v>
      </c>
      <c r="L30" s="31">
        <v>311.95</v>
      </c>
      <c r="M30" s="31">
        <v>16.51388</v>
      </c>
      <c r="N30" s="1"/>
      <c r="O30" s="1"/>
    </row>
    <row r="31" spans="1:15" ht="12.75" customHeight="1">
      <c r="A31" s="33">
        <v>21</v>
      </c>
      <c r="B31" s="53" t="s">
        <v>875</v>
      </c>
      <c r="C31" s="31">
        <v>849.75</v>
      </c>
      <c r="D31" s="36">
        <v>849.73333333333323</v>
      </c>
      <c r="E31" s="36">
        <v>840.56666666666649</v>
      </c>
      <c r="F31" s="36">
        <v>831.38333333333321</v>
      </c>
      <c r="G31" s="36">
        <v>822.21666666666647</v>
      </c>
      <c r="H31" s="36">
        <v>858.91666666666652</v>
      </c>
      <c r="I31" s="36">
        <v>868.08333333333326</v>
      </c>
      <c r="J31" s="36">
        <v>877.26666666666654</v>
      </c>
      <c r="K31" s="31">
        <v>858.9</v>
      </c>
      <c r="L31" s="31">
        <v>840.55</v>
      </c>
      <c r="M31" s="31">
        <v>2.2174100000000001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926.15</v>
      </c>
      <c r="D32" s="36">
        <v>934.68333333333339</v>
      </c>
      <c r="E32" s="36">
        <v>911.46666666666681</v>
      </c>
      <c r="F32" s="36">
        <v>896.78333333333342</v>
      </c>
      <c r="G32" s="36">
        <v>873.56666666666683</v>
      </c>
      <c r="H32" s="36">
        <v>949.36666666666679</v>
      </c>
      <c r="I32" s="36">
        <v>972.58333333333348</v>
      </c>
      <c r="J32" s="36">
        <v>987.26666666666677</v>
      </c>
      <c r="K32" s="31">
        <v>957.9</v>
      </c>
      <c r="L32" s="31">
        <v>920</v>
      </c>
      <c r="M32" s="31">
        <v>3.9015300000000002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1628.5</v>
      </c>
      <c r="D33" s="36">
        <v>1627.1666666666667</v>
      </c>
      <c r="E33" s="36">
        <v>1611.3333333333335</v>
      </c>
      <c r="F33" s="36">
        <v>1594.1666666666667</v>
      </c>
      <c r="G33" s="36">
        <v>1578.3333333333335</v>
      </c>
      <c r="H33" s="36">
        <v>1644.3333333333335</v>
      </c>
      <c r="I33" s="36">
        <v>1660.166666666667</v>
      </c>
      <c r="J33" s="36">
        <v>1677.3333333333335</v>
      </c>
      <c r="K33" s="31">
        <v>1643</v>
      </c>
      <c r="L33" s="31">
        <v>1610</v>
      </c>
      <c r="M33" s="31">
        <v>1.9551099999999999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3330.1</v>
      </c>
      <c r="D34" s="36">
        <v>3317.9166666666665</v>
      </c>
      <c r="E34" s="36">
        <v>3256.833333333333</v>
      </c>
      <c r="F34" s="36">
        <v>3183.5666666666666</v>
      </c>
      <c r="G34" s="36">
        <v>3122.4833333333331</v>
      </c>
      <c r="H34" s="36">
        <v>3391.1833333333329</v>
      </c>
      <c r="I34" s="36">
        <v>3452.266666666666</v>
      </c>
      <c r="J34" s="36">
        <v>3525.5333333333328</v>
      </c>
      <c r="K34" s="31">
        <v>3379</v>
      </c>
      <c r="L34" s="31">
        <v>3244.65</v>
      </c>
      <c r="M34" s="31">
        <v>2.8867500000000001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1147.1500000000001</v>
      </c>
      <c r="D35" s="36">
        <v>1147.5666666666666</v>
      </c>
      <c r="E35" s="36">
        <v>1125.1333333333332</v>
      </c>
      <c r="F35" s="36">
        <v>1103.1166666666666</v>
      </c>
      <c r="G35" s="36">
        <v>1080.6833333333332</v>
      </c>
      <c r="H35" s="36">
        <v>1169.5833333333333</v>
      </c>
      <c r="I35" s="36">
        <v>1192.0166666666667</v>
      </c>
      <c r="J35" s="36">
        <v>1214.0333333333333</v>
      </c>
      <c r="K35" s="31">
        <v>1170</v>
      </c>
      <c r="L35" s="31">
        <v>1125.55</v>
      </c>
      <c r="M35" s="31">
        <v>9.3063099999999999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6276.55</v>
      </c>
      <c r="D36" s="36">
        <v>6271.5</v>
      </c>
      <c r="E36" s="36">
        <v>6197</v>
      </c>
      <c r="F36" s="36">
        <v>6117.45</v>
      </c>
      <c r="G36" s="36">
        <v>6042.95</v>
      </c>
      <c r="H36" s="36">
        <v>6351.05</v>
      </c>
      <c r="I36" s="36">
        <v>6425.55</v>
      </c>
      <c r="J36" s="36">
        <v>6505.1</v>
      </c>
      <c r="K36" s="31">
        <v>6346</v>
      </c>
      <c r="L36" s="31">
        <v>6191.95</v>
      </c>
      <c r="M36" s="31">
        <v>3.5821399999999999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2222.15</v>
      </c>
      <c r="D37" s="36">
        <v>2217.5166666666669</v>
      </c>
      <c r="E37" s="36">
        <v>2185.6333333333337</v>
      </c>
      <c r="F37" s="36">
        <v>2149.1166666666668</v>
      </c>
      <c r="G37" s="36">
        <v>2117.2333333333336</v>
      </c>
      <c r="H37" s="36">
        <v>2254.0333333333338</v>
      </c>
      <c r="I37" s="36">
        <v>2285.916666666667</v>
      </c>
      <c r="J37" s="36">
        <v>2322.4333333333338</v>
      </c>
      <c r="K37" s="31">
        <v>2249.4</v>
      </c>
      <c r="L37" s="31">
        <v>2181</v>
      </c>
      <c r="M37" s="31">
        <v>1.89846</v>
      </c>
      <c r="N37" s="1"/>
      <c r="O37" s="1"/>
    </row>
    <row r="38" spans="1:15" ht="12.75" customHeight="1">
      <c r="A38" s="33">
        <v>28</v>
      </c>
      <c r="B38" s="53" t="s">
        <v>732</v>
      </c>
      <c r="C38" s="31">
        <v>68.02</v>
      </c>
      <c r="D38" s="36">
        <v>68.376666666666665</v>
      </c>
      <c r="E38" s="36">
        <v>67.243333333333325</v>
      </c>
      <c r="F38" s="36">
        <v>66.466666666666654</v>
      </c>
      <c r="G38" s="36">
        <v>65.333333333333314</v>
      </c>
      <c r="H38" s="36">
        <v>69.153333333333336</v>
      </c>
      <c r="I38" s="36">
        <v>70.286666666666662</v>
      </c>
      <c r="J38" s="36">
        <v>71.063333333333347</v>
      </c>
      <c r="K38" s="31">
        <v>69.510000000000005</v>
      </c>
      <c r="L38" s="31">
        <v>67.599999999999994</v>
      </c>
      <c r="M38" s="31">
        <v>31.542349999999999</v>
      </c>
      <c r="N38" s="1"/>
      <c r="O38" s="1"/>
    </row>
    <row r="39" spans="1:15" ht="12.75" customHeight="1">
      <c r="A39" s="33">
        <v>29</v>
      </c>
      <c r="B39" s="53" t="s">
        <v>817</v>
      </c>
      <c r="C39" s="31">
        <v>28.14</v>
      </c>
      <c r="D39" s="36">
        <v>27.75</v>
      </c>
      <c r="E39" s="36">
        <v>27.2</v>
      </c>
      <c r="F39" s="36">
        <v>26.259999999999998</v>
      </c>
      <c r="G39" s="36">
        <v>25.709999999999997</v>
      </c>
      <c r="H39" s="36">
        <v>28.69</v>
      </c>
      <c r="I39" s="36">
        <v>29.24</v>
      </c>
      <c r="J39" s="36">
        <v>30.180000000000003</v>
      </c>
      <c r="K39" s="31">
        <v>28.3</v>
      </c>
      <c r="L39" s="31">
        <v>26.81</v>
      </c>
      <c r="M39" s="31">
        <v>506.79509000000002</v>
      </c>
      <c r="N39" s="1"/>
      <c r="O39" s="1"/>
    </row>
    <row r="40" spans="1:15" ht="12.75" customHeight="1">
      <c r="A40" s="33">
        <v>30</v>
      </c>
      <c r="B40" s="53" t="s">
        <v>807</v>
      </c>
      <c r="C40" s="31">
        <v>1447.5</v>
      </c>
      <c r="D40" s="36">
        <v>1449.8</v>
      </c>
      <c r="E40" s="36">
        <v>1416.75</v>
      </c>
      <c r="F40" s="36">
        <v>1386</v>
      </c>
      <c r="G40" s="36">
        <v>1352.95</v>
      </c>
      <c r="H40" s="36">
        <v>1480.55</v>
      </c>
      <c r="I40" s="36">
        <v>1513.5999999999997</v>
      </c>
      <c r="J40" s="36">
        <v>1544.35</v>
      </c>
      <c r="K40" s="31">
        <v>1482.85</v>
      </c>
      <c r="L40" s="31">
        <v>1419.05</v>
      </c>
      <c r="M40" s="31">
        <v>16.43695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4690.6000000000004</v>
      </c>
      <c r="D41" s="36">
        <v>4641.4833333333336</v>
      </c>
      <c r="E41" s="36">
        <v>4563.0666666666675</v>
      </c>
      <c r="F41" s="36">
        <v>4435.5333333333338</v>
      </c>
      <c r="G41" s="36">
        <v>4357.1166666666677</v>
      </c>
      <c r="H41" s="36">
        <v>4769.0166666666673</v>
      </c>
      <c r="I41" s="36">
        <v>4847.4333333333334</v>
      </c>
      <c r="J41" s="36">
        <v>4974.9666666666672</v>
      </c>
      <c r="K41" s="31">
        <v>4719.8999999999996</v>
      </c>
      <c r="L41" s="31">
        <v>4513.95</v>
      </c>
      <c r="M41" s="31">
        <v>2.9864099999999998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631.85</v>
      </c>
      <c r="D42" s="36">
        <v>632</v>
      </c>
      <c r="E42" s="36">
        <v>627.25</v>
      </c>
      <c r="F42" s="36">
        <v>622.65</v>
      </c>
      <c r="G42" s="36">
        <v>617.9</v>
      </c>
      <c r="H42" s="36">
        <v>636.6</v>
      </c>
      <c r="I42" s="36">
        <v>641.35</v>
      </c>
      <c r="J42" s="36">
        <v>645.95000000000005</v>
      </c>
      <c r="K42" s="31">
        <v>636.75</v>
      </c>
      <c r="L42" s="31">
        <v>627.4</v>
      </c>
      <c r="M42" s="31">
        <v>28.341010000000001</v>
      </c>
      <c r="N42" s="1"/>
      <c r="O42" s="1"/>
    </row>
    <row r="43" spans="1:15" ht="12.75" customHeight="1">
      <c r="A43" s="33">
        <v>33</v>
      </c>
      <c r="B43" s="53" t="s">
        <v>842</v>
      </c>
      <c r="C43" s="31">
        <v>3929.05</v>
      </c>
      <c r="D43" s="36">
        <v>3902.5333333333333</v>
      </c>
      <c r="E43" s="36">
        <v>3868.5166666666664</v>
      </c>
      <c r="F43" s="36">
        <v>3807.9833333333331</v>
      </c>
      <c r="G43" s="36">
        <v>3773.9666666666662</v>
      </c>
      <c r="H43" s="36">
        <v>3963.0666666666666</v>
      </c>
      <c r="I43" s="36">
        <v>3997.0833333333339</v>
      </c>
      <c r="J43" s="36">
        <v>4057.6166666666668</v>
      </c>
      <c r="K43" s="31">
        <v>3936.55</v>
      </c>
      <c r="L43" s="31">
        <v>3842</v>
      </c>
      <c r="M43" s="31">
        <v>0.2974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2506.4</v>
      </c>
      <c r="D44" s="36">
        <v>2526.7333333333336</v>
      </c>
      <c r="E44" s="36">
        <v>2479.666666666667</v>
      </c>
      <c r="F44" s="36">
        <v>2452.9333333333334</v>
      </c>
      <c r="G44" s="36">
        <v>2405.8666666666668</v>
      </c>
      <c r="H44" s="36">
        <v>2553.4666666666672</v>
      </c>
      <c r="I44" s="36">
        <v>2600.5333333333338</v>
      </c>
      <c r="J44" s="36">
        <v>2627.2666666666673</v>
      </c>
      <c r="K44" s="31">
        <v>2573.8000000000002</v>
      </c>
      <c r="L44" s="31">
        <v>2500</v>
      </c>
      <c r="M44" s="31">
        <v>5.5754799999999998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766.6</v>
      </c>
      <c r="D45" s="36">
        <v>770.94999999999993</v>
      </c>
      <c r="E45" s="36">
        <v>760.89999999999986</v>
      </c>
      <c r="F45" s="36">
        <v>755.19999999999993</v>
      </c>
      <c r="G45" s="36">
        <v>745.14999999999986</v>
      </c>
      <c r="H45" s="36">
        <v>776.64999999999986</v>
      </c>
      <c r="I45" s="36">
        <v>786.69999999999982</v>
      </c>
      <c r="J45" s="36">
        <v>792.39999999999986</v>
      </c>
      <c r="K45" s="31">
        <v>781</v>
      </c>
      <c r="L45" s="31">
        <v>765.25</v>
      </c>
      <c r="M45" s="31">
        <v>0.46218999999999999</v>
      </c>
      <c r="N45" s="1"/>
      <c r="O45" s="1"/>
    </row>
    <row r="46" spans="1:15" ht="12.75" customHeight="1">
      <c r="A46" s="33">
        <v>36</v>
      </c>
      <c r="B46" s="53" t="s">
        <v>786</v>
      </c>
      <c r="C46" s="31">
        <v>9014.4</v>
      </c>
      <c r="D46" s="36">
        <v>9038.4</v>
      </c>
      <c r="E46" s="36">
        <v>8855.7999999999993</v>
      </c>
      <c r="F46" s="36">
        <v>8697.1999999999989</v>
      </c>
      <c r="G46" s="36">
        <v>8514.5999999999985</v>
      </c>
      <c r="H46" s="36">
        <v>9197</v>
      </c>
      <c r="I46" s="36">
        <v>9379.6000000000022</v>
      </c>
      <c r="J46" s="36">
        <v>9538.2000000000007</v>
      </c>
      <c r="K46" s="31">
        <v>9221</v>
      </c>
      <c r="L46" s="31">
        <v>8879.7999999999993</v>
      </c>
      <c r="M46" s="31">
        <v>0.68681000000000003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6934.3</v>
      </c>
      <c r="D47" s="36">
        <v>6959.5</v>
      </c>
      <c r="E47" s="36">
        <v>6875</v>
      </c>
      <c r="F47" s="36">
        <v>6815.7</v>
      </c>
      <c r="G47" s="36">
        <v>6731.2</v>
      </c>
      <c r="H47" s="36">
        <v>7018.8</v>
      </c>
      <c r="I47" s="36">
        <v>7103.3</v>
      </c>
      <c r="J47" s="36">
        <v>7162.6</v>
      </c>
      <c r="K47" s="31">
        <v>7044</v>
      </c>
      <c r="L47" s="31">
        <v>6900.2</v>
      </c>
      <c r="M47" s="31">
        <v>3.8728400000000001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512</v>
      </c>
      <c r="D48" s="36">
        <v>512.19999999999993</v>
      </c>
      <c r="E48" s="36">
        <v>508.89999999999986</v>
      </c>
      <c r="F48" s="36">
        <v>505.79999999999995</v>
      </c>
      <c r="G48" s="36">
        <v>502.49999999999989</v>
      </c>
      <c r="H48" s="36">
        <v>515.29999999999984</v>
      </c>
      <c r="I48" s="36">
        <v>518.5999999999998</v>
      </c>
      <c r="J48" s="36">
        <v>521.69999999999982</v>
      </c>
      <c r="K48" s="31">
        <v>515.5</v>
      </c>
      <c r="L48" s="31">
        <v>509.1</v>
      </c>
      <c r="M48" s="31">
        <v>15.25806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327.8</v>
      </c>
      <c r="D49" s="36">
        <v>326.05</v>
      </c>
      <c r="E49" s="36">
        <v>321.40000000000003</v>
      </c>
      <c r="F49" s="36">
        <v>315</v>
      </c>
      <c r="G49" s="36">
        <v>310.35000000000002</v>
      </c>
      <c r="H49" s="36">
        <v>332.45000000000005</v>
      </c>
      <c r="I49" s="36">
        <v>337.1</v>
      </c>
      <c r="J49" s="36">
        <v>343.50000000000006</v>
      </c>
      <c r="K49" s="31">
        <v>330.7</v>
      </c>
      <c r="L49" s="31">
        <v>319.64999999999998</v>
      </c>
      <c r="M49" s="31">
        <v>17.19201</v>
      </c>
      <c r="N49" s="1"/>
      <c r="O49" s="1"/>
    </row>
    <row r="50" spans="1:15" ht="12.75" customHeight="1">
      <c r="A50" s="33">
        <v>40</v>
      </c>
      <c r="B50" s="53" t="s">
        <v>785</v>
      </c>
      <c r="C50" s="31">
        <v>728.7</v>
      </c>
      <c r="D50" s="36">
        <v>736.28333333333342</v>
      </c>
      <c r="E50" s="36">
        <v>718.71666666666681</v>
      </c>
      <c r="F50" s="36">
        <v>708.73333333333335</v>
      </c>
      <c r="G50" s="36">
        <v>691.16666666666674</v>
      </c>
      <c r="H50" s="36">
        <v>746.26666666666688</v>
      </c>
      <c r="I50" s="36">
        <v>763.83333333333348</v>
      </c>
      <c r="J50" s="36">
        <v>773.81666666666695</v>
      </c>
      <c r="K50" s="31">
        <v>753.85</v>
      </c>
      <c r="L50" s="31">
        <v>726.3</v>
      </c>
      <c r="M50" s="31">
        <v>5.35128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684.25</v>
      </c>
      <c r="D51" s="36">
        <v>687.75</v>
      </c>
      <c r="E51" s="36">
        <v>676.5</v>
      </c>
      <c r="F51" s="36">
        <v>668.75</v>
      </c>
      <c r="G51" s="36">
        <v>657.5</v>
      </c>
      <c r="H51" s="36">
        <v>695.5</v>
      </c>
      <c r="I51" s="36">
        <v>706.75</v>
      </c>
      <c r="J51" s="36">
        <v>714.5</v>
      </c>
      <c r="K51" s="31">
        <v>699</v>
      </c>
      <c r="L51" s="31">
        <v>680</v>
      </c>
      <c r="M51" s="31">
        <v>3.17963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251.15</v>
      </c>
      <c r="D52" s="36">
        <v>252.06666666666669</v>
      </c>
      <c r="E52" s="36">
        <v>249.38333333333338</v>
      </c>
      <c r="F52" s="36">
        <v>247.6166666666667</v>
      </c>
      <c r="G52" s="36">
        <v>244.93333333333339</v>
      </c>
      <c r="H52" s="36">
        <v>253.83333333333337</v>
      </c>
      <c r="I52" s="36">
        <v>256.51666666666671</v>
      </c>
      <c r="J52" s="36">
        <v>258.28333333333336</v>
      </c>
      <c r="K52" s="31">
        <v>254.75</v>
      </c>
      <c r="L52" s="31">
        <v>250.3</v>
      </c>
      <c r="M52" s="31">
        <v>85.419340000000005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3238.25</v>
      </c>
      <c r="D53" s="36">
        <v>3237.4166666666665</v>
      </c>
      <c r="E53" s="36">
        <v>3217.833333333333</v>
      </c>
      <c r="F53" s="36">
        <v>3197.4166666666665</v>
      </c>
      <c r="G53" s="36">
        <v>3177.833333333333</v>
      </c>
      <c r="H53" s="36">
        <v>3257.833333333333</v>
      </c>
      <c r="I53" s="36">
        <v>3277.4166666666661</v>
      </c>
      <c r="J53" s="36">
        <v>3297.833333333333</v>
      </c>
      <c r="K53" s="31">
        <v>3257</v>
      </c>
      <c r="L53" s="31">
        <v>3217</v>
      </c>
      <c r="M53" s="31">
        <v>14.82119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406</v>
      </c>
      <c r="D54" s="36">
        <v>405.93333333333334</v>
      </c>
      <c r="E54" s="36">
        <v>403.86666666666667</v>
      </c>
      <c r="F54" s="36">
        <v>401.73333333333335</v>
      </c>
      <c r="G54" s="36">
        <v>399.66666666666669</v>
      </c>
      <c r="H54" s="36">
        <v>408.06666666666666</v>
      </c>
      <c r="I54" s="36">
        <v>410.13333333333338</v>
      </c>
      <c r="J54" s="36">
        <v>412.26666666666665</v>
      </c>
      <c r="K54" s="31">
        <v>408</v>
      </c>
      <c r="L54" s="31">
        <v>403.8</v>
      </c>
      <c r="M54" s="31">
        <v>3.8210099999999998</v>
      </c>
      <c r="N54" s="1"/>
      <c r="O54" s="1"/>
    </row>
    <row r="55" spans="1:15" ht="12.75" customHeight="1">
      <c r="A55" s="33">
        <v>45</v>
      </c>
      <c r="B55" s="53" t="s">
        <v>843</v>
      </c>
      <c r="C55" s="31">
        <v>6889.65</v>
      </c>
      <c r="D55" s="36">
        <v>6960.2166666666662</v>
      </c>
      <c r="E55" s="36">
        <v>6796.9833333333327</v>
      </c>
      <c r="F55" s="36">
        <v>6704.3166666666666</v>
      </c>
      <c r="G55" s="36">
        <v>6541.083333333333</v>
      </c>
      <c r="H55" s="36">
        <v>7052.8833333333323</v>
      </c>
      <c r="I55" s="36">
        <v>7216.1166666666659</v>
      </c>
      <c r="J55" s="36">
        <v>7308.7833333333319</v>
      </c>
      <c r="K55" s="31">
        <v>7123.45</v>
      </c>
      <c r="L55" s="31">
        <v>6867.55</v>
      </c>
      <c r="M55" s="31">
        <v>0.20394999999999999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1933.1</v>
      </c>
      <c r="D56" s="36">
        <v>1932.3166666666666</v>
      </c>
      <c r="E56" s="36">
        <v>1917.6333333333332</v>
      </c>
      <c r="F56" s="36">
        <v>1902.1666666666665</v>
      </c>
      <c r="G56" s="36">
        <v>1887.4833333333331</v>
      </c>
      <c r="H56" s="36">
        <v>1947.7833333333333</v>
      </c>
      <c r="I56" s="36">
        <v>1962.4666666666667</v>
      </c>
      <c r="J56" s="36">
        <v>1977.9333333333334</v>
      </c>
      <c r="K56" s="31">
        <v>1947</v>
      </c>
      <c r="L56" s="31">
        <v>1916.85</v>
      </c>
      <c r="M56" s="31">
        <v>3.6839400000000002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7990.45</v>
      </c>
      <c r="D57" s="36">
        <v>7986</v>
      </c>
      <c r="E57" s="36">
        <v>7927</v>
      </c>
      <c r="F57" s="36">
        <v>7863.55</v>
      </c>
      <c r="G57" s="36">
        <v>7804.55</v>
      </c>
      <c r="H57" s="36">
        <v>8049.45</v>
      </c>
      <c r="I57" s="36">
        <v>8108.45</v>
      </c>
      <c r="J57" s="36">
        <v>8171.9</v>
      </c>
      <c r="K57" s="31">
        <v>8045</v>
      </c>
      <c r="L57" s="31">
        <v>7922.55</v>
      </c>
      <c r="M57" s="31">
        <v>0.46661000000000002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1533.55</v>
      </c>
      <c r="D58" s="36">
        <v>1540.6833333333334</v>
      </c>
      <c r="E58" s="36">
        <v>1522.3666666666668</v>
      </c>
      <c r="F58" s="36">
        <v>1511.1833333333334</v>
      </c>
      <c r="G58" s="36">
        <v>1492.8666666666668</v>
      </c>
      <c r="H58" s="36">
        <v>1551.8666666666668</v>
      </c>
      <c r="I58" s="36">
        <v>1570.1833333333334</v>
      </c>
      <c r="J58" s="36">
        <v>1581.3666666666668</v>
      </c>
      <c r="K58" s="31">
        <v>1559</v>
      </c>
      <c r="L58" s="31">
        <v>1529.5</v>
      </c>
      <c r="M58" s="31">
        <v>10.235390000000001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673.15</v>
      </c>
      <c r="D59" s="36">
        <v>677.7166666666667</v>
      </c>
      <c r="E59" s="36">
        <v>666.68333333333339</v>
      </c>
      <c r="F59" s="36">
        <v>660.2166666666667</v>
      </c>
      <c r="G59" s="36">
        <v>649.18333333333339</v>
      </c>
      <c r="H59" s="36">
        <v>684.18333333333339</v>
      </c>
      <c r="I59" s="36">
        <v>695.2166666666667</v>
      </c>
      <c r="J59" s="36">
        <v>701.68333333333339</v>
      </c>
      <c r="K59" s="31">
        <v>688.75</v>
      </c>
      <c r="L59" s="31">
        <v>671.25</v>
      </c>
      <c r="M59" s="31">
        <v>3.8467799999999999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5308.15</v>
      </c>
      <c r="D60" s="36">
        <v>5248.8</v>
      </c>
      <c r="E60" s="36">
        <v>5136.4500000000007</v>
      </c>
      <c r="F60" s="36">
        <v>4964.7500000000009</v>
      </c>
      <c r="G60" s="36">
        <v>4852.4000000000015</v>
      </c>
      <c r="H60" s="36">
        <v>5420.5</v>
      </c>
      <c r="I60" s="36">
        <v>5532.85</v>
      </c>
      <c r="J60" s="36">
        <v>5704.5499999999993</v>
      </c>
      <c r="K60" s="31">
        <v>5361.15</v>
      </c>
      <c r="L60" s="31">
        <v>5077.1000000000004</v>
      </c>
      <c r="M60" s="31">
        <v>13.234349999999999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1180.55</v>
      </c>
      <c r="D61" s="36">
        <v>1178.9499999999998</v>
      </c>
      <c r="E61" s="36">
        <v>1175.0499999999997</v>
      </c>
      <c r="F61" s="36">
        <v>1169.55</v>
      </c>
      <c r="G61" s="36">
        <v>1165.6499999999999</v>
      </c>
      <c r="H61" s="36">
        <v>1184.4499999999996</v>
      </c>
      <c r="I61" s="36">
        <v>1188.3499999999997</v>
      </c>
      <c r="J61" s="36">
        <v>1193.8499999999995</v>
      </c>
      <c r="K61" s="31">
        <v>1182.8499999999999</v>
      </c>
      <c r="L61" s="31">
        <v>1173.45</v>
      </c>
      <c r="M61" s="31">
        <v>42.347659999999998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4059.05</v>
      </c>
      <c r="D62" s="36">
        <v>4093.4333333333329</v>
      </c>
      <c r="E62" s="36">
        <v>4000.6166666666659</v>
      </c>
      <c r="F62" s="36">
        <v>3942.1833333333329</v>
      </c>
      <c r="G62" s="36">
        <v>3849.3666666666659</v>
      </c>
      <c r="H62" s="36">
        <v>4151.8666666666659</v>
      </c>
      <c r="I62" s="36">
        <v>4244.6833333333325</v>
      </c>
      <c r="J62" s="36">
        <v>4303.1166666666659</v>
      </c>
      <c r="K62" s="31">
        <v>4186.25</v>
      </c>
      <c r="L62" s="31">
        <v>4035</v>
      </c>
      <c r="M62" s="31">
        <v>3.69516</v>
      </c>
      <c r="N62" s="1"/>
      <c r="O62" s="1"/>
    </row>
    <row r="63" spans="1:15" ht="12.75" customHeight="1">
      <c r="A63" s="33">
        <v>53</v>
      </c>
      <c r="B63" s="53" t="s">
        <v>788</v>
      </c>
      <c r="C63" s="31">
        <v>454.95</v>
      </c>
      <c r="D63" s="36">
        <v>453.65000000000003</v>
      </c>
      <c r="E63" s="36">
        <v>443.80000000000007</v>
      </c>
      <c r="F63" s="36">
        <v>432.65000000000003</v>
      </c>
      <c r="G63" s="36">
        <v>422.80000000000007</v>
      </c>
      <c r="H63" s="36">
        <v>464.80000000000007</v>
      </c>
      <c r="I63" s="36">
        <v>474.65000000000009</v>
      </c>
      <c r="J63" s="36">
        <v>485.80000000000007</v>
      </c>
      <c r="K63" s="31">
        <v>463.5</v>
      </c>
      <c r="L63" s="31">
        <v>442.5</v>
      </c>
      <c r="M63" s="31">
        <v>71.604299999999995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2890.6</v>
      </c>
      <c r="D64" s="36">
        <v>2851.2000000000003</v>
      </c>
      <c r="E64" s="36">
        <v>2807.4000000000005</v>
      </c>
      <c r="F64" s="36">
        <v>2724.2000000000003</v>
      </c>
      <c r="G64" s="36">
        <v>2680.4000000000005</v>
      </c>
      <c r="H64" s="36">
        <v>2934.4000000000005</v>
      </c>
      <c r="I64" s="36">
        <v>2978.2000000000007</v>
      </c>
      <c r="J64" s="36">
        <v>3061.4000000000005</v>
      </c>
      <c r="K64" s="31">
        <v>2895</v>
      </c>
      <c r="L64" s="31">
        <v>2768</v>
      </c>
      <c r="M64" s="31">
        <v>15.312049999999999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10855.75</v>
      </c>
      <c r="D65" s="36">
        <v>10899.05</v>
      </c>
      <c r="E65" s="36">
        <v>10782.249999999998</v>
      </c>
      <c r="F65" s="36">
        <v>10708.749999999998</v>
      </c>
      <c r="G65" s="36">
        <v>10591.949999999997</v>
      </c>
      <c r="H65" s="36">
        <v>10972.55</v>
      </c>
      <c r="I65" s="36">
        <v>11089.350000000002</v>
      </c>
      <c r="J65" s="36">
        <v>11162.85</v>
      </c>
      <c r="K65" s="31">
        <v>11015.85</v>
      </c>
      <c r="L65" s="31">
        <v>10825.55</v>
      </c>
      <c r="M65" s="31">
        <v>2.9729800000000002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7244.9</v>
      </c>
      <c r="D66" s="36">
        <v>7254.8499999999995</v>
      </c>
      <c r="E66" s="36">
        <v>7183.0499999999993</v>
      </c>
      <c r="F66" s="36">
        <v>7121.2</v>
      </c>
      <c r="G66" s="36">
        <v>7049.4</v>
      </c>
      <c r="H66" s="36">
        <v>7316.6999999999989</v>
      </c>
      <c r="I66" s="36">
        <v>7388.5</v>
      </c>
      <c r="J66" s="36">
        <v>7450.3499999999985</v>
      </c>
      <c r="K66" s="31">
        <v>7326.65</v>
      </c>
      <c r="L66" s="31">
        <v>7193</v>
      </c>
      <c r="M66" s="31">
        <v>6.73447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1864.95</v>
      </c>
      <c r="D67" s="36">
        <v>1863.2166666666665</v>
      </c>
      <c r="E67" s="36">
        <v>1851.7333333333329</v>
      </c>
      <c r="F67" s="36">
        <v>1838.5166666666664</v>
      </c>
      <c r="G67" s="36">
        <v>1827.0333333333328</v>
      </c>
      <c r="H67" s="36">
        <v>1876.4333333333329</v>
      </c>
      <c r="I67" s="36">
        <v>1887.9166666666665</v>
      </c>
      <c r="J67" s="36">
        <v>1901.133333333333</v>
      </c>
      <c r="K67" s="31">
        <v>1874.7</v>
      </c>
      <c r="L67" s="31">
        <v>1850</v>
      </c>
      <c r="M67" s="31">
        <v>14.418419999999999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10895.7</v>
      </c>
      <c r="D68" s="36">
        <v>10958.466666666667</v>
      </c>
      <c r="E68" s="36">
        <v>10788.333333333334</v>
      </c>
      <c r="F68" s="36">
        <v>10680.966666666667</v>
      </c>
      <c r="G68" s="36">
        <v>10510.833333333334</v>
      </c>
      <c r="H68" s="36">
        <v>11065.833333333334</v>
      </c>
      <c r="I68" s="36">
        <v>11235.966666666665</v>
      </c>
      <c r="J68" s="36">
        <v>11343.333333333334</v>
      </c>
      <c r="K68" s="31">
        <v>11128.6</v>
      </c>
      <c r="L68" s="31">
        <v>10851.1</v>
      </c>
      <c r="M68" s="31">
        <v>0.47122000000000003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2219.4499999999998</v>
      </c>
      <c r="D69" s="36">
        <v>2224.8166666666666</v>
      </c>
      <c r="E69" s="36">
        <v>2202.6333333333332</v>
      </c>
      <c r="F69" s="36">
        <v>2185.8166666666666</v>
      </c>
      <c r="G69" s="36">
        <v>2163.6333333333332</v>
      </c>
      <c r="H69" s="36">
        <v>2241.6333333333332</v>
      </c>
      <c r="I69" s="36">
        <v>2263.8166666666666</v>
      </c>
      <c r="J69" s="36">
        <v>2280.6333333333332</v>
      </c>
      <c r="K69" s="31">
        <v>2247</v>
      </c>
      <c r="L69" s="31">
        <v>2208</v>
      </c>
      <c r="M69" s="31">
        <v>0.44083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2957.55</v>
      </c>
      <c r="D70" s="36">
        <v>2960.5499999999997</v>
      </c>
      <c r="E70" s="36">
        <v>2942.0999999999995</v>
      </c>
      <c r="F70" s="36">
        <v>2926.6499999999996</v>
      </c>
      <c r="G70" s="36">
        <v>2908.1999999999994</v>
      </c>
      <c r="H70" s="36">
        <v>2975.9999999999995</v>
      </c>
      <c r="I70" s="36">
        <v>2994.4499999999994</v>
      </c>
      <c r="J70" s="36">
        <v>3009.8999999999996</v>
      </c>
      <c r="K70" s="31">
        <v>2979</v>
      </c>
      <c r="L70" s="31">
        <v>2945.1</v>
      </c>
      <c r="M70" s="31">
        <v>2.7837900000000002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586.85</v>
      </c>
      <c r="D71" s="36">
        <v>589.80000000000007</v>
      </c>
      <c r="E71" s="36">
        <v>581.65000000000009</v>
      </c>
      <c r="F71" s="36">
        <v>576.45000000000005</v>
      </c>
      <c r="G71" s="36">
        <v>568.30000000000007</v>
      </c>
      <c r="H71" s="36">
        <v>595.00000000000011</v>
      </c>
      <c r="I71" s="36">
        <v>603.15</v>
      </c>
      <c r="J71" s="36">
        <v>608.35000000000014</v>
      </c>
      <c r="K71" s="31">
        <v>597.95000000000005</v>
      </c>
      <c r="L71" s="31">
        <v>584.6</v>
      </c>
      <c r="M71" s="31">
        <v>7.3771899999999997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203.66</v>
      </c>
      <c r="D72" s="36">
        <v>203.97666666666666</v>
      </c>
      <c r="E72" s="36">
        <v>199.70333333333332</v>
      </c>
      <c r="F72" s="36">
        <v>195.74666666666667</v>
      </c>
      <c r="G72" s="36">
        <v>191.47333333333333</v>
      </c>
      <c r="H72" s="36">
        <v>207.93333333333331</v>
      </c>
      <c r="I72" s="36">
        <v>212.20666666666668</v>
      </c>
      <c r="J72" s="36">
        <v>216.1633333333333</v>
      </c>
      <c r="K72" s="31">
        <v>208.25</v>
      </c>
      <c r="L72" s="31">
        <v>200.02</v>
      </c>
      <c r="M72" s="31">
        <v>273.00909000000001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243.85</v>
      </c>
      <c r="D73" s="36">
        <v>243.26666666666665</v>
      </c>
      <c r="E73" s="36">
        <v>241.43333333333331</v>
      </c>
      <c r="F73" s="36">
        <v>239.01666666666665</v>
      </c>
      <c r="G73" s="36">
        <v>237.18333333333331</v>
      </c>
      <c r="H73" s="36">
        <v>245.68333333333331</v>
      </c>
      <c r="I73" s="36">
        <v>247.51666666666668</v>
      </c>
      <c r="J73" s="36">
        <v>249.93333333333331</v>
      </c>
      <c r="K73" s="31">
        <v>245.1</v>
      </c>
      <c r="L73" s="31">
        <v>240.85</v>
      </c>
      <c r="M73" s="31">
        <v>141.60225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117.26</v>
      </c>
      <c r="D74" s="36">
        <v>117.57000000000001</v>
      </c>
      <c r="E74" s="36">
        <v>116.69000000000001</v>
      </c>
      <c r="F74" s="36">
        <v>116.12</v>
      </c>
      <c r="G74" s="36">
        <v>115.24000000000001</v>
      </c>
      <c r="H74" s="36">
        <v>118.14000000000001</v>
      </c>
      <c r="I74" s="36">
        <v>119.02000000000001</v>
      </c>
      <c r="J74" s="36">
        <v>119.59000000000002</v>
      </c>
      <c r="K74" s="31">
        <v>118.45</v>
      </c>
      <c r="L74" s="31">
        <v>117</v>
      </c>
      <c r="M74" s="31">
        <v>37.488129999999998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61.2</v>
      </c>
      <c r="D75" s="36">
        <v>61.566666666666663</v>
      </c>
      <c r="E75" s="36">
        <v>60.633333333333326</v>
      </c>
      <c r="F75" s="36">
        <v>60.066666666666663</v>
      </c>
      <c r="G75" s="36">
        <v>59.133333333333326</v>
      </c>
      <c r="H75" s="36">
        <v>62.133333333333326</v>
      </c>
      <c r="I75" s="36">
        <v>63.066666666666663</v>
      </c>
      <c r="J75" s="36">
        <v>63.633333333333326</v>
      </c>
      <c r="K75" s="31">
        <v>62.5</v>
      </c>
      <c r="L75" s="31">
        <v>61</v>
      </c>
      <c r="M75" s="31">
        <v>46.111469999999997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1436.8</v>
      </c>
      <c r="D76" s="36">
        <v>1442.8833333333332</v>
      </c>
      <c r="E76" s="36">
        <v>1426.9166666666665</v>
      </c>
      <c r="F76" s="36">
        <v>1417.0333333333333</v>
      </c>
      <c r="G76" s="36">
        <v>1401.0666666666666</v>
      </c>
      <c r="H76" s="36">
        <v>1452.7666666666664</v>
      </c>
      <c r="I76" s="36">
        <v>1468.7333333333331</v>
      </c>
      <c r="J76" s="36">
        <v>1478.6166666666663</v>
      </c>
      <c r="K76" s="31">
        <v>1458.85</v>
      </c>
      <c r="L76" s="31">
        <v>1433</v>
      </c>
      <c r="M76" s="31">
        <v>3.9686699999999999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6444.75</v>
      </c>
      <c r="D77" s="36">
        <v>6477.9666666666672</v>
      </c>
      <c r="E77" s="36">
        <v>6395.9333333333343</v>
      </c>
      <c r="F77" s="36">
        <v>6347.1166666666668</v>
      </c>
      <c r="G77" s="36">
        <v>6265.0833333333339</v>
      </c>
      <c r="H77" s="36">
        <v>6526.7833333333347</v>
      </c>
      <c r="I77" s="36">
        <v>6608.8166666666675</v>
      </c>
      <c r="J77" s="36">
        <v>6657.633333333335</v>
      </c>
      <c r="K77" s="31">
        <v>6560</v>
      </c>
      <c r="L77" s="31">
        <v>6429.15</v>
      </c>
      <c r="M77" s="31">
        <v>0.12447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595.5</v>
      </c>
      <c r="D78" s="36">
        <v>597.68333333333328</v>
      </c>
      <c r="E78" s="36">
        <v>590.86666666666656</v>
      </c>
      <c r="F78" s="36">
        <v>586.23333333333323</v>
      </c>
      <c r="G78" s="36">
        <v>579.41666666666652</v>
      </c>
      <c r="H78" s="36">
        <v>602.31666666666661</v>
      </c>
      <c r="I78" s="36">
        <v>609.13333333333344</v>
      </c>
      <c r="J78" s="36">
        <v>613.76666666666665</v>
      </c>
      <c r="K78" s="31">
        <v>604.5</v>
      </c>
      <c r="L78" s="31">
        <v>593.04999999999995</v>
      </c>
      <c r="M78" s="31">
        <v>21.16046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1312.35</v>
      </c>
      <c r="D79" s="36">
        <v>1319.3999999999999</v>
      </c>
      <c r="E79" s="36">
        <v>1300.7999999999997</v>
      </c>
      <c r="F79" s="36">
        <v>1289.2499999999998</v>
      </c>
      <c r="G79" s="36">
        <v>1270.6499999999996</v>
      </c>
      <c r="H79" s="36">
        <v>1330.9499999999998</v>
      </c>
      <c r="I79" s="36">
        <v>1349.5499999999997</v>
      </c>
      <c r="J79" s="36">
        <v>1361.1</v>
      </c>
      <c r="K79" s="31">
        <v>1338</v>
      </c>
      <c r="L79" s="31">
        <v>1307.8499999999999</v>
      </c>
      <c r="M79" s="31">
        <v>5.4089200000000002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290.60000000000002</v>
      </c>
      <c r="D80" s="36">
        <v>293.36666666666667</v>
      </c>
      <c r="E80" s="36">
        <v>287.23333333333335</v>
      </c>
      <c r="F80" s="36">
        <v>283.86666666666667</v>
      </c>
      <c r="G80" s="36">
        <v>277.73333333333335</v>
      </c>
      <c r="H80" s="36">
        <v>296.73333333333335</v>
      </c>
      <c r="I80" s="36">
        <v>302.86666666666667</v>
      </c>
      <c r="J80" s="36">
        <v>306.23333333333335</v>
      </c>
      <c r="K80" s="31">
        <v>299.5</v>
      </c>
      <c r="L80" s="31">
        <v>290</v>
      </c>
      <c r="M80" s="31">
        <v>263.42723000000001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1608.95</v>
      </c>
      <c r="D81" s="36">
        <v>1609.6833333333334</v>
      </c>
      <c r="E81" s="36">
        <v>1589.4666666666667</v>
      </c>
      <c r="F81" s="36">
        <v>1569.9833333333333</v>
      </c>
      <c r="G81" s="36">
        <v>1549.7666666666667</v>
      </c>
      <c r="H81" s="36">
        <v>1629.1666666666667</v>
      </c>
      <c r="I81" s="36">
        <v>1649.3833333333334</v>
      </c>
      <c r="J81" s="36">
        <v>1668.8666666666668</v>
      </c>
      <c r="K81" s="31">
        <v>1629.9</v>
      </c>
      <c r="L81" s="31">
        <v>1590.2</v>
      </c>
      <c r="M81" s="31">
        <v>15.628780000000001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273.55</v>
      </c>
      <c r="D82" s="36">
        <v>274.75</v>
      </c>
      <c r="E82" s="36">
        <v>269.05</v>
      </c>
      <c r="F82" s="36">
        <v>264.55</v>
      </c>
      <c r="G82" s="36">
        <v>258.85000000000002</v>
      </c>
      <c r="H82" s="36">
        <v>279.25</v>
      </c>
      <c r="I82" s="36">
        <v>284.95000000000005</v>
      </c>
      <c r="J82" s="36">
        <v>289.45</v>
      </c>
      <c r="K82" s="31">
        <v>280.45</v>
      </c>
      <c r="L82" s="31">
        <v>270.25</v>
      </c>
      <c r="M82" s="31">
        <v>180.37015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360.7</v>
      </c>
      <c r="D83" s="36">
        <v>360.26666666666665</v>
      </c>
      <c r="E83" s="36">
        <v>356.18333333333328</v>
      </c>
      <c r="F83" s="36">
        <v>351.66666666666663</v>
      </c>
      <c r="G83" s="36">
        <v>347.58333333333326</v>
      </c>
      <c r="H83" s="36">
        <v>364.7833333333333</v>
      </c>
      <c r="I83" s="36">
        <v>368.86666666666667</v>
      </c>
      <c r="J83" s="36">
        <v>373.38333333333333</v>
      </c>
      <c r="K83" s="31">
        <v>364.35</v>
      </c>
      <c r="L83" s="31">
        <v>355.75</v>
      </c>
      <c r="M83" s="31">
        <v>159.27510000000001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1547.2</v>
      </c>
      <c r="D84" s="36">
        <v>1550.5666666666666</v>
      </c>
      <c r="E84" s="36">
        <v>1538.1333333333332</v>
      </c>
      <c r="F84" s="36">
        <v>1529.0666666666666</v>
      </c>
      <c r="G84" s="36">
        <v>1516.6333333333332</v>
      </c>
      <c r="H84" s="36">
        <v>1559.6333333333332</v>
      </c>
      <c r="I84" s="36">
        <v>1572.0666666666666</v>
      </c>
      <c r="J84" s="36">
        <v>1581.1333333333332</v>
      </c>
      <c r="K84" s="31">
        <v>1563</v>
      </c>
      <c r="L84" s="31">
        <v>1541.5</v>
      </c>
      <c r="M84" s="31">
        <v>56.528120000000001</v>
      </c>
      <c r="N84" s="1"/>
      <c r="O84" s="1"/>
    </row>
    <row r="85" spans="1:15" ht="12.75" customHeight="1">
      <c r="A85" s="33">
        <v>75</v>
      </c>
      <c r="B85" s="53" t="s">
        <v>787</v>
      </c>
      <c r="C85" s="31">
        <v>881.5</v>
      </c>
      <c r="D85" s="36">
        <v>878.16666666666663</v>
      </c>
      <c r="E85" s="36">
        <v>871.33333333333326</v>
      </c>
      <c r="F85" s="36">
        <v>861.16666666666663</v>
      </c>
      <c r="G85" s="36">
        <v>854.33333333333326</v>
      </c>
      <c r="H85" s="36">
        <v>888.33333333333326</v>
      </c>
      <c r="I85" s="36">
        <v>895.16666666666652</v>
      </c>
      <c r="J85" s="36">
        <v>905.33333333333326</v>
      </c>
      <c r="K85" s="31">
        <v>885</v>
      </c>
      <c r="L85" s="31">
        <v>868</v>
      </c>
      <c r="M85" s="31">
        <v>4.11592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382.85</v>
      </c>
      <c r="D86" s="36">
        <v>386.08333333333331</v>
      </c>
      <c r="E86" s="36">
        <v>377.46666666666664</v>
      </c>
      <c r="F86" s="36">
        <v>372.08333333333331</v>
      </c>
      <c r="G86" s="36">
        <v>363.46666666666664</v>
      </c>
      <c r="H86" s="36">
        <v>391.46666666666664</v>
      </c>
      <c r="I86" s="36">
        <v>400.08333333333331</v>
      </c>
      <c r="J86" s="36">
        <v>405.46666666666664</v>
      </c>
      <c r="K86" s="31">
        <v>394.7</v>
      </c>
      <c r="L86" s="31">
        <v>380.7</v>
      </c>
      <c r="M86" s="31">
        <v>178.85888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1354.75</v>
      </c>
      <c r="D87" s="36">
        <v>1355.25</v>
      </c>
      <c r="E87" s="36">
        <v>1341.55</v>
      </c>
      <c r="F87" s="36">
        <v>1328.35</v>
      </c>
      <c r="G87" s="36">
        <v>1314.6499999999999</v>
      </c>
      <c r="H87" s="36">
        <v>1368.45</v>
      </c>
      <c r="I87" s="36">
        <v>1382.1499999999999</v>
      </c>
      <c r="J87" s="36">
        <v>1395.3500000000001</v>
      </c>
      <c r="K87" s="31">
        <v>1368.95</v>
      </c>
      <c r="L87" s="31">
        <v>1342.05</v>
      </c>
      <c r="M87" s="31">
        <v>0.90434000000000003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659.6</v>
      </c>
      <c r="D88" s="36">
        <v>660.51666666666677</v>
      </c>
      <c r="E88" s="36">
        <v>654.58333333333348</v>
      </c>
      <c r="F88" s="36">
        <v>649.56666666666672</v>
      </c>
      <c r="G88" s="36">
        <v>643.63333333333344</v>
      </c>
      <c r="H88" s="36">
        <v>665.53333333333353</v>
      </c>
      <c r="I88" s="36">
        <v>671.4666666666667</v>
      </c>
      <c r="J88" s="36">
        <v>676.48333333333358</v>
      </c>
      <c r="K88" s="31">
        <v>666.45</v>
      </c>
      <c r="L88" s="31">
        <v>655.5</v>
      </c>
      <c r="M88" s="31">
        <v>18.871590000000001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8083.3</v>
      </c>
      <c r="D89" s="36">
        <v>8153.6166666666659</v>
      </c>
      <c r="E89" s="36">
        <v>7987.2333333333318</v>
      </c>
      <c r="F89" s="36">
        <v>7891.1666666666661</v>
      </c>
      <c r="G89" s="36">
        <v>7724.7833333333319</v>
      </c>
      <c r="H89" s="36">
        <v>8249.6833333333307</v>
      </c>
      <c r="I89" s="36">
        <v>8416.0666666666657</v>
      </c>
      <c r="J89" s="36">
        <v>8512.1333333333314</v>
      </c>
      <c r="K89" s="31">
        <v>8320</v>
      </c>
      <c r="L89" s="31">
        <v>8057.55</v>
      </c>
      <c r="M89" s="31">
        <v>0.11365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1694.7</v>
      </c>
      <c r="D90" s="36">
        <v>1701.5</v>
      </c>
      <c r="E90" s="36">
        <v>1679.2</v>
      </c>
      <c r="F90" s="36">
        <v>1663.7</v>
      </c>
      <c r="G90" s="36">
        <v>1641.4</v>
      </c>
      <c r="H90" s="36">
        <v>1717</v>
      </c>
      <c r="I90" s="36">
        <v>1739.3000000000002</v>
      </c>
      <c r="J90" s="36">
        <v>1754.8</v>
      </c>
      <c r="K90" s="31">
        <v>1723.8</v>
      </c>
      <c r="L90" s="31">
        <v>1686</v>
      </c>
      <c r="M90" s="31">
        <v>2.65097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2694.65</v>
      </c>
      <c r="D91" s="36">
        <v>2717.5666666666671</v>
      </c>
      <c r="E91" s="36">
        <v>2662.0833333333339</v>
      </c>
      <c r="F91" s="36">
        <v>2629.5166666666669</v>
      </c>
      <c r="G91" s="36">
        <v>2574.0333333333338</v>
      </c>
      <c r="H91" s="36">
        <v>2750.1333333333341</v>
      </c>
      <c r="I91" s="36">
        <v>2805.6166666666668</v>
      </c>
      <c r="J91" s="36">
        <v>2838.1833333333343</v>
      </c>
      <c r="K91" s="31">
        <v>2773.05</v>
      </c>
      <c r="L91" s="31">
        <v>2685</v>
      </c>
      <c r="M91" s="31">
        <v>1.64733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503.8</v>
      </c>
      <c r="D92" s="36">
        <v>507.55</v>
      </c>
      <c r="E92" s="36">
        <v>499.25</v>
      </c>
      <c r="F92" s="36">
        <v>494.7</v>
      </c>
      <c r="G92" s="36">
        <v>486.4</v>
      </c>
      <c r="H92" s="36">
        <v>512.1</v>
      </c>
      <c r="I92" s="36">
        <v>520.40000000000009</v>
      </c>
      <c r="J92" s="36">
        <v>524.95000000000005</v>
      </c>
      <c r="K92" s="31">
        <v>515.85</v>
      </c>
      <c r="L92" s="31">
        <v>503</v>
      </c>
      <c r="M92" s="31">
        <v>2.89357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33720.75</v>
      </c>
      <c r="D93" s="36">
        <v>33429.116666666669</v>
      </c>
      <c r="E93" s="36">
        <v>32715.28333333334</v>
      </c>
      <c r="F93" s="36">
        <v>31709.816666666673</v>
      </c>
      <c r="G93" s="36">
        <v>30995.983333333344</v>
      </c>
      <c r="H93" s="36">
        <v>34434.583333333336</v>
      </c>
      <c r="I93" s="36">
        <v>35148.416666666664</v>
      </c>
      <c r="J93" s="36">
        <v>36153.883333333331</v>
      </c>
      <c r="K93" s="31">
        <v>34142.949999999997</v>
      </c>
      <c r="L93" s="31">
        <v>32423.65</v>
      </c>
      <c r="M93" s="31">
        <v>0.92015999999999998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1302.05</v>
      </c>
      <c r="D94" s="36">
        <v>1291.2166666666667</v>
      </c>
      <c r="E94" s="36">
        <v>1276.4333333333334</v>
      </c>
      <c r="F94" s="36">
        <v>1250.8166666666666</v>
      </c>
      <c r="G94" s="36">
        <v>1236.0333333333333</v>
      </c>
      <c r="H94" s="36">
        <v>1316.8333333333335</v>
      </c>
      <c r="I94" s="36">
        <v>1331.6166666666668</v>
      </c>
      <c r="J94" s="36">
        <v>1357.2333333333336</v>
      </c>
      <c r="K94" s="31">
        <v>1306</v>
      </c>
      <c r="L94" s="31">
        <v>1265.5999999999999</v>
      </c>
      <c r="M94" s="31">
        <v>5.6513600000000004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5850</v>
      </c>
      <c r="D95" s="36">
        <v>5867.7666666666664</v>
      </c>
      <c r="E95" s="36">
        <v>5815.5333333333328</v>
      </c>
      <c r="F95" s="36">
        <v>5781.0666666666666</v>
      </c>
      <c r="G95" s="36">
        <v>5728.833333333333</v>
      </c>
      <c r="H95" s="36">
        <v>5902.2333333333327</v>
      </c>
      <c r="I95" s="36">
        <v>5954.4666666666662</v>
      </c>
      <c r="J95" s="36">
        <v>5988.9333333333325</v>
      </c>
      <c r="K95" s="31">
        <v>5920</v>
      </c>
      <c r="L95" s="31">
        <v>5833.3</v>
      </c>
      <c r="M95" s="31">
        <v>1.70014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2031</v>
      </c>
      <c r="D96" s="36">
        <v>2028.0666666666666</v>
      </c>
      <c r="E96" s="36">
        <v>1998.1333333333332</v>
      </c>
      <c r="F96" s="36">
        <v>1965.2666666666667</v>
      </c>
      <c r="G96" s="36">
        <v>1935.3333333333333</v>
      </c>
      <c r="H96" s="36">
        <v>2060.9333333333334</v>
      </c>
      <c r="I96" s="36">
        <v>2090.8666666666668</v>
      </c>
      <c r="J96" s="36">
        <v>2123.7333333333331</v>
      </c>
      <c r="K96" s="31">
        <v>2058</v>
      </c>
      <c r="L96" s="31">
        <v>1995.2</v>
      </c>
      <c r="M96" s="31">
        <v>1.71923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783.2</v>
      </c>
      <c r="D97" s="36">
        <v>794.33333333333337</v>
      </c>
      <c r="E97" s="36">
        <v>765.86666666666679</v>
      </c>
      <c r="F97" s="36">
        <v>748.53333333333342</v>
      </c>
      <c r="G97" s="36">
        <v>720.06666666666683</v>
      </c>
      <c r="H97" s="36">
        <v>811.66666666666674</v>
      </c>
      <c r="I97" s="36">
        <v>840.13333333333321</v>
      </c>
      <c r="J97" s="36">
        <v>857.4666666666667</v>
      </c>
      <c r="K97" s="31">
        <v>822.8</v>
      </c>
      <c r="L97" s="31">
        <v>777</v>
      </c>
      <c r="M97" s="31">
        <v>20.869789999999998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193.71</v>
      </c>
      <c r="D98" s="36">
        <v>195.11</v>
      </c>
      <c r="E98" s="36">
        <v>191.85000000000002</v>
      </c>
      <c r="F98" s="36">
        <v>189.99</v>
      </c>
      <c r="G98" s="36">
        <v>186.73000000000002</v>
      </c>
      <c r="H98" s="36">
        <v>196.97000000000003</v>
      </c>
      <c r="I98" s="36">
        <v>200.23000000000002</v>
      </c>
      <c r="J98" s="36">
        <v>202.09000000000003</v>
      </c>
      <c r="K98" s="31">
        <v>198.37</v>
      </c>
      <c r="L98" s="31">
        <v>193.25</v>
      </c>
      <c r="M98" s="31">
        <v>55.657879999999999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687.5</v>
      </c>
      <c r="D99" s="36">
        <v>687.41666666666663</v>
      </c>
      <c r="E99" s="36">
        <v>683.38333333333321</v>
      </c>
      <c r="F99" s="36">
        <v>679.26666666666654</v>
      </c>
      <c r="G99" s="36">
        <v>675.23333333333312</v>
      </c>
      <c r="H99" s="36">
        <v>691.5333333333333</v>
      </c>
      <c r="I99" s="36">
        <v>695.56666666666683</v>
      </c>
      <c r="J99" s="36">
        <v>699.68333333333339</v>
      </c>
      <c r="K99" s="31">
        <v>691.45</v>
      </c>
      <c r="L99" s="31">
        <v>683.3</v>
      </c>
      <c r="M99" s="31">
        <v>11.30884</v>
      </c>
      <c r="N99" s="1"/>
      <c r="O99" s="1"/>
    </row>
    <row r="100" spans="1:15" ht="12.75" customHeight="1">
      <c r="A100" s="33">
        <v>90</v>
      </c>
      <c r="B100" s="53" t="s">
        <v>783</v>
      </c>
      <c r="C100" s="31">
        <v>574</v>
      </c>
      <c r="D100" s="36">
        <v>577.2833333333333</v>
      </c>
      <c r="E100" s="36">
        <v>569.31666666666661</v>
      </c>
      <c r="F100" s="36">
        <v>564.63333333333333</v>
      </c>
      <c r="G100" s="36">
        <v>556.66666666666663</v>
      </c>
      <c r="H100" s="36">
        <v>581.96666666666658</v>
      </c>
      <c r="I100" s="36">
        <v>589.93333333333328</v>
      </c>
      <c r="J100" s="36">
        <v>594.61666666666656</v>
      </c>
      <c r="K100" s="31">
        <v>585.25</v>
      </c>
      <c r="L100" s="31">
        <v>572.6</v>
      </c>
      <c r="M100" s="31">
        <v>1.8848100000000001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4589.25</v>
      </c>
      <c r="D101" s="36">
        <v>4611.2166666666662</v>
      </c>
      <c r="E101" s="36">
        <v>4563.0333333333328</v>
      </c>
      <c r="F101" s="36">
        <v>4536.8166666666666</v>
      </c>
      <c r="G101" s="36">
        <v>4488.6333333333332</v>
      </c>
      <c r="H101" s="36">
        <v>4637.4333333333325</v>
      </c>
      <c r="I101" s="36">
        <v>4685.616666666665</v>
      </c>
      <c r="J101" s="36">
        <v>4711.8333333333321</v>
      </c>
      <c r="K101" s="31">
        <v>4659.3999999999996</v>
      </c>
      <c r="L101" s="31">
        <v>4585</v>
      </c>
      <c r="M101" s="31">
        <v>0.16722000000000001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318.60000000000002</v>
      </c>
      <c r="D102" s="36">
        <v>318.93333333333334</v>
      </c>
      <c r="E102" s="36">
        <v>314.56666666666666</v>
      </c>
      <c r="F102" s="36">
        <v>310.5333333333333</v>
      </c>
      <c r="G102" s="36">
        <v>306.16666666666663</v>
      </c>
      <c r="H102" s="36">
        <v>322.9666666666667</v>
      </c>
      <c r="I102" s="36">
        <v>327.33333333333337</v>
      </c>
      <c r="J102" s="36">
        <v>331.36666666666673</v>
      </c>
      <c r="K102" s="31">
        <v>323.3</v>
      </c>
      <c r="L102" s="31">
        <v>314.89999999999998</v>
      </c>
      <c r="M102" s="31">
        <v>2.7103899999999999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285.64999999999998</v>
      </c>
      <c r="D103" s="36">
        <v>283.81666666666666</v>
      </c>
      <c r="E103" s="36">
        <v>280.83333333333331</v>
      </c>
      <c r="F103" s="36">
        <v>276.01666666666665</v>
      </c>
      <c r="G103" s="36">
        <v>273.0333333333333</v>
      </c>
      <c r="H103" s="36">
        <v>288.63333333333333</v>
      </c>
      <c r="I103" s="36">
        <v>291.61666666666667</v>
      </c>
      <c r="J103" s="36">
        <v>296.43333333333334</v>
      </c>
      <c r="K103" s="31">
        <v>286.8</v>
      </c>
      <c r="L103" s="31">
        <v>279</v>
      </c>
      <c r="M103" s="31">
        <v>11.32992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885.6</v>
      </c>
      <c r="D104" s="36">
        <v>888.48333333333346</v>
      </c>
      <c r="E104" s="36">
        <v>879.76666666666688</v>
      </c>
      <c r="F104" s="36">
        <v>873.93333333333339</v>
      </c>
      <c r="G104" s="36">
        <v>865.21666666666681</v>
      </c>
      <c r="H104" s="36">
        <v>894.31666666666695</v>
      </c>
      <c r="I104" s="36">
        <v>903.03333333333342</v>
      </c>
      <c r="J104" s="36">
        <v>908.86666666666702</v>
      </c>
      <c r="K104" s="31">
        <v>897.2</v>
      </c>
      <c r="L104" s="31">
        <v>882.65</v>
      </c>
      <c r="M104" s="31">
        <v>6.8843199999999998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108.2</v>
      </c>
      <c r="D105" s="36">
        <v>108.43333333333334</v>
      </c>
      <c r="E105" s="36">
        <v>107.51666666666668</v>
      </c>
      <c r="F105" s="36">
        <v>106.83333333333334</v>
      </c>
      <c r="G105" s="36">
        <v>105.91666666666669</v>
      </c>
      <c r="H105" s="36">
        <v>109.11666666666667</v>
      </c>
      <c r="I105" s="36">
        <v>110.03333333333333</v>
      </c>
      <c r="J105" s="36">
        <v>110.71666666666667</v>
      </c>
      <c r="K105" s="31">
        <v>109.35</v>
      </c>
      <c r="L105" s="31">
        <v>107.75</v>
      </c>
      <c r="M105" s="31">
        <v>285.93475000000001</v>
      </c>
      <c r="N105" s="1"/>
      <c r="O105" s="1"/>
    </row>
    <row r="106" spans="1:15" ht="12.75" customHeight="1">
      <c r="A106" s="33">
        <v>96</v>
      </c>
      <c r="B106" s="53" t="s">
        <v>805</v>
      </c>
      <c r="C106" s="31">
        <v>2119.6</v>
      </c>
      <c r="D106" s="36">
        <v>2083.4666666666667</v>
      </c>
      <c r="E106" s="36">
        <v>2008.1333333333332</v>
      </c>
      <c r="F106" s="36">
        <v>1896.6666666666665</v>
      </c>
      <c r="G106" s="36">
        <v>1821.333333333333</v>
      </c>
      <c r="H106" s="36">
        <v>2194.9333333333334</v>
      </c>
      <c r="I106" s="36">
        <v>2270.2666666666664</v>
      </c>
      <c r="J106" s="36">
        <v>2381.7333333333336</v>
      </c>
      <c r="K106" s="31">
        <v>2158.8000000000002</v>
      </c>
      <c r="L106" s="31">
        <v>1972</v>
      </c>
      <c r="M106" s="31">
        <v>39.346150000000002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214.9</v>
      </c>
      <c r="D107" s="36">
        <v>214.55999999999997</v>
      </c>
      <c r="E107" s="36">
        <v>212.98999999999995</v>
      </c>
      <c r="F107" s="36">
        <v>211.07999999999998</v>
      </c>
      <c r="G107" s="36">
        <v>209.50999999999996</v>
      </c>
      <c r="H107" s="36">
        <v>216.46999999999994</v>
      </c>
      <c r="I107" s="36">
        <v>218.03999999999994</v>
      </c>
      <c r="J107" s="36">
        <v>219.94999999999993</v>
      </c>
      <c r="K107" s="31">
        <v>216.13</v>
      </c>
      <c r="L107" s="31">
        <v>212.65</v>
      </c>
      <c r="M107" s="31">
        <v>3.2987199999999999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1542.85</v>
      </c>
      <c r="D108" s="36">
        <v>1536.6333333333332</v>
      </c>
      <c r="E108" s="36">
        <v>1518.6166666666663</v>
      </c>
      <c r="F108" s="36">
        <v>1494.3833333333332</v>
      </c>
      <c r="G108" s="36">
        <v>1476.3666666666663</v>
      </c>
      <c r="H108" s="36">
        <v>1560.8666666666663</v>
      </c>
      <c r="I108" s="36">
        <v>1578.8833333333332</v>
      </c>
      <c r="J108" s="36">
        <v>1603.1166666666663</v>
      </c>
      <c r="K108" s="31">
        <v>1554.65</v>
      </c>
      <c r="L108" s="31">
        <v>1512.4</v>
      </c>
      <c r="M108" s="31">
        <v>0.86882000000000004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267.75</v>
      </c>
      <c r="D109" s="36">
        <v>270.05</v>
      </c>
      <c r="E109" s="36">
        <v>263.8</v>
      </c>
      <c r="F109" s="36">
        <v>259.85000000000002</v>
      </c>
      <c r="G109" s="36">
        <v>253.60000000000002</v>
      </c>
      <c r="H109" s="36">
        <v>274</v>
      </c>
      <c r="I109" s="36">
        <v>280.25</v>
      </c>
      <c r="J109" s="36">
        <v>284.2</v>
      </c>
      <c r="K109" s="31">
        <v>276.3</v>
      </c>
      <c r="L109" s="31">
        <v>266.10000000000002</v>
      </c>
      <c r="M109" s="31">
        <v>49.505879999999998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2891.3</v>
      </c>
      <c r="D110" s="36">
        <v>2932.7333333333336</v>
      </c>
      <c r="E110" s="36">
        <v>2832.5666666666671</v>
      </c>
      <c r="F110" s="36">
        <v>2773.8333333333335</v>
      </c>
      <c r="G110" s="36">
        <v>2673.666666666667</v>
      </c>
      <c r="H110" s="36">
        <v>2991.4666666666672</v>
      </c>
      <c r="I110" s="36">
        <v>3091.6333333333332</v>
      </c>
      <c r="J110" s="36">
        <v>3150.3666666666672</v>
      </c>
      <c r="K110" s="31">
        <v>3032.9</v>
      </c>
      <c r="L110" s="31">
        <v>2874</v>
      </c>
      <c r="M110" s="31">
        <v>7.0969600000000002</v>
      </c>
      <c r="N110" s="1"/>
      <c r="O110" s="1"/>
    </row>
    <row r="111" spans="1:15" ht="12.75" customHeight="1">
      <c r="A111" s="33">
        <v>101</v>
      </c>
      <c r="B111" s="53" t="s">
        <v>844</v>
      </c>
      <c r="C111" s="31">
        <v>907.1</v>
      </c>
      <c r="D111" s="36">
        <v>903.2833333333333</v>
      </c>
      <c r="E111" s="36">
        <v>894.81666666666661</v>
      </c>
      <c r="F111" s="36">
        <v>882.5333333333333</v>
      </c>
      <c r="G111" s="36">
        <v>874.06666666666661</v>
      </c>
      <c r="H111" s="36">
        <v>915.56666666666661</v>
      </c>
      <c r="I111" s="36">
        <v>924.0333333333333</v>
      </c>
      <c r="J111" s="36">
        <v>936.31666666666661</v>
      </c>
      <c r="K111" s="31">
        <v>911.75</v>
      </c>
      <c r="L111" s="31">
        <v>891</v>
      </c>
      <c r="M111" s="31">
        <v>0.79481999999999997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60.33</v>
      </c>
      <c r="D112" s="36">
        <v>60.396666666666668</v>
      </c>
      <c r="E112" s="36">
        <v>59.973333333333336</v>
      </c>
      <c r="F112" s="36">
        <v>59.616666666666667</v>
      </c>
      <c r="G112" s="36">
        <v>59.193333333333335</v>
      </c>
      <c r="H112" s="36">
        <v>60.753333333333337</v>
      </c>
      <c r="I112" s="36">
        <v>61.176666666666669</v>
      </c>
      <c r="J112" s="36">
        <v>61.533333333333339</v>
      </c>
      <c r="K112" s="31">
        <v>60.82</v>
      </c>
      <c r="L112" s="31">
        <v>60.04</v>
      </c>
      <c r="M112" s="31">
        <v>26.786159999999999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1417.05</v>
      </c>
      <c r="D113" s="36">
        <v>1421.5833333333333</v>
      </c>
      <c r="E113" s="36">
        <v>1409.4666666666665</v>
      </c>
      <c r="F113" s="36">
        <v>1401.8833333333332</v>
      </c>
      <c r="G113" s="36">
        <v>1389.7666666666664</v>
      </c>
      <c r="H113" s="36">
        <v>1429.1666666666665</v>
      </c>
      <c r="I113" s="36">
        <v>1441.2833333333333</v>
      </c>
      <c r="J113" s="36">
        <v>1448.8666666666666</v>
      </c>
      <c r="K113" s="31">
        <v>1433.7</v>
      </c>
      <c r="L113" s="31">
        <v>1414</v>
      </c>
      <c r="M113" s="31">
        <v>11.02929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812.85</v>
      </c>
      <c r="D114" s="36">
        <v>809.1</v>
      </c>
      <c r="E114" s="36">
        <v>791.80000000000007</v>
      </c>
      <c r="F114" s="36">
        <v>770.75</v>
      </c>
      <c r="G114" s="36">
        <v>753.45</v>
      </c>
      <c r="H114" s="36">
        <v>830.15000000000009</v>
      </c>
      <c r="I114" s="36">
        <v>847.45</v>
      </c>
      <c r="J114" s="36">
        <v>868.50000000000011</v>
      </c>
      <c r="K114" s="31">
        <v>826.4</v>
      </c>
      <c r="L114" s="31">
        <v>788.05</v>
      </c>
      <c r="M114" s="31">
        <v>4.0082700000000004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2370.3000000000002</v>
      </c>
      <c r="D115" s="36">
        <v>2391.6666666666665</v>
      </c>
      <c r="E115" s="36">
        <v>2334.333333333333</v>
      </c>
      <c r="F115" s="36">
        <v>2298.3666666666663</v>
      </c>
      <c r="G115" s="36">
        <v>2241.0333333333328</v>
      </c>
      <c r="H115" s="36">
        <v>2427.6333333333332</v>
      </c>
      <c r="I115" s="36">
        <v>2484.9666666666662</v>
      </c>
      <c r="J115" s="36">
        <v>2520.9333333333334</v>
      </c>
      <c r="K115" s="31">
        <v>2449</v>
      </c>
      <c r="L115" s="31">
        <v>2355.6999999999998</v>
      </c>
      <c r="M115" s="31">
        <v>11.99234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9201.9500000000007</v>
      </c>
      <c r="D116" s="36">
        <v>9208.9166666666661</v>
      </c>
      <c r="E116" s="36">
        <v>9043.0333333333328</v>
      </c>
      <c r="F116" s="36">
        <v>8884.1166666666668</v>
      </c>
      <c r="G116" s="36">
        <v>8718.2333333333336</v>
      </c>
      <c r="H116" s="36">
        <v>9367.8333333333321</v>
      </c>
      <c r="I116" s="36">
        <v>9533.7166666666672</v>
      </c>
      <c r="J116" s="36">
        <v>9692.6333333333314</v>
      </c>
      <c r="K116" s="31">
        <v>9374.7999999999993</v>
      </c>
      <c r="L116" s="31">
        <v>9050</v>
      </c>
      <c r="M116" s="31">
        <v>0.60841999999999996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899.85</v>
      </c>
      <c r="D117" s="36">
        <v>898.29999999999984</v>
      </c>
      <c r="E117" s="36">
        <v>872.59999999999968</v>
      </c>
      <c r="F117" s="36">
        <v>845.3499999999998</v>
      </c>
      <c r="G117" s="36">
        <v>819.64999999999964</v>
      </c>
      <c r="H117" s="36">
        <v>925.54999999999973</v>
      </c>
      <c r="I117" s="36">
        <v>951.24999999999977</v>
      </c>
      <c r="J117" s="36">
        <v>978.49999999999977</v>
      </c>
      <c r="K117" s="31">
        <v>924</v>
      </c>
      <c r="L117" s="31">
        <v>871.05</v>
      </c>
      <c r="M117" s="31">
        <v>7.9371700000000001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513.70000000000005</v>
      </c>
      <c r="D118" s="36">
        <v>521.18333333333339</v>
      </c>
      <c r="E118" s="36">
        <v>504.36666666666679</v>
      </c>
      <c r="F118" s="36">
        <v>495.03333333333342</v>
      </c>
      <c r="G118" s="36">
        <v>478.21666666666681</v>
      </c>
      <c r="H118" s="36">
        <v>530.51666666666677</v>
      </c>
      <c r="I118" s="36">
        <v>547.33333333333337</v>
      </c>
      <c r="J118" s="36">
        <v>556.66666666666674</v>
      </c>
      <c r="K118" s="31">
        <v>538</v>
      </c>
      <c r="L118" s="31">
        <v>511.85</v>
      </c>
      <c r="M118" s="31">
        <v>35.938859999999998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502.7</v>
      </c>
      <c r="D119" s="36">
        <v>500.58333333333331</v>
      </c>
      <c r="E119" s="36">
        <v>493.16666666666663</v>
      </c>
      <c r="F119" s="36">
        <v>483.63333333333333</v>
      </c>
      <c r="G119" s="36">
        <v>476.21666666666664</v>
      </c>
      <c r="H119" s="36">
        <v>510.11666666666662</v>
      </c>
      <c r="I119" s="36">
        <v>517.5333333333333</v>
      </c>
      <c r="J119" s="36">
        <v>527.06666666666661</v>
      </c>
      <c r="K119" s="31">
        <v>508</v>
      </c>
      <c r="L119" s="31">
        <v>491.05</v>
      </c>
      <c r="M119" s="31">
        <v>1.4240200000000001</v>
      </c>
      <c r="N119" s="1"/>
      <c r="O119" s="1"/>
    </row>
    <row r="120" spans="1:15" ht="12.75" customHeight="1">
      <c r="A120" s="33">
        <v>110</v>
      </c>
      <c r="B120" s="53" t="s">
        <v>845</v>
      </c>
      <c r="C120" s="31">
        <v>974.25</v>
      </c>
      <c r="D120" s="36">
        <v>973.98333333333323</v>
      </c>
      <c r="E120" s="36">
        <v>964.26666666666642</v>
      </c>
      <c r="F120" s="36">
        <v>954.28333333333319</v>
      </c>
      <c r="G120" s="36">
        <v>944.56666666666638</v>
      </c>
      <c r="H120" s="36">
        <v>983.96666666666647</v>
      </c>
      <c r="I120" s="36">
        <v>993.68333333333339</v>
      </c>
      <c r="J120" s="36">
        <v>1003.6666666666665</v>
      </c>
      <c r="K120" s="31">
        <v>983.7</v>
      </c>
      <c r="L120" s="31">
        <v>964</v>
      </c>
      <c r="M120" s="31">
        <v>6.0946999999999996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1821.65</v>
      </c>
      <c r="D121" s="36">
        <v>1803.8666666666668</v>
      </c>
      <c r="E121" s="36">
        <v>1772.7833333333335</v>
      </c>
      <c r="F121" s="36">
        <v>1723.9166666666667</v>
      </c>
      <c r="G121" s="36">
        <v>1692.8333333333335</v>
      </c>
      <c r="H121" s="36">
        <v>1852.7333333333336</v>
      </c>
      <c r="I121" s="36">
        <v>1883.8166666666666</v>
      </c>
      <c r="J121" s="36">
        <v>1932.6833333333336</v>
      </c>
      <c r="K121" s="31">
        <v>1834.95</v>
      </c>
      <c r="L121" s="31">
        <v>1755</v>
      </c>
      <c r="M121" s="31">
        <v>8.5792900000000003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1533.6</v>
      </c>
      <c r="D122" s="36">
        <v>1529.5</v>
      </c>
      <c r="E122" s="36">
        <v>1510</v>
      </c>
      <c r="F122" s="36">
        <v>1486.4</v>
      </c>
      <c r="G122" s="36">
        <v>1466.9</v>
      </c>
      <c r="H122" s="36">
        <v>1553.1</v>
      </c>
      <c r="I122" s="36">
        <v>1572.6</v>
      </c>
      <c r="J122" s="36">
        <v>1596.1999999999998</v>
      </c>
      <c r="K122" s="31">
        <v>1549</v>
      </c>
      <c r="L122" s="31">
        <v>1505.9</v>
      </c>
      <c r="M122" s="31">
        <v>34.816850000000002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1627.75</v>
      </c>
      <c r="D123" s="36">
        <v>1637.0333333333335</v>
      </c>
      <c r="E123" s="36">
        <v>1614.116666666667</v>
      </c>
      <c r="F123" s="36">
        <v>1600.4833333333336</v>
      </c>
      <c r="G123" s="36">
        <v>1577.5666666666671</v>
      </c>
      <c r="H123" s="36">
        <v>1650.666666666667</v>
      </c>
      <c r="I123" s="36">
        <v>1673.5833333333335</v>
      </c>
      <c r="J123" s="36">
        <v>1687.2166666666669</v>
      </c>
      <c r="K123" s="31">
        <v>1659.95</v>
      </c>
      <c r="L123" s="31">
        <v>1623.4</v>
      </c>
      <c r="M123" s="31">
        <v>10.81756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171.07</v>
      </c>
      <c r="D124" s="36">
        <v>171.47</v>
      </c>
      <c r="E124" s="36">
        <v>168.60999999999999</v>
      </c>
      <c r="F124" s="36">
        <v>166.14999999999998</v>
      </c>
      <c r="G124" s="36">
        <v>163.28999999999996</v>
      </c>
      <c r="H124" s="36">
        <v>173.93</v>
      </c>
      <c r="I124" s="36">
        <v>176.79000000000002</v>
      </c>
      <c r="J124" s="36">
        <v>179.25000000000003</v>
      </c>
      <c r="K124" s="31">
        <v>174.33</v>
      </c>
      <c r="L124" s="31">
        <v>169.01</v>
      </c>
      <c r="M124" s="31">
        <v>36.313180000000003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1502.15</v>
      </c>
      <c r="D125" s="36">
        <v>1512.0333333333335</v>
      </c>
      <c r="E125" s="36">
        <v>1487.116666666667</v>
      </c>
      <c r="F125" s="36">
        <v>1472.0833333333335</v>
      </c>
      <c r="G125" s="36">
        <v>1447.166666666667</v>
      </c>
      <c r="H125" s="36">
        <v>1527.0666666666671</v>
      </c>
      <c r="I125" s="36">
        <v>1551.9833333333336</v>
      </c>
      <c r="J125" s="36">
        <v>1567.0166666666671</v>
      </c>
      <c r="K125" s="31">
        <v>1536.95</v>
      </c>
      <c r="L125" s="31">
        <v>1497</v>
      </c>
      <c r="M125" s="31">
        <v>1.13666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497</v>
      </c>
      <c r="D126" s="36">
        <v>499.88333333333338</v>
      </c>
      <c r="E126" s="36">
        <v>492.26666666666677</v>
      </c>
      <c r="F126" s="36">
        <v>487.53333333333336</v>
      </c>
      <c r="G126" s="36">
        <v>479.91666666666674</v>
      </c>
      <c r="H126" s="36">
        <v>504.61666666666679</v>
      </c>
      <c r="I126" s="36">
        <v>512.23333333333346</v>
      </c>
      <c r="J126" s="36">
        <v>516.96666666666681</v>
      </c>
      <c r="K126" s="31">
        <v>507.5</v>
      </c>
      <c r="L126" s="31">
        <v>495.15</v>
      </c>
      <c r="M126" s="31">
        <v>108.30620999999999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1912.2</v>
      </c>
      <c r="D127" s="36">
        <v>1922.5833333333333</v>
      </c>
      <c r="E127" s="36">
        <v>1885.1666666666665</v>
      </c>
      <c r="F127" s="36">
        <v>1858.1333333333332</v>
      </c>
      <c r="G127" s="36">
        <v>1820.7166666666665</v>
      </c>
      <c r="H127" s="36">
        <v>1949.6166666666666</v>
      </c>
      <c r="I127" s="36">
        <v>1987.0333333333331</v>
      </c>
      <c r="J127" s="36">
        <v>2014.0666666666666</v>
      </c>
      <c r="K127" s="31">
        <v>1960</v>
      </c>
      <c r="L127" s="31">
        <v>1895.55</v>
      </c>
      <c r="M127" s="31">
        <v>25.703119999999998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6551.25</v>
      </c>
      <c r="D128" s="36">
        <v>6481.6500000000005</v>
      </c>
      <c r="E128" s="36">
        <v>6383.3000000000011</v>
      </c>
      <c r="F128" s="36">
        <v>6215.35</v>
      </c>
      <c r="G128" s="36">
        <v>6117.0000000000009</v>
      </c>
      <c r="H128" s="36">
        <v>6649.6000000000013</v>
      </c>
      <c r="I128" s="36">
        <v>6747.9500000000016</v>
      </c>
      <c r="J128" s="36">
        <v>6915.9000000000015</v>
      </c>
      <c r="K128" s="31">
        <v>6580</v>
      </c>
      <c r="L128" s="31">
        <v>6313.7</v>
      </c>
      <c r="M128" s="31">
        <v>8.2852999999999994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3659.1</v>
      </c>
      <c r="D129" s="36">
        <v>3660.7166666666667</v>
      </c>
      <c r="E129" s="36">
        <v>3644.0833333333335</v>
      </c>
      <c r="F129" s="36">
        <v>3629.0666666666666</v>
      </c>
      <c r="G129" s="36">
        <v>3612.4333333333334</v>
      </c>
      <c r="H129" s="36">
        <v>3675.7333333333336</v>
      </c>
      <c r="I129" s="36">
        <v>3692.3666666666668</v>
      </c>
      <c r="J129" s="36">
        <v>3707.3833333333337</v>
      </c>
      <c r="K129" s="31">
        <v>3677.35</v>
      </c>
      <c r="L129" s="31">
        <v>3645.7</v>
      </c>
      <c r="M129" s="31">
        <v>5.7257899999999999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4417.75</v>
      </c>
      <c r="D130" s="36">
        <v>4441.5999999999995</v>
      </c>
      <c r="E130" s="36">
        <v>4380.1999999999989</v>
      </c>
      <c r="F130" s="36">
        <v>4342.6499999999996</v>
      </c>
      <c r="G130" s="36">
        <v>4281.2499999999991</v>
      </c>
      <c r="H130" s="36">
        <v>4479.1499999999987</v>
      </c>
      <c r="I130" s="36">
        <v>4540.5499999999984</v>
      </c>
      <c r="J130" s="36">
        <v>4578.0999999999985</v>
      </c>
      <c r="K130" s="31">
        <v>4503</v>
      </c>
      <c r="L130" s="31">
        <v>4404.05</v>
      </c>
      <c r="M130" s="31">
        <v>2.36734</v>
      </c>
      <c r="N130" s="1"/>
      <c r="O130" s="1"/>
    </row>
    <row r="131" spans="1:15" ht="12.75" customHeight="1">
      <c r="A131" s="33">
        <v>121</v>
      </c>
      <c r="B131" s="53" t="s">
        <v>818</v>
      </c>
      <c r="C131" s="31">
        <v>1853.7</v>
      </c>
      <c r="D131" s="36">
        <v>1849.5666666666666</v>
      </c>
      <c r="E131" s="36">
        <v>1799.1333333333332</v>
      </c>
      <c r="F131" s="36">
        <v>1744.5666666666666</v>
      </c>
      <c r="G131" s="36">
        <v>1694.1333333333332</v>
      </c>
      <c r="H131" s="36">
        <v>1904.1333333333332</v>
      </c>
      <c r="I131" s="36">
        <v>1954.5666666666666</v>
      </c>
      <c r="J131" s="36">
        <v>2009.1333333333332</v>
      </c>
      <c r="K131" s="31">
        <v>1900</v>
      </c>
      <c r="L131" s="31">
        <v>1795</v>
      </c>
      <c r="M131" s="31">
        <v>7.14764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960.3</v>
      </c>
      <c r="D132" s="36">
        <v>963.15</v>
      </c>
      <c r="E132" s="36">
        <v>955.15</v>
      </c>
      <c r="F132" s="36">
        <v>950</v>
      </c>
      <c r="G132" s="36">
        <v>942</v>
      </c>
      <c r="H132" s="36">
        <v>968.3</v>
      </c>
      <c r="I132" s="36">
        <v>976.3</v>
      </c>
      <c r="J132" s="36">
        <v>981.44999999999993</v>
      </c>
      <c r="K132" s="31">
        <v>971.15</v>
      </c>
      <c r="L132" s="31">
        <v>958</v>
      </c>
      <c r="M132" s="31">
        <v>23.661860000000001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1720.1</v>
      </c>
      <c r="D133" s="36">
        <v>1725.1499999999999</v>
      </c>
      <c r="E133" s="36">
        <v>1712.9499999999998</v>
      </c>
      <c r="F133" s="36">
        <v>1705.8</v>
      </c>
      <c r="G133" s="36">
        <v>1693.6</v>
      </c>
      <c r="H133" s="36">
        <v>1732.2999999999997</v>
      </c>
      <c r="I133" s="36">
        <v>1744.5</v>
      </c>
      <c r="J133" s="36">
        <v>1751.6499999999996</v>
      </c>
      <c r="K133" s="31">
        <v>1737.35</v>
      </c>
      <c r="L133" s="31">
        <v>1718</v>
      </c>
      <c r="M133" s="31">
        <v>1.8209</v>
      </c>
      <c r="N133" s="1"/>
      <c r="O133" s="1"/>
    </row>
    <row r="134" spans="1:15" ht="12.75" customHeight="1">
      <c r="A134" s="33">
        <v>124</v>
      </c>
      <c r="B134" s="53" t="s">
        <v>789</v>
      </c>
      <c r="C134" s="31">
        <v>6362.45</v>
      </c>
      <c r="D134" s="36">
        <v>6296.0666666666666</v>
      </c>
      <c r="E134" s="36">
        <v>6150.1333333333332</v>
      </c>
      <c r="F134" s="36">
        <v>5937.8166666666666</v>
      </c>
      <c r="G134" s="36">
        <v>5791.8833333333332</v>
      </c>
      <c r="H134" s="36">
        <v>6508.3833333333332</v>
      </c>
      <c r="I134" s="36">
        <v>6654.3166666666657</v>
      </c>
      <c r="J134" s="36">
        <v>6866.6333333333332</v>
      </c>
      <c r="K134" s="31">
        <v>6442</v>
      </c>
      <c r="L134" s="31">
        <v>6083.75</v>
      </c>
      <c r="M134" s="31">
        <v>2.97838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1179.25</v>
      </c>
      <c r="D135" s="36">
        <v>1183.2166666666667</v>
      </c>
      <c r="E135" s="36">
        <v>1173.1833333333334</v>
      </c>
      <c r="F135" s="36">
        <v>1167.1166666666668</v>
      </c>
      <c r="G135" s="36">
        <v>1157.0833333333335</v>
      </c>
      <c r="H135" s="36">
        <v>1189.2833333333333</v>
      </c>
      <c r="I135" s="36">
        <v>1199.3166666666666</v>
      </c>
      <c r="J135" s="36">
        <v>1205.3833333333332</v>
      </c>
      <c r="K135" s="31">
        <v>1193.25</v>
      </c>
      <c r="L135" s="31">
        <v>1177.1500000000001</v>
      </c>
      <c r="M135" s="31">
        <v>2.3450600000000001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467.75</v>
      </c>
      <c r="D136" s="36">
        <v>469.36666666666662</v>
      </c>
      <c r="E136" s="36">
        <v>463.98333333333323</v>
      </c>
      <c r="F136" s="36">
        <v>460.21666666666664</v>
      </c>
      <c r="G136" s="36">
        <v>454.83333333333326</v>
      </c>
      <c r="H136" s="36">
        <v>473.13333333333321</v>
      </c>
      <c r="I136" s="36">
        <v>478.51666666666654</v>
      </c>
      <c r="J136" s="36">
        <v>482.28333333333319</v>
      </c>
      <c r="K136" s="31">
        <v>474.75</v>
      </c>
      <c r="L136" s="31">
        <v>465.6</v>
      </c>
      <c r="M136" s="31">
        <v>31.140999999999998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3841.35</v>
      </c>
      <c r="D137" s="36">
        <v>3849.25</v>
      </c>
      <c r="E137" s="36">
        <v>3802.75</v>
      </c>
      <c r="F137" s="36">
        <v>3764.15</v>
      </c>
      <c r="G137" s="36">
        <v>3717.65</v>
      </c>
      <c r="H137" s="36">
        <v>3887.85</v>
      </c>
      <c r="I137" s="36">
        <v>3934.35</v>
      </c>
      <c r="J137" s="36">
        <v>3972.95</v>
      </c>
      <c r="K137" s="31">
        <v>3895.75</v>
      </c>
      <c r="L137" s="31">
        <v>3810.65</v>
      </c>
      <c r="M137" s="31">
        <v>7.4686399999999997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1995.9</v>
      </c>
      <c r="D138" s="36">
        <v>1995.2</v>
      </c>
      <c r="E138" s="36">
        <v>1980.45</v>
      </c>
      <c r="F138" s="36">
        <v>1965</v>
      </c>
      <c r="G138" s="36">
        <v>1950.25</v>
      </c>
      <c r="H138" s="36">
        <v>2010.65</v>
      </c>
      <c r="I138" s="36">
        <v>2025.4</v>
      </c>
      <c r="J138" s="36">
        <v>2040.8500000000001</v>
      </c>
      <c r="K138" s="31">
        <v>2009.95</v>
      </c>
      <c r="L138" s="31">
        <v>1979.75</v>
      </c>
      <c r="M138" s="31">
        <v>2.2932100000000002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1128</v>
      </c>
      <c r="D139" s="36">
        <v>1136.8833333333332</v>
      </c>
      <c r="E139" s="36">
        <v>1114.4166666666665</v>
      </c>
      <c r="F139" s="36">
        <v>1100.8333333333333</v>
      </c>
      <c r="G139" s="36">
        <v>1078.3666666666666</v>
      </c>
      <c r="H139" s="36">
        <v>1150.4666666666665</v>
      </c>
      <c r="I139" s="36">
        <v>1172.9333333333332</v>
      </c>
      <c r="J139" s="36">
        <v>1186.5166666666664</v>
      </c>
      <c r="K139" s="31">
        <v>1159.3499999999999</v>
      </c>
      <c r="L139" s="31">
        <v>1123.3</v>
      </c>
      <c r="M139" s="31">
        <v>0.69001999999999997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841.65</v>
      </c>
      <c r="D140" s="36">
        <v>845.26666666666677</v>
      </c>
      <c r="E140" s="36">
        <v>836.53333333333353</v>
      </c>
      <c r="F140" s="36">
        <v>831.41666666666674</v>
      </c>
      <c r="G140" s="36">
        <v>822.68333333333351</v>
      </c>
      <c r="H140" s="36">
        <v>850.38333333333355</v>
      </c>
      <c r="I140" s="36">
        <v>859.1166666666669</v>
      </c>
      <c r="J140" s="36">
        <v>864.23333333333358</v>
      </c>
      <c r="K140" s="31">
        <v>854</v>
      </c>
      <c r="L140" s="31">
        <v>840.15</v>
      </c>
      <c r="M140" s="31">
        <v>9.4225399999999997</v>
      </c>
      <c r="N140" s="1"/>
      <c r="O140" s="1"/>
    </row>
    <row r="141" spans="1:15" ht="12.75" customHeight="1">
      <c r="A141" s="33">
        <v>131</v>
      </c>
      <c r="B141" s="53" t="s">
        <v>846</v>
      </c>
      <c r="C141" s="31">
        <v>2635.5</v>
      </c>
      <c r="D141" s="36">
        <v>2649.7333333333331</v>
      </c>
      <c r="E141" s="36">
        <v>2610.7666666666664</v>
      </c>
      <c r="F141" s="36">
        <v>2586.0333333333333</v>
      </c>
      <c r="G141" s="36">
        <v>2547.0666666666666</v>
      </c>
      <c r="H141" s="36">
        <v>2674.4666666666662</v>
      </c>
      <c r="I141" s="36">
        <v>2713.4333333333325</v>
      </c>
      <c r="J141" s="36">
        <v>2738.1666666666661</v>
      </c>
      <c r="K141" s="31">
        <v>2688.7</v>
      </c>
      <c r="L141" s="31">
        <v>2625</v>
      </c>
      <c r="M141" s="31">
        <v>0.73860000000000003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644.79999999999995</v>
      </c>
      <c r="D142" s="36">
        <v>647.48333333333323</v>
      </c>
      <c r="E142" s="36">
        <v>639.96666666666647</v>
      </c>
      <c r="F142" s="36">
        <v>635.13333333333321</v>
      </c>
      <c r="G142" s="36">
        <v>627.61666666666645</v>
      </c>
      <c r="H142" s="36">
        <v>652.31666666666649</v>
      </c>
      <c r="I142" s="36">
        <v>659.83333333333314</v>
      </c>
      <c r="J142" s="36">
        <v>664.66666666666652</v>
      </c>
      <c r="K142" s="31">
        <v>655</v>
      </c>
      <c r="L142" s="31">
        <v>642.65</v>
      </c>
      <c r="M142" s="31">
        <v>21.311319999999998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1913.75</v>
      </c>
      <c r="D143" s="36">
        <v>1918.55</v>
      </c>
      <c r="E143" s="36">
        <v>1891.25</v>
      </c>
      <c r="F143" s="36">
        <v>1868.75</v>
      </c>
      <c r="G143" s="36">
        <v>1841.45</v>
      </c>
      <c r="H143" s="36">
        <v>1941.05</v>
      </c>
      <c r="I143" s="36">
        <v>1968.3499999999997</v>
      </c>
      <c r="J143" s="36">
        <v>1990.85</v>
      </c>
      <c r="K143" s="31">
        <v>1945.85</v>
      </c>
      <c r="L143" s="31">
        <v>1896.05</v>
      </c>
      <c r="M143" s="31">
        <v>2.0825399999999998</v>
      </c>
      <c r="N143" s="1"/>
      <c r="O143" s="1"/>
    </row>
    <row r="144" spans="1:15" ht="12.75" customHeight="1">
      <c r="A144" s="33">
        <v>134</v>
      </c>
      <c r="B144" s="53" t="s">
        <v>790</v>
      </c>
      <c r="C144" s="31">
        <v>2792.8</v>
      </c>
      <c r="D144" s="36">
        <v>2789.25</v>
      </c>
      <c r="E144" s="36">
        <v>2759.9</v>
      </c>
      <c r="F144" s="36">
        <v>2727</v>
      </c>
      <c r="G144" s="36">
        <v>2697.65</v>
      </c>
      <c r="H144" s="36">
        <v>2822.15</v>
      </c>
      <c r="I144" s="36">
        <v>2851.5000000000005</v>
      </c>
      <c r="J144" s="36">
        <v>2884.4</v>
      </c>
      <c r="K144" s="31">
        <v>2818.6</v>
      </c>
      <c r="L144" s="31">
        <v>2756.35</v>
      </c>
      <c r="M144" s="31">
        <v>0.89231000000000005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1071.5</v>
      </c>
      <c r="D145" s="36">
        <v>1079.8666666666666</v>
      </c>
      <c r="E145" s="36">
        <v>1051.7333333333331</v>
      </c>
      <c r="F145" s="36">
        <v>1031.9666666666665</v>
      </c>
      <c r="G145" s="36">
        <v>1003.833333333333</v>
      </c>
      <c r="H145" s="36">
        <v>1099.6333333333332</v>
      </c>
      <c r="I145" s="36">
        <v>1127.7666666666669</v>
      </c>
      <c r="J145" s="36">
        <v>1147.5333333333333</v>
      </c>
      <c r="K145" s="31">
        <v>1108</v>
      </c>
      <c r="L145" s="31">
        <v>1060.0999999999999</v>
      </c>
      <c r="M145" s="31">
        <v>12.06128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2998.65</v>
      </c>
      <c r="D146" s="36">
        <v>2996.2833333333333</v>
      </c>
      <c r="E146" s="36">
        <v>2974.1166666666668</v>
      </c>
      <c r="F146" s="36">
        <v>2949.5833333333335</v>
      </c>
      <c r="G146" s="36">
        <v>2927.416666666667</v>
      </c>
      <c r="H146" s="36">
        <v>3020.8166666666666</v>
      </c>
      <c r="I146" s="36">
        <v>3042.9833333333336</v>
      </c>
      <c r="J146" s="36">
        <v>3067.5166666666664</v>
      </c>
      <c r="K146" s="31">
        <v>3018.45</v>
      </c>
      <c r="L146" s="31">
        <v>2971.75</v>
      </c>
      <c r="M146" s="31">
        <v>2.6263299999999998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418.05</v>
      </c>
      <c r="D147" s="36">
        <v>419.33333333333331</v>
      </c>
      <c r="E147" s="36">
        <v>415.71666666666664</v>
      </c>
      <c r="F147" s="36">
        <v>413.38333333333333</v>
      </c>
      <c r="G147" s="36">
        <v>409.76666666666665</v>
      </c>
      <c r="H147" s="36">
        <v>421.66666666666663</v>
      </c>
      <c r="I147" s="36">
        <v>425.2833333333333</v>
      </c>
      <c r="J147" s="36">
        <v>427.61666666666662</v>
      </c>
      <c r="K147" s="31">
        <v>422.95</v>
      </c>
      <c r="L147" s="31">
        <v>417</v>
      </c>
      <c r="M147" s="31">
        <v>20.37424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182.97</v>
      </c>
      <c r="D148" s="36">
        <v>182.46</v>
      </c>
      <c r="E148" s="36">
        <v>180.52</v>
      </c>
      <c r="F148" s="36">
        <v>178.07</v>
      </c>
      <c r="G148" s="36">
        <v>176.13</v>
      </c>
      <c r="H148" s="36">
        <v>184.91000000000003</v>
      </c>
      <c r="I148" s="36">
        <v>186.85000000000002</v>
      </c>
      <c r="J148" s="36">
        <v>189.30000000000004</v>
      </c>
      <c r="K148" s="31">
        <v>184.4</v>
      </c>
      <c r="L148" s="31">
        <v>180.01</v>
      </c>
      <c r="M148" s="31">
        <v>18.680900000000001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5120.8999999999996</v>
      </c>
      <c r="D149" s="36">
        <v>5124.1666666666661</v>
      </c>
      <c r="E149" s="36">
        <v>5083.8833333333323</v>
      </c>
      <c r="F149" s="36">
        <v>5046.8666666666659</v>
      </c>
      <c r="G149" s="36">
        <v>5006.5833333333321</v>
      </c>
      <c r="H149" s="36">
        <v>5161.1833333333325</v>
      </c>
      <c r="I149" s="36">
        <v>5201.4666666666653</v>
      </c>
      <c r="J149" s="36">
        <v>5238.4833333333327</v>
      </c>
      <c r="K149" s="31">
        <v>5164.45</v>
      </c>
      <c r="L149" s="31">
        <v>5087.1499999999996</v>
      </c>
      <c r="M149" s="31">
        <v>4.9128400000000001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12412.2</v>
      </c>
      <c r="D150" s="36">
        <v>12535.316666666666</v>
      </c>
      <c r="E150" s="36">
        <v>12237.083333333332</v>
      </c>
      <c r="F150" s="36">
        <v>12061.966666666667</v>
      </c>
      <c r="G150" s="36">
        <v>11763.733333333334</v>
      </c>
      <c r="H150" s="36">
        <v>12710.433333333331</v>
      </c>
      <c r="I150" s="36">
        <v>13008.666666666664</v>
      </c>
      <c r="J150" s="36">
        <v>13183.783333333329</v>
      </c>
      <c r="K150" s="31">
        <v>12833.55</v>
      </c>
      <c r="L150" s="31">
        <v>12360.2</v>
      </c>
      <c r="M150" s="31">
        <v>4.4098100000000002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3404.5</v>
      </c>
      <c r="D151" s="36">
        <v>3411.7833333333333</v>
      </c>
      <c r="E151" s="36">
        <v>3385.0166666666664</v>
      </c>
      <c r="F151" s="36">
        <v>3365.5333333333333</v>
      </c>
      <c r="G151" s="36">
        <v>3338.7666666666664</v>
      </c>
      <c r="H151" s="36">
        <v>3431.2666666666664</v>
      </c>
      <c r="I151" s="36">
        <v>3458.0333333333338</v>
      </c>
      <c r="J151" s="36">
        <v>3477.5166666666664</v>
      </c>
      <c r="K151" s="31">
        <v>3438.55</v>
      </c>
      <c r="L151" s="31">
        <v>3392.3</v>
      </c>
      <c r="M151" s="31">
        <v>1.8415999999999999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6695.75</v>
      </c>
      <c r="D152" s="36">
        <v>6743.5166666666664</v>
      </c>
      <c r="E152" s="36">
        <v>6638.2333333333327</v>
      </c>
      <c r="F152" s="36">
        <v>6580.7166666666662</v>
      </c>
      <c r="G152" s="36">
        <v>6475.4333333333325</v>
      </c>
      <c r="H152" s="36">
        <v>6801.0333333333328</v>
      </c>
      <c r="I152" s="36">
        <v>6906.3166666666657</v>
      </c>
      <c r="J152" s="36">
        <v>6963.833333333333</v>
      </c>
      <c r="K152" s="31">
        <v>6848.8</v>
      </c>
      <c r="L152" s="31">
        <v>6686</v>
      </c>
      <c r="M152" s="31">
        <v>4.0025300000000001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837.95</v>
      </c>
      <c r="D153" s="36">
        <v>840.83333333333337</v>
      </c>
      <c r="E153" s="36">
        <v>832.81666666666672</v>
      </c>
      <c r="F153" s="36">
        <v>827.68333333333339</v>
      </c>
      <c r="G153" s="36">
        <v>819.66666666666674</v>
      </c>
      <c r="H153" s="36">
        <v>845.9666666666667</v>
      </c>
      <c r="I153" s="36">
        <v>853.98333333333335</v>
      </c>
      <c r="J153" s="36">
        <v>859.11666666666667</v>
      </c>
      <c r="K153" s="31">
        <v>848.85</v>
      </c>
      <c r="L153" s="31">
        <v>835.7</v>
      </c>
      <c r="M153" s="31">
        <v>4.2719500000000004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392.65</v>
      </c>
      <c r="D154" s="36">
        <v>387.16666666666669</v>
      </c>
      <c r="E154" s="36">
        <v>380.08333333333337</v>
      </c>
      <c r="F154" s="36">
        <v>367.51666666666671</v>
      </c>
      <c r="G154" s="36">
        <v>360.43333333333339</v>
      </c>
      <c r="H154" s="36">
        <v>399.73333333333335</v>
      </c>
      <c r="I154" s="36">
        <v>406.81666666666672</v>
      </c>
      <c r="J154" s="36">
        <v>419.38333333333333</v>
      </c>
      <c r="K154" s="31">
        <v>394.25</v>
      </c>
      <c r="L154" s="31">
        <v>374.6</v>
      </c>
      <c r="M154" s="31">
        <v>16.0487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257.06</v>
      </c>
      <c r="D155" s="36">
        <v>256.96333333333331</v>
      </c>
      <c r="E155" s="36">
        <v>254.51666666666659</v>
      </c>
      <c r="F155" s="36">
        <v>251.97333333333327</v>
      </c>
      <c r="G155" s="36">
        <v>249.52666666666656</v>
      </c>
      <c r="H155" s="36">
        <v>259.50666666666666</v>
      </c>
      <c r="I155" s="36">
        <v>261.95333333333338</v>
      </c>
      <c r="J155" s="36">
        <v>264.49666666666667</v>
      </c>
      <c r="K155" s="31">
        <v>259.41000000000003</v>
      </c>
      <c r="L155" s="31">
        <v>254.42</v>
      </c>
      <c r="M155" s="31">
        <v>16.495609999999999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43.07</v>
      </c>
      <c r="D156" s="36">
        <v>42.09</v>
      </c>
      <c r="E156" s="36">
        <v>39.800000000000004</v>
      </c>
      <c r="F156" s="36">
        <v>36.53</v>
      </c>
      <c r="G156" s="36">
        <v>34.24</v>
      </c>
      <c r="H156" s="36">
        <v>45.360000000000007</v>
      </c>
      <c r="I156" s="36">
        <v>47.65</v>
      </c>
      <c r="J156" s="36">
        <v>50.920000000000009</v>
      </c>
      <c r="K156" s="31">
        <v>44.38</v>
      </c>
      <c r="L156" s="31">
        <v>38.82</v>
      </c>
      <c r="M156" s="31">
        <v>1067.53071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4800.1000000000004</v>
      </c>
      <c r="D157" s="36">
        <v>4816.7833333333338</v>
      </c>
      <c r="E157" s="36">
        <v>4770.4666666666672</v>
      </c>
      <c r="F157" s="36">
        <v>4740.833333333333</v>
      </c>
      <c r="G157" s="36">
        <v>4694.5166666666664</v>
      </c>
      <c r="H157" s="36">
        <v>4846.4166666666679</v>
      </c>
      <c r="I157" s="36">
        <v>4892.7333333333354</v>
      </c>
      <c r="J157" s="36">
        <v>4922.3666666666686</v>
      </c>
      <c r="K157" s="31">
        <v>4863.1000000000004</v>
      </c>
      <c r="L157" s="31">
        <v>4787.1499999999996</v>
      </c>
      <c r="M157" s="31">
        <v>3.9834399999999999</v>
      </c>
      <c r="N157" s="1"/>
      <c r="O157" s="1"/>
    </row>
    <row r="158" spans="1:15" ht="12.75" customHeight="1">
      <c r="A158" s="33">
        <v>148</v>
      </c>
      <c r="B158" s="53" t="s">
        <v>847</v>
      </c>
      <c r="C158" s="31">
        <v>627.20000000000005</v>
      </c>
      <c r="D158" s="36">
        <v>626.88333333333333</v>
      </c>
      <c r="E158" s="36">
        <v>620.86666666666667</v>
      </c>
      <c r="F158" s="36">
        <v>614.5333333333333</v>
      </c>
      <c r="G158" s="36">
        <v>608.51666666666665</v>
      </c>
      <c r="H158" s="36">
        <v>633.2166666666667</v>
      </c>
      <c r="I158" s="36">
        <v>639.23333333333335</v>
      </c>
      <c r="J158" s="36">
        <v>645.56666666666672</v>
      </c>
      <c r="K158" s="31">
        <v>632.9</v>
      </c>
      <c r="L158" s="31">
        <v>620.54999999999995</v>
      </c>
      <c r="M158" s="31">
        <v>3.86015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707.75</v>
      </c>
      <c r="D159" s="36">
        <v>706.91666666666663</v>
      </c>
      <c r="E159" s="36">
        <v>687.83333333333326</v>
      </c>
      <c r="F159" s="36">
        <v>667.91666666666663</v>
      </c>
      <c r="G159" s="36">
        <v>648.83333333333326</v>
      </c>
      <c r="H159" s="36">
        <v>726.83333333333326</v>
      </c>
      <c r="I159" s="36">
        <v>745.91666666666652</v>
      </c>
      <c r="J159" s="36">
        <v>765.83333333333326</v>
      </c>
      <c r="K159" s="31">
        <v>726</v>
      </c>
      <c r="L159" s="31">
        <v>687</v>
      </c>
      <c r="M159" s="31">
        <v>3.1547200000000002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835.4</v>
      </c>
      <c r="D160" s="36">
        <v>832.23333333333323</v>
      </c>
      <c r="E160" s="36">
        <v>823.71666666666647</v>
      </c>
      <c r="F160" s="36">
        <v>812.03333333333319</v>
      </c>
      <c r="G160" s="36">
        <v>803.51666666666642</v>
      </c>
      <c r="H160" s="36">
        <v>843.91666666666652</v>
      </c>
      <c r="I160" s="36">
        <v>852.43333333333317</v>
      </c>
      <c r="J160" s="36">
        <v>864.11666666666656</v>
      </c>
      <c r="K160" s="31">
        <v>840.75</v>
      </c>
      <c r="L160" s="31">
        <v>820.55</v>
      </c>
      <c r="M160" s="31">
        <v>4.1988500000000002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2508.35</v>
      </c>
      <c r="D161" s="36">
        <v>2526.75</v>
      </c>
      <c r="E161" s="36">
        <v>2484.85</v>
      </c>
      <c r="F161" s="36">
        <v>2461.35</v>
      </c>
      <c r="G161" s="36">
        <v>2419.4499999999998</v>
      </c>
      <c r="H161" s="36">
        <v>2550.25</v>
      </c>
      <c r="I161" s="36">
        <v>2592.1499999999996</v>
      </c>
      <c r="J161" s="36">
        <v>2615.65</v>
      </c>
      <c r="K161" s="31">
        <v>2568.65</v>
      </c>
      <c r="L161" s="31">
        <v>2503.25</v>
      </c>
      <c r="M161" s="31">
        <v>0.41497000000000001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217.03</v>
      </c>
      <c r="D162" s="36">
        <v>218.01</v>
      </c>
      <c r="E162" s="36">
        <v>215.82</v>
      </c>
      <c r="F162" s="36">
        <v>214.61</v>
      </c>
      <c r="G162" s="36">
        <v>212.42000000000002</v>
      </c>
      <c r="H162" s="36">
        <v>219.21999999999997</v>
      </c>
      <c r="I162" s="36">
        <v>221.40999999999997</v>
      </c>
      <c r="J162" s="36">
        <v>222.61999999999995</v>
      </c>
      <c r="K162" s="31">
        <v>220.2</v>
      </c>
      <c r="L162" s="31">
        <v>216.8</v>
      </c>
      <c r="M162" s="31">
        <v>18.076530000000002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84.84</v>
      </c>
      <c r="D163" s="36">
        <v>84.179999999999993</v>
      </c>
      <c r="E163" s="36">
        <v>83.259999999999991</v>
      </c>
      <c r="F163" s="36">
        <v>81.679999999999993</v>
      </c>
      <c r="G163" s="36">
        <v>80.759999999999991</v>
      </c>
      <c r="H163" s="36">
        <v>85.759999999999991</v>
      </c>
      <c r="I163" s="36">
        <v>86.679999999999978</v>
      </c>
      <c r="J163" s="36">
        <v>88.259999999999991</v>
      </c>
      <c r="K163" s="31">
        <v>85.1</v>
      </c>
      <c r="L163" s="31">
        <v>82.6</v>
      </c>
      <c r="M163" s="31">
        <v>41.033810000000003</v>
      </c>
      <c r="N163" s="1"/>
      <c r="O163" s="1"/>
    </row>
    <row r="164" spans="1:15" ht="12.75" customHeight="1">
      <c r="A164" s="33">
        <v>154</v>
      </c>
      <c r="B164" s="53" t="s">
        <v>791</v>
      </c>
      <c r="C164" s="31">
        <v>1459.85</v>
      </c>
      <c r="D164" s="36">
        <v>1467.5666666666666</v>
      </c>
      <c r="E164" s="36">
        <v>1442.2833333333333</v>
      </c>
      <c r="F164" s="36">
        <v>1424.7166666666667</v>
      </c>
      <c r="G164" s="36">
        <v>1399.4333333333334</v>
      </c>
      <c r="H164" s="36">
        <v>1485.1333333333332</v>
      </c>
      <c r="I164" s="36">
        <v>1510.4166666666665</v>
      </c>
      <c r="J164" s="36">
        <v>1527.9833333333331</v>
      </c>
      <c r="K164" s="31">
        <v>1492.85</v>
      </c>
      <c r="L164" s="31">
        <v>1450</v>
      </c>
      <c r="M164" s="31">
        <v>1.88531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3744.1</v>
      </c>
      <c r="D165" s="36">
        <v>3762.1833333333329</v>
      </c>
      <c r="E165" s="36">
        <v>3713.5666666666657</v>
      </c>
      <c r="F165" s="36">
        <v>3683.0333333333328</v>
      </c>
      <c r="G165" s="36">
        <v>3634.4166666666656</v>
      </c>
      <c r="H165" s="36">
        <v>3792.7166666666658</v>
      </c>
      <c r="I165" s="36">
        <v>3841.3333333333335</v>
      </c>
      <c r="J165" s="36">
        <v>3871.8666666666659</v>
      </c>
      <c r="K165" s="31">
        <v>3810.8</v>
      </c>
      <c r="L165" s="31">
        <v>3731.65</v>
      </c>
      <c r="M165" s="31">
        <v>0.74936999999999998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495.65</v>
      </c>
      <c r="D166" s="36">
        <v>492.96666666666664</v>
      </c>
      <c r="E166" s="36">
        <v>486.23333333333329</v>
      </c>
      <c r="F166" s="36">
        <v>476.81666666666666</v>
      </c>
      <c r="G166" s="36">
        <v>470.08333333333331</v>
      </c>
      <c r="H166" s="36">
        <v>502.38333333333327</v>
      </c>
      <c r="I166" s="36">
        <v>509.11666666666662</v>
      </c>
      <c r="J166" s="36">
        <v>518.5333333333333</v>
      </c>
      <c r="K166" s="31">
        <v>499.7</v>
      </c>
      <c r="L166" s="31">
        <v>483.55</v>
      </c>
      <c r="M166" s="31">
        <v>46.321930000000002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560.65</v>
      </c>
      <c r="D167" s="36">
        <v>565.55000000000007</v>
      </c>
      <c r="E167" s="36">
        <v>553.60000000000014</v>
      </c>
      <c r="F167" s="36">
        <v>546.55000000000007</v>
      </c>
      <c r="G167" s="36">
        <v>534.60000000000014</v>
      </c>
      <c r="H167" s="36">
        <v>572.60000000000014</v>
      </c>
      <c r="I167" s="36">
        <v>584.55000000000018</v>
      </c>
      <c r="J167" s="36">
        <v>591.60000000000014</v>
      </c>
      <c r="K167" s="31">
        <v>577.5</v>
      </c>
      <c r="L167" s="31">
        <v>558.5</v>
      </c>
      <c r="M167" s="31">
        <v>4.4596400000000003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215.4</v>
      </c>
      <c r="D168" s="36">
        <v>213.97666666666669</v>
      </c>
      <c r="E168" s="36">
        <v>211.17333333333337</v>
      </c>
      <c r="F168" s="36">
        <v>206.94666666666669</v>
      </c>
      <c r="G168" s="36">
        <v>204.14333333333337</v>
      </c>
      <c r="H168" s="36">
        <v>218.20333333333338</v>
      </c>
      <c r="I168" s="36">
        <v>221.00666666666666</v>
      </c>
      <c r="J168" s="36">
        <v>225.23333333333338</v>
      </c>
      <c r="K168" s="31">
        <v>216.78</v>
      </c>
      <c r="L168" s="31">
        <v>209.75</v>
      </c>
      <c r="M168" s="31">
        <v>165.31496999999999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189.65</v>
      </c>
      <c r="D169" s="36">
        <v>189.31333333333336</v>
      </c>
      <c r="E169" s="36">
        <v>187.94666666666672</v>
      </c>
      <c r="F169" s="36">
        <v>186.24333333333337</v>
      </c>
      <c r="G169" s="36">
        <v>184.87666666666672</v>
      </c>
      <c r="H169" s="36">
        <v>191.01666666666671</v>
      </c>
      <c r="I169" s="36">
        <v>192.38333333333333</v>
      </c>
      <c r="J169" s="36">
        <v>194.0866666666667</v>
      </c>
      <c r="K169" s="31">
        <v>190.68</v>
      </c>
      <c r="L169" s="31">
        <v>187.61</v>
      </c>
      <c r="M169" s="31">
        <v>61.878970000000002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1008</v>
      </c>
      <c r="D170" s="36">
        <v>1008.4333333333334</v>
      </c>
      <c r="E170" s="36">
        <v>998.61666666666679</v>
      </c>
      <c r="F170" s="36">
        <v>989.23333333333335</v>
      </c>
      <c r="G170" s="36">
        <v>979.41666666666674</v>
      </c>
      <c r="H170" s="36">
        <v>1017.8166666666668</v>
      </c>
      <c r="I170" s="36">
        <v>1027.6333333333334</v>
      </c>
      <c r="J170" s="36">
        <v>1037.0166666666669</v>
      </c>
      <c r="K170" s="31">
        <v>1018.25</v>
      </c>
      <c r="L170" s="31">
        <v>999.05</v>
      </c>
      <c r="M170" s="31">
        <v>2.7612199999999998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5344.55</v>
      </c>
      <c r="D171" s="36">
        <v>5353.1833333333334</v>
      </c>
      <c r="E171" s="36">
        <v>5311.3666666666668</v>
      </c>
      <c r="F171" s="36">
        <v>5278.1833333333334</v>
      </c>
      <c r="G171" s="36">
        <v>5236.3666666666668</v>
      </c>
      <c r="H171" s="36">
        <v>5386.3666666666668</v>
      </c>
      <c r="I171" s="36">
        <v>5428.1833333333343</v>
      </c>
      <c r="J171" s="36">
        <v>5461.3666666666668</v>
      </c>
      <c r="K171" s="31">
        <v>5395</v>
      </c>
      <c r="L171" s="31">
        <v>5320</v>
      </c>
      <c r="M171" s="31">
        <v>0.11047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1424.4</v>
      </c>
      <c r="D172" s="36">
        <v>1427.6000000000001</v>
      </c>
      <c r="E172" s="36">
        <v>1413.8000000000002</v>
      </c>
      <c r="F172" s="36">
        <v>1403.2</v>
      </c>
      <c r="G172" s="36">
        <v>1389.4</v>
      </c>
      <c r="H172" s="36">
        <v>1438.2000000000003</v>
      </c>
      <c r="I172" s="36">
        <v>1452</v>
      </c>
      <c r="J172" s="36">
        <v>1462.6000000000004</v>
      </c>
      <c r="K172" s="31">
        <v>1441.4</v>
      </c>
      <c r="L172" s="31">
        <v>1417</v>
      </c>
      <c r="M172" s="31">
        <v>1.3708800000000001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306.60000000000002</v>
      </c>
      <c r="D173" s="36">
        <v>308.2833333333333</v>
      </c>
      <c r="E173" s="36">
        <v>304.36666666666662</v>
      </c>
      <c r="F173" s="36">
        <v>302.13333333333333</v>
      </c>
      <c r="G173" s="36">
        <v>298.21666666666664</v>
      </c>
      <c r="H173" s="36">
        <v>310.51666666666659</v>
      </c>
      <c r="I173" s="36">
        <v>314.43333333333334</v>
      </c>
      <c r="J173" s="36">
        <v>316.66666666666657</v>
      </c>
      <c r="K173" s="31">
        <v>312.2</v>
      </c>
      <c r="L173" s="31">
        <v>306.05</v>
      </c>
      <c r="M173" s="31">
        <v>3.35094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319.64999999999998</v>
      </c>
      <c r="D174" s="36">
        <v>319.7</v>
      </c>
      <c r="E174" s="36">
        <v>313.89999999999998</v>
      </c>
      <c r="F174" s="36">
        <v>308.14999999999998</v>
      </c>
      <c r="G174" s="36">
        <v>302.34999999999997</v>
      </c>
      <c r="H174" s="36">
        <v>325.45</v>
      </c>
      <c r="I174" s="36">
        <v>331.25000000000006</v>
      </c>
      <c r="J174" s="36">
        <v>337</v>
      </c>
      <c r="K174" s="31">
        <v>325.5</v>
      </c>
      <c r="L174" s="31">
        <v>313.95</v>
      </c>
      <c r="M174" s="31">
        <v>74.018029999999996</v>
      </c>
      <c r="N174" s="1"/>
      <c r="O174" s="1"/>
    </row>
    <row r="175" spans="1:15" ht="12.75" customHeight="1">
      <c r="A175" s="33">
        <v>165</v>
      </c>
      <c r="B175" s="53" t="s">
        <v>792</v>
      </c>
      <c r="C175" s="31">
        <v>758.7</v>
      </c>
      <c r="D175" s="36">
        <v>757.7833333333333</v>
      </c>
      <c r="E175" s="36">
        <v>750.91666666666663</v>
      </c>
      <c r="F175" s="36">
        <v>743.13333333333333</v>
      </c>
      <c r="G175" s="36">
        <v>736.26666666666665</v>
      </c>
      <c r="H175" s="36">
        <v>765.56666666666661</v>
      </c>
      <c r="I175" s="36">
        <v>772.43333333333339</v>
      </c>
      <c r="J175" s="36">
        <v>780.21666666666658</v>
      </c>
      <c r="K175" s="31">
        <v>764.65</v>
      </c>
      <c r="L175" s="31">
        <v>750</v>
      </c>
      <c r="M175" s="31">
        <v>5.5474300000000003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561.15</v>
      </c>
      <c r="D176" s="36">
        <v>559.35</v>
      </c>
      <c r="E176" s="36">
        <v>548.80000000000007</v>
      </c>
      <c r="F176" s="36">
        <v>536.45000000000005</v>
      </c>
      <c r="G176" s="36">
        <v>525.90000000000009</v>
      </c>
      <c r="H176" s="36">
        <v>571.70000000000005</v>
      </c>
      <c r="I176" s="36">
        <v>582.25</v>
      </c>
      <c r="J176" s="36">
        <v>594.6</v>
      </c>
      <c r="K176" s="31">
        <v>569.9</v>
      </c>
      <c r="L176" s="31">
        <v>547</v>
      </c>
      <c r="M176" s="31">
        <v>23.001180000000002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228.12</v>
      </c>
      <c r="D177" s="36">
        <v>228.94333333333336</v>
      </c>
      <c r="E177" s="36">
        <v>226.0866666666667</v>
      </c>
      <c r="F177" s="36">
        <v>224.05333333333334</v>
      </c>
      <c r="G177" s="36">
        <v>221.19666666666669</v>
      </c>
      <c r="H177" s="36">
        <v>230.97666666666672</v>
      </c>
      <c r="I177" s="36">
        <v>233.83333333333334</v>
      </c>
      <c r="J177" s="36">
        <v>235.86666666666673</v>
      </c>
      <c r="K177" s="31">
        <v>231.8</v>
      </c>
      <c r="L177" s="31">
        <v>226.91</v>
      </c>
      <c r="M177" s="31">
        <v>120.26014000000001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1362.15</v>
      </c>
      <c r="D178" s="36">
        <v>1364.3833333333334</v>
      </c>
      <c r="E178" s="36">
        <v>1349.7666666666669</v>
      </c>
      <c r="F178" s="36">
        <v>1337.3833333333334</v>
      </c>
      <c r="G178" s="36">
        <v>1322.7666666666669</v>
      </c>
      <c r="H178" s="36">
        <v>1376.7666666666669</v>
      </c>
      <c r="I178" s="36">
        <v>1391.3833333333332</v>
      </c>
      <c r="J178" s="36">
        <v>1403.7666666666669</v>
      </c>
      <c r="K178" s="31">
        <v>1379</v>
      </c>
      <c r="L178" s="31">
        <v>1352</v>
      </c>
      <c r="M178" s="31">
        <v>0.95084999999999997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95.77</v>
      </c>
      <c r="D179" s="36">
        <v>95.056666666666672</v>
      </c>
      <c r="E179" s="36">
        <v>93.213333333333338</v>
      </c>
      <c r="F179" s="36">
        <v>90.656666666666666</v>
      </c>
      <c r="G179" s="36">
        <v>88.813333333333333</v>
      </c>
      <c r="H179" s="36">
        <v>97.613333333333344</v>
      </c>
      <c r="I179" s="36">
        <v>99.456666666666678</v>
      </c>
      <c r="J179" s="36">
        <v>102.01333333333335</v>
      </c>
      <c r="K179" s="31">
        <v>96.9</v>
      </c>
      <c r="L179" s="31">
        <v>92.5</v>
      </c>
      <c r="M179" s="31">
        <v>1237.7362499999999</v>
      </c>
      <c r="N179" s="1"/>
      <c r="O179" s="1"/>
    </row>
    <row r="180" spans="1:15" ht="12.75" customHeight="1">
      <c r="A180" s="33">
        <v>170</v>
      </c>
      <c r="B180" s="53" t="s">
        <v>779</v>
      </c>
      <c r="C180" s="31">
        <v>1901.3</v>
      </c>
      <c r="D180" s="36">
        <v>1924.3666666666668</v>
      </c>
      <c r="E180" s="36">
        <v>1863.9333333333336</v>
      </c>
      <c r="F180" s="36">
        <v>1826.5666666666668</v>
      </c>
      <c r="G180" s="36">
        <v>1766.1333333333337</v>
      </c>
      <c r="H180" s="36">
        <v>1961.7333333333336</v>
      </c>
      <c r="I180" s="36">
        <v>2022.166666666667</v>
      </c>
      <c r="J180" s="36">
        <v>2059.5333333333338</v>
      </c>
      <c r="K180" s="31">
        <v>1984.8</v>
      </c>
      <c r="L180" s="31">
        <v>1887</v>
      </c>
      <c r="M180" s="31">
        <v>14.46809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397.6</v>
      </c>
      <c r="D181" s="36">
        <v>397.2833333333333</v>
      </c>
      <c r="E181" s="36">
        <v>395.66666666666663</v>
      </c>
      <c r="F181" s="36">
        <v>393.73333333333335</v>
      </c>
      <c r="G181" s="36">
        <v>392.11666666666667</v>
      </c>
      <c r="H181" s="36">
        <v>399.21666666666658</v>
      </c>
      <c r="I181" s="36">
        <v>400.83333333333326</v>
      </c>
      <c r="J181" s="36">
        <v>402.76666666666654</v>
      </c>
      <c r="K181" s="31">
        <v>398.9</v>
      </c>
      <c r="L181" s="31">
        <v>395.35</v>
      </c>
      <c r="M181" s="31">
        <v>25.45936</v>
      </c>
      <c r="N181" s="1"/>
      <c r="O181" s="1"/>
    </row>
    <row r="182" spans="1:15" ht="12.75" customHeight="1">
      <c r="A182" s="33">
        <v>172</v>
      </c>
      <c r="B182" s="53" t="s">
        <v>819</v>
      </c>
      <c r="C182" s="31">
        <v>9113.5</v>
      </c>
      <c r="D182" s="36">
        <v>9109.4499999999989</v>
      </c>
      <c r="E182" s="36">
        <v>8989.0499999999975</v>
      </c>
      <c r="F182" s="36">
        <v>8864.5999999999985</v>
      </c>
      <c r="G182" s="36">
        <v>8744.1999999999971</v>
      </c>
      <c r="H182" s="36">
        <v>9233.8999999999978</v>
      </c>
      <c r="I182" s="36">
        <v>9354.2999999999993</v>
      </c>
      <c r="J182" s="36">
        <v>9478.7499999999982</v>
      </c>
      <c r="K182" s="31">
        <v>9229.85</v>
      </c>
      <c r="L182" s="31">
        <v>8985</v>
      </c>
      <c r="M182" s="31">
        <v>0.36745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1891.8</v>
      </c>
      <c r="D183" s="36">
        <v>1898.3999999999999</v>
      </c>
      <c r="E183" s="36">
        <v>1879.3999999999996</v>
      </c>
      <c r="F183" s="36">
        <v>1866.9999999999998</v>
      </c>
      <c r="G183" s="36">
        <v>1847.9999999999995</v>
      </c>
      <c r="H183" s="36">
        <v>1910.7999999999997</v>
      </c>
      <c r="I183" s="36">
        <v>1929.8000000000002</v>
      </c>
      <c r="J183" s="36">
        <v>1942.1999999999998</v>
      </c>
      <c r="K183" s="31">
        <v>1917.4</v>
      </c>
      <c r="L183" s="31">
        <v>1886</v>
      </c>
      <c r="M183" s="31">
        <v>2.7844199999999999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2813.95</v>
      </c>
      <c r="D184" s="36">
        <v>2830.0666666666671</v>
      </c>
      <c r="E184" s="36">
        <v>2783.6333333333341</v>
      </c>
      <c r="F184" s="36">
        <v>2753.3166666666671</v>
      </c>
      <c r="G184" s="36">
        <v>2706.8833333333341</v>
      </c>
      <c r="H184" s="36">
        <v>2860.3833333333341</v>
      </c>
      <c r="I184" s="36">
        <v>2906.8166666666675</v>
      </c>
      <c r="J184" s="36">
        <v>2937.1333333333341</v>
      </c>
      <c r="K184" s="31">
        <v>2876.5</v>
      </c>
      <c r="L184" s="31">
        <v>2799.75</v>
      </c>
      <c r="M184" s="31">
        <v>0.76368000000000003</v>
      </c>
      <c r="N184" s="1"/>
      <c r="O184" s="1"/>
    </row>
    <row r="185" spans="1:15" ht="12.75" customHeight="1">
      <c r="A185" s="33">
        <v>175</v>
      </c>
      <c r="B185" s="53" t="s">
        <v>820</v>
      </c>
      <c r="C185" s="31">
        <v>1093</v>
      </c>
      <c r="D185" s="36">
        <v>1090.7166666666665</v>
      </c>
      <c r="E185" s="36">
        <v>1078.7333333333329</v>
      </c>
      <c r="F185" s="36">
        <v>1064.4666666666665</v>
      </c>
      <c r="G185" s="36">
        <v>1052.4833333333329</v>
      </c>
      <c r="H185" s="36">
        <v>1104.9833333333329</v>
      </c>
      <c r="I185" s="36">
        <v>1116.9666666666665</v>
      </c>
      <c r="J185" s="36">
        <v>1131.2333333333329</v>
      </c>
      <c r="K185" s="31">
        <v>1102.7</v>
      </c>
      <c r="L185" s="31">
        <v>1076.45</v>
      </c>
      <c r="M185" s="31">
        <v>1.4724900000000001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1709.45</v>
      </c>
      <c r="D186" s="36">
        <v>1701.75</v>
      </c>
      <c r="E186" s="36">
        <v>1687.7</v>
      </c>
      <c r="F186" s="36">
        <v>1665.95</v>
      </c>
      <c r="G186" s="36">
        <v>1651.9</v>
      </c>
      <c r="H186" s="36">
        <v>1723.5</v>
      </c>
      <c r="I186" s="36">
        <v>1737.5500000000002</v>
      </c>
      <c r="J186" s="36">
        <v>1759.3</v>
      </c>
      <c r="K186" s="31">
        <v>1715.8</v>
      </c>
      <c r="L186" s="31">
        <v>1680</v>
      </c>
      <c r="M186" s="31">
        <v>9.9484899999999996</v>
      </c>
      <c r="N186" s="1"/>
      <c r="O186" s="1"/>
    </row>
    <row r="187" spans="1:15" ht="12.75" customHeight="1">
      <c r="A187" s="33">
        <v>177</v>
      </c>
      <c r="B187" s="53" t="s">
        <v>795</v>
      </c>
      <c r="C187" s="31">
        <v>1143.0999999999999</v>
      </c>
      <c r="D187" s="36">
        <v>1149.8999999999999</v>
      </c>
      <c r="E187" s="36">
        <v>1121.7999999999997</v>
      </c>
      <c r="F187" s="36">
        <v>1100.4999999999998</v>
      </c>
      <c r="G187" s="36">
        <v>1072.3999999999996</v>
      </c>
      <c r="H187" s="36">
        <v>1171.1999999999998</v>
      </c>
      <c r="I187" s="36">
        <v>1199.2999999999997</v>
      </c>
      <c r="J187" s="36">
        <v>1220.5999999999999</v>
      </c>
      <c r="K187" s="31">
        <v>1178</v>
      </c>
      <c r="L187" s="31">
        <v>1128.5999999999999</v>
      </c>
      <c r="M187" s="31">
        <v>3.6941899999999999</v>
      </c>
      <c r="N187" s="1"/>
      <c r="O187" s="1"/>
    </row>
    <row r="188" spans="1:15" ht="12.75" customHeight="1">
      <c r="A188" s="33">
        <v>178</v>
      </c>
      <c r="B188" s="53" t="s">
        <v>821</v>
      </c>
      <c r="C188" s="31">
        <v>932.6</v>
      </c>
      <c r="D188" s="36">
        <v>941.15</v>
      </c>
      <c r="E188" s="36">
        <v>920.5</v>
      </c>
      <c r="F188" s="36">
        <v>908.4</v>
      </c>
      <c r="G188" s="36">
        <v>887.75</v>
      </c>
      <c r="H188" s="36">
        <v>953.25</v>
      </c>
      <c r="I188" s="36">
        <v>973.89999999999986</v>
      </c>
      <c r="J188" s="36">
        <v>986</v>
      </c>
      <c r="K188" s="31">
        <v>961.8</v>
      </c>
      <c r="L188" s="31">
        <v>929.05</v>
      </c>
      <c r="M188" s="31">
        <v>4.5524100000000001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6412.05</v>
      </c>
      <c r="D189" s="36">
        <v>6446.4833333333336</v>
      </c>
      <c r="E189" s="36">
        <v>6318.1166666666668</v>
      </c>
      <c r="F189" s="36">
        <v>6224.1833333333334</v>
      </c>
      <c r="G189" s="36">
        <v>6095.8166666666666</v>
      </c>
      <c r="H189" s="36">
        <v>6540.416666666667</v>
      </c>
      <c r="I189" s="36">
        <v>6668.7833333333338</v>
      </c>
      <c r="J189" s="36">
        <v>6762.7166666666672</v>
      </c>
      <c r="K189" s="31">
        <v>6574.85</v>
      </c>
      <c r="L189" s="31">
        <v>6352.55</v>
      </c>
      <c r="M189" s="31">
        <v>1.05349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1457.7</v>
      </c>
      <c r="D190" s="36">
        <v>1464.8833333333332</v>
      </c>
      <c r="E190" s="36">
        <v>1445.8166666666664</v>
      </c>
      <c r="F190" s="36">
        <v>1433.9333333333332</v>
      </c>
      <c r="G190" s="36">
        <v>1414.8666666666663</v>
      </c>
      <c r="H190" s="36">
        <v>1476.7666666666664</v>
      </c>
      <c r="I190" s="36">
        <v>1495.833333333333</v>
      </c>
      <c r="J190" s="36">
        <v>1507.7166666666665</v>
      </c>
      <c r="K190" s="31">
        <v>1483.95</v>
      </c>
      <c r="L190" s="31">
        <v>1453</v>
      </c>
      <c r="M190" s="31">
        <v>5.3390300000000002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1210.5999999999999</v>
      </c>
      <c r="D191" s="36">
        <v>1211.55</v>
      </c>
      <c r="E191" s="36">
        <v>1191.0999999999999</v>
      </c>
      <c r="F191" s="36">
        <v>1171.5999999999999</v>
      </c>
      <c r="G191" s="36">
        <v>1151.1499999999999</v>
      </c>
      <c r="H191" s="36">
        <v>1231.05</v>
      </c>
      <c r="I191" s="36">
        <v>1251.5000000000002</v>
      </c>
      <c r="J191" s="36">
        <v>1271</v>
      </c>
      <c r="K191" s="31">
        <v>1232</v>
      </c>
      <c r="L191" s="31">
        <v>1192.05</v>
      </c>
      <c r="M191" s="31">
        <v>6.3668800000000001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2869.5</v>
      </c>
      <c r="D192" s="36">
        <v>2886.3333333333335</v>
      </c>
      <c r="E192" s="36">
        <v>2843.166666666667</v>
      </c>
      <c r="F192" s="36">
        <v>2816.8333333333335</v>
      </c>
      <c r="G192" s="36">
        <v>2773.666666666667</v>
      </c>
      <c r="H192" s="36">
        <v>2912.666666666667</v>
      </c>
      <c r="I192" s="36">
        <v>2955.8333333333339</v>
      </c>
      <c r="J192" s="36">
        <v>2982.166666666667</v>
      </c>
      <c r="K192" s="31">
        <v>2929.5</v>
      </c>
      <c r="L192" s="31">
        <v>2860</v>
      </c>
      <c r="M192" s="31">
        <v>4.2216300000000002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698.2</v>
      </c>
      <c r="D193" s="36">
        <v>703.2833333333333</v>
      </c>
      <c r="E193" s="36">
        <v>689.91666666666663</v>
      </c>
      <c r="F193" s="36">
        <v>681.63333333333333</v>
      </c>
      <c r="G193" s="36">
        <v>668.26666666666665</v>
      </c>
      <c r="H193" s="36">
        <v>711.56666666666661</v>
      </c>
      <c r="I193" s="36">
        <v>724.93333333333339</v>
      </c>
      <c r="J193" s="36">
        <v>733.21666666666658</v>
      </c>
      <c r="K193" s="31">
        <v>716.65</v>
      </c>
      <c r="L193" s="31">
        <v>695</v>
      </c>
      <c r="M193" s="31">
        <v>18.42069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510.35</v>
      </c>
      <c r="D194" s="36">
        <v>511.76666666666671</v>
      </c>
      <c r="E194" s="36">
        <v>507.58333333333337</v>
      </c>
      <c r="F194" s="36">
        <v>504.81666666666666</v>
      </c>
      <c r="G194" s="36">
        <v>500.63333333333333</v>
      </c>
      <c r="H194" s="36">
        <v>514.53333333333342</v>
      </c>
      <c r="I194" s="36">
        <v>518.7166666666667</v>
      </c>
      <c r="J194" s="36">
        <v>521.48333333333346</v>
      </c>
      <c r="K194" s="31">
        <v>515.95000000000005</v>
      </c>
      <c r="L194" s="31">
        <v>509</v>
      </c>
      <c r="M194" s="31">
        <v>3.0287700000000002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2741.6</v>
      </c>
      <c r="D195" s="36">
        <v>2750.3000000000006</v>
      </c>
      <c r="E195" s="36">
        <v>2726.6000000000013</v>
      </c>
      <c r="F195" s="36">
        <v>2711.6000000000008</v>
      </c>
      <c r="G195" s="36">
        <v>2687.9000000000015</v>
      </c>
      <c r="H195" s="36">
        <v>2765.3000000000011</v>
      </c>
      <c r="I195" s="36">
        <v>2789.0000000000009</v>
      </c>
      <c r="J195" s="36">
        <v>2804.0000000000009</v>
      </c>
      <c r="K195" s="31">
        <v>2774</v>
      </c>
      <c r="L195" s="31">
        <v>2735.3</v>
      </c>
      <c r="M195" s="31">
        <v>4.7238499999999997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1332.05</v>
      </c>
      <c r="D196" s="36">
        <v>1335.2833333333333</v>
      </c>
      <c r="E196" s="36">
        <v>1321.1666666666665</v>
      </c>
      <c r="F196" s="36">
        <v>1310.2833333333333</v>
      </c>
      <c r="G196" s="36">
        <v>1296.1666666666665</v>
      </c>
      <c r="H196" s="36">
        <v>1346.1666666666665</v>
      </c>
      <c r="I196" s="36">
        <v>1360.2833333333333</v>
      </c>
      <c r="J196" s="36">
        <v>1371.1666666666665</v>
      </c>
      <c r="K196" s="31">
        <v>1349.4</v>
      </c>
      <c r="L196" s="31">
        <v>1324.4</v>
      </c>
      <c r="M196" s="31">
        <v>5.3078000000000003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2440.25</v>
      </c>
      <c r="D197" s="36">
        <v>2446.4166666666665</v>
      </c>
      <c r="E197" s="36">
        <v>2423.7333333333331</v>
      </c>
      <c r="F197" s="36">
        <v>2407.2166666666667</v>
      </c>
      <c r="G197" s="36">
        <v>2384.5333333333333</v>
      </c>
      <c r="H197" s="36">
        <v>2462.9333333333329</v>
      </c>
      <c r="I197" s="36">
        <v>2485.6166666666663</v>
      </c>
      <c r="J197" s="36">
        <v>2502.1333333333328</v>
      </c>
      <c r="K197" s="31">
        <v>2469.1</v>
      </c>
      <c r="L197" s="31">
        <v>2429.9</v>
      </c>
      <c r="M197" s="31">
        <v>1.1013500000000001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145.32</v>
      </c>
      <c r="D198" s="36">
        <v>145.78333333333333</v>
      </c>
      <c r="E198" s="36">
        <v>143.53666666666666</v>
      </c>
      <c r="F198" s="36">
        <v>141.75333333333333</v>
      </c>
      <c r="G198" s="36">
        <v>139.50666666666666</v>
      </c>
      <c r="H198" s="36">
        <v>147.56666666666666</v>
      </c>
      <c r="I198" s="36">
        <v>149.81333333333333</v>
      </c>
      <c r="J198" s="36">
        <v>151.59666666666666</v>
      </c>
      <c r="K198" s="31">
        <v>148.03</v>
      </c>
      <c r="L198" s="31">
        <v>144</v>
      </c>
      <c r="M198" s="31">
        <v>10.95722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3524.3</v>
      </c>
      <c r="D199" s="36">
        <v>3413.5666666666671</v>
      </c>
      <c r="E199" s="36">
        <v>3279.1333333333341</v>
      </c>
      <c r="F199" s="36">
        <v>3033.9666666666672</v>
      </c>
      <c r="G199" s="36">
        <v>2899.5333333333342</v>
      </c>
      <c r="H199" s="36">
        <v>3658.733333333334</v>
      </c>
      <c r="I199" s="36">
        <v>3793.1666666666674</v>
      </c>
      <c r="J199" s="36">
        <v>4038.3333333333339</v>
      </c>
      <c r="K199" s="31">
        <v>3548</v>
      </c>
      <c r="L199" s="31">
        <v>3168.4</v>
      </c>
      <c r="M199" s="31">
        <v>22.10294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677.95</v>
      </c>
      <c r="D200" s="36">
        <v>673.91666666666663</v>
      </c>
      <c r="E200" s="36">
        <v>665.0333333333333</v>
      </c>
      <c r="F200" s="36">
        <v>652.11666666666667</v>
      </c>
      <c r="G200" s="36">
        <v>643.23333333333335</v>
      </c>
      <c r="H200" s="36">
        <v>686.83333333333326</v>
      </c>
      <c r="I200" s="36">
        <v>695.7166666666667</v>
      </c>
      <c r="J200" s="36">
        <v>708.63333333333321</v>
      </c>
      <c r="K200" s="31">
        <v>682.8</v>
      </c>
      <c r="L200" s="31">
        <v>661</v>
      </c>
      <c r="M200" s="31">
        <v>42.904719999999998</v>
      </c>
      <c r="N200" s="1"/>
      <c r="O200" s="1"/>
    </row>
    <row r="201" spans="1:15" ht="12.75" customHeight="1">
      <c r="A201" s="33">
        <v>191</v>
      </c>
      <c r="B201" s="53" t="s">
        <v>848</v>
      </c>
      <c r="C201" s="31">
        <v>364.2</v>
      </c>
      <c r="D201" s="36">
        <v>365.56666666666666</v>
      </c>
      <c r="E201" s="36">
        <v>362.13333333333333</v>
      </c>
      <c r="F201" s="36">
        <v>360.06666666666666</v>
      </c>
      <c r="G201" s="36">
        <v>356.63333333333333</v>
      </c>
      <c r="H201" s="36">
        <v>367.63333333333333</v>
      </c>
      <c r="I201" s="36">
        <v>371.06666666666661</v>
      </c>
      <c r="J201" s="36">
        <v>373.13333333333333</v>
      </c>
      <c r="K201" s="31">
        <v>369</v>
      </c>
      <c r="L201" s="31">
        <v>363.5</v>
      </c>
      <c r="M201" s="31">
        <v>3.83128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705.2</v>
      </c>
      <c r="D202" s="36">
        <v>701.63333333333333</v>
      </c>
      <c r="E202" s="36">
        <v>695.56666666666661</v>
      </c>
      <c r="F202" s="36">
        <v>685.93333333333328</v>
      </c>
      <c r="G202" s="36">
        <v>679.86666666666656</v>
      </c>
      <c r="H202" s="36">
        <v>711.26666666666665</v>
      </c>
      <c r="I202" s="36">
        <v>717.33333333333348</v>
      </c>
      <c r="J202" s="36">
        <v>726.9666666666667</v>
      </c>
      <c r="K202" s="31">
        <v>707.7</v>
      </c>
      <c r="L202" s="31">
        <v>692</v>
      </c>
      <c r="M202" s="31">
        <v>20.77881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232.45</v>
      </c>
      <c r="D203" s="36">
        <v>232.81333333333336</v>
      </c>
      <c r="E203" s="36">
        <v>230.83666666666673</v>
      </c>
      <c r="F203" s="36">
        <v>229.22333333333336</v>
      </c>
      <c r="G203" s="36">
        <v>227.24666666666673</v>
      </c>
      <c r="H203" s="36">
        <v>234.42666666666673</v>
      </c>
      <c r="I203" s="36">
        <v>236.40333333333336</v>
      </c>
      <c r="J203" s="36">
        <v>238.01666666666674</v>
      </c>
      <c r="K203" s="31">
        <v>234.79</v>
      </c>
      <c r="L203" s="31">
        <v>231.2</v>
      </c>
      <c r="M203" s="31">
        <v>14.77641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238.93</v>
      </c>
      <c r="D204" s="36">
        <v>240.23000000000002</v>
      </c>
      <c r="E204" s="36">
        <v>236.21000000000004</v>
      </c>
      <c r="F204" s="36">
        <v>233.49</v>
      </c>
      <c r="G204" s="36">
        <v>229.47000000000003</v>
      </c>
      <c r="H204" s="36">
        <v>242.95000000000005</v>
      </c>
      <c r="I204" s="36">
        <v>246.97000000000003</v>
      </c>
      <c r="J204" s="36">
        <v>249.69000000000005</v>
      </c>
      <c r="K204" s="31">
        <v>244.25</v>
      </c>
      <c r="L204" s="31">
        <v>237.51</v>
      </c>
      <c r="M204" s="31">
        <v>26.61026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460.4</v>
      </c>
      <c r="D205" s="36">
        <v>457.36666666666662</v>
      </c>
      <c r="E205" s="36">
        <v>450.03333333333325</v>
      </c>
      <c r="F205" s="36">
        <v>439.66666666666663</v>
      </c>
      <c r="G205" s="36">
        <v>432.33333333333326</v>
      </c>
      <c r="H205" s="36">
        <v>467.73333333333323</v>
      </c>
      <c r="I205" s="36">
        <v>475.06666666666661</v>
      </c>
      <c r="J205" s="36">
        <v>485.43333333333322</v>
      </c>
      <c r="K205" s="31">
        <v>464.7</v>
      </c>
      <c r="L205" s="31">
        <v>447</v>
      </c>
      <c r="M205" s="31">
        <v>87.893379999999993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1975.15</v>
      </c>
      <c r="D206" s="36">
        <v>1980.95</v>
      </c>
      <c r="E206" s="36">
        <v>1964.2</v>
      </c>
      <c r="F206" s="36">
        <v>1953.25</v>
      </c>
      <c r="G206" s="36">
        <v>1936.5</v>
      </c>
      <c r="H206" s="36">
        <v>1991.9</v>
      </c>
      <c r="I206" s="36">
        <v>2008.65</v>
      </c>
      <c r="J206" s="36">
        <v>2019.6000000000001</v>
      </c>
      <c r="K206" s="31">
        <v>1997.7</v>
      </c>
      <c r="L206" s="31">
        <v>1970</v>
      </c>
      <c r="M206" s="31">
        <v>0.46556999999999998</v>
      </c>
      <c r="N206" s="1"/>
      <c r="O206" s="1"/>
    </row>
    <row r="207" spans="1:15" ht="12.75" customHeight="1">
      <c r="A207" s="33">
        <v>197</v>
      </c>
      <c r="B207" s="53" t="s">
        <v>849</v>
      </c>
      <c r="C207" s="31">
        <v>626</v>
      </c>
      <c r="D207" s="36">
        <v>631.4666666666667</v>
      </c>
      <c r="E207" s="36">
        <v>618.53333333333342</v>
      </c>
      <c r="F207" s="36">
        <v>611.06666666666672</v>
      </c>
      <c r="G207" s="36">
        <v>598.13333333333344</v>
      </c>
      <c r="H207" s="36">
        <v>638.93333333333339</v>
      </c>
      <c r="I207" s="36">
        <v>651.86666666666679</v>
      </c>
      <c r="J207" s="36">
        <v>659.33333333333337</v>
      </c>
      <c r="K207" s="31">
        <v>644.4</v>
      </c>
      <c r="L207" s="31">
        <v>624</v>
      </c>
      <c r="M207" s="31">
        <v>14.99061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1790.55</v>
      </c>
      <c r="D208" s="36">
        <v>1785.1833333333334</v>
      </c>
      <c r="E208" s="36">
        <v>1772.6666666666667</v>
      </c>
      <c r="F208" s="36">
        <v>1754.7833333333333</v>
      </c>
      <c r="G208" s="36">
        <v>1742.2666666666667</v>
      </c>
      <c r="H208" s="36">
        <v>1803.0666666666668</v>
      </c>
      <c r="I208" s="36">
        <v>1815.5833333333333</v>
      </c>
      <c r="J208" s="36">
        <v>1833.4666666666669</v>
      </c>
      <c r="K208" s="31">
        <v>1797.7</v>
      </c>
      <c r="L208" s="31">
        <v>1767.3</v>
      </c>
      <c r="M208" s="31">
        <v>28.78565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4514.3500000000004</v>
      </c>
      <c r="D209" s="36">
        <v>4517.5999999999995</v>
      </c>
      <c r="E209" s="36">
        <v>4488.9999999999991</v>
      </c>
      <c r="F209" s="36">
        <v>4463.6499999999996</v>
      </c>
      <c r="G209" s="36">
        <v>4435.0499999999993</v>
      </c>
      <c r="H209" s="36">
        <v>4542.9499999999989</v>
      </c>
      <c r="I209" s="36">
        <v>4571.5499999999993</v>
      </c>
      <c r="J209" s="36">
        <v>4596.8999999999987</v>
      </c>
      <c r="K209" s="31">
        <v>4546.2</v>
      </c>
      <c r="L209" s="31">
        <v>4492.25</v>
      </c>
      <c r="M209" s="31">
        <v>3.7435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1645.45</v>
      </c>
      <c r="D210" s="36">
        <v>1645.7833333333335</v>
      </c>
      <c r="E210" s="36">
        <v>1641.666666666667</v>
      </c>
      <c r="F210" s="36">
        <v>1637.8833333333334</v>
      </c>
      <c r="G210" s="36">
        <v>1633.7666666666669</v>
      </c>
      <c r="H210" s="36">
        <v>1649.5666666666671</v>
      </c>
      <c r="I210" s="36">
        <v>1653.6833333333334</v>
      </c>
      <c r="J210" s="36">
        <v>1657.4666666666672</v>
      </c>
      <c r="K210" s="31">
        <v>1649.9</v>
      </c>
      <c r="L210" s="31">
        <v>1642</v>
      </c>
      <c r="M210" s="31">
        <v>114.38159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751.85</v>
      </c>
      <c r="D211" s="36">
        <v>753.63333333333333</v>
      </c>
      <c r="E211" s="36">
        <v>748.61666666666667</v>
      </c>
      <c r="F211" s="36">
        <v>745.38333333333333</v>
      </c>
      <c r="G211" s="36">
        <v>740.36666666666667</v>
      </c>
      <c r="H211" s="36">
        <v>756.86666666666667</v>
      </c>
      <c r="I211" s="36">
        <v>761.88333333333333</v>
      </c>
      <c r="J211" s="36">
        <v>765.11666666666667</v>
      </c>
      <c r="K211" s="31">
        <v>758.65</v>
      </c>
      <c r="L211" s="31">
        <v>750.4</v>
      </c>
      <c r="M211" s="31">
        <v>17.594380000000001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157.59</v>
      </c>
      <c r="D212" s="36">
        <v>156.85333333333332</v>
      </c>
      <c r="E212" s="36">
        <v>153.40666666666664</v>
      </c>
      <c r="F212" s="36">
        <v>149.2233333333333</v>
      </c>
      <c r="G212" s="36">
        <v>145.77666666666661</v>
      </c>
      <c r="H212" s="36">
        <v>161.03666666666666</v>
      </c>
      <c r="I212" s="36">
        <v>164.48333333333332</v>
      </c>
      <c r="J212" s="36">
        <v>168.66666666666669</v>
      </c>
      <c r="K212" s="31">
        <v>160.30000000000001</v>
      </c>
      <c r="L212" s="31">
        <v>152.66999999999999</v>
      </c>
      <c r="M212" s="31">
        <v>552.12229000000002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801.55</v>
      </c>
      <c r="D213" s="36">
        <v>805</v>
      </c>
      <c r="E213" s="36">
        <v>796.65</v>
      </c>
      <c r="F213" s="36">
        <v>791.75</v>
      </c>
      <c r="G213" s="36">
        <v>783.4</v>
      </c>
      <c r="H213" s="36">
        <v>809.9</v>
      </c>
      <c r="I213" s="36">
        <v>818.24999999999989</v>
      </c>
      <c r="J213" s="36">
        <v>823.15</v>
      </c>
      <c r="K213" s="31">
        <v>813.35</v>
      </c>
      <c r="L213" s="31">
        <v>800.1</v>
      </c>
      <c r="M213" s="31">
        <v>2.9315699999999998</v>
      </c>
      <c r="N213" s="1"/>
      <c r="O213" s="1"/>
    </row>
    <row r="214" spans="1:15" ht="12.75" customHeight="1">
      <c r="A214" s="33">
        <v>204</v>
      </c>
      <c r="B214" s="53" t="s">
        <v>850</v>
      </c>
      <c r="C214" s="31">
        <v>1185.2</v>
      </c>
      <c r="D214" s="36">
        <v>1184.0666666666666</v>
      </c>
      <c r="E214" s="36">
        <v>1173.1333333333332</v>
      </c>
      <c r="F214" s="36">
        <v>1161.0666666666666</v>
      </c>
      <c r="G214" s="36">
        <v>1150.1333333333332</v>
      </c>
      <c r="H214" s="36">
        <v>1196.1333333333332</v>
      </c>
      <c r="I214" s="36">
        <v>1207.0666666666666</v>
      </c>
      <c r="J214" s="36">
        <v>1219.1333333333332</v>
      </c>
      <c r="K214" s="31">
        <v>1195</v>
      </c>
      <c r="L214" s="31">
        <v>1172</v>
      </c>
      <c r="M214" s="31">
        <v>0.14954000000000001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1879.45</v>
      </c>
      <c r="D215" s="36">
        <v>1885.1499999999999</v>
      </c>
      <c r="E215" s="36">
        <v>1854.2999999999997</v>
      </c>
      <c r="F215" s="36">
        <v>1829.1499999999999</v>
      </c>
      <c r="G215" s="36">
        <v>1798.2999999999997</v>
      </c>
      <c r="H215" s="36">
        <v>1910.2999999999997</v>
      </c>
      <c r="I215" s="36">
        <v>1941.1499999999996</v>
      </c>
      <c r="J215" s="36">
        <v>1966.2999999999997</v>
      </c>
      <c r="K215" s="31">
        <v>1916</v>
      </c>
      <c r="L215" s="31">
        <v>1860</v>
      </c>
      <c r="M215" s="31">
        <v>5.4496099999999998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5734.2</v>
      </c>
      <c r="D216" s="36">
        <v>5727.7333333333336</v>
      </c>
      <c r="E216" s="36">
        <v>5656.4666666666672</v>
      </c>
      <c r="F216" s="36">
        <v>5578.7333333333336</v>
      </c>
      <c r="G216" s="36">
        <v>5507.4666666666672</v>
      </c>
      <c r="H216" s="36">
        <v>5805.4666666666672</v>
      </c>
      <c r="I216" s="36">
        <v>5876.7333333333336</v>
      </c>
      <c r="J216" s="36">
        <v>5954.4666666666672</v>
      </c>
      <c r="K216" s="31">
        <v>5799</v>
      </c>
      <c r="L216" s="31">
        <v>5650</v>
      </c>
      <c r="M216" s="31">
        <v>8.1750299999999996</v>
      </c>
      <c r="N216" s="1"/>
      <c r="O216" s="1"/>
    </row>
    <row r="217" spans="1:15" ht="12.75" customHeight="1">
      <c r="A217" s="33">
        <v>207</v>
      </c>
      <c r="B217" s="53" t="s">
        <v>851</v>
      </c>
      <c r="C217" s="31">
        <v>537.9</v>
      </c>
      <c r="D217" s="36">
        <v>542.18333333333328</v>
      </c>
      <c r="E217" s="36">
        <v>530.06666666666661</v>
      </c>
      <c r="F217" s="36">
        <v>522.23333333333335</v>
      </c>
      <c r="G217" s="36">
        <v>510.11666666666667</v>
      </c>
      <c r="H217" s="36">
        <v>550.01666666666654</v>
      </c>
      <c r="I217" s="36">
        <v>562.1333333333331</v>
      </c>
      <c r="J217" s="36">
        <v>569.96666666666647</v>
      </c>
      <c r="K217" s="31">
        <v>554.29999999999995</v>
      </c>
      <c r="L217" s="31">
        <v>534.35</v>
      </c>
      <c r="M217" s="31">
        <v>20.754239999999999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669.95</v>
      </c>
      <c r="D218" s="36">
        <v>669.86666666666667</v>
      </c>
      <c r="E218" s="36">
        <v>667.33333333333337</v>
      </c>
      <c r="F218" s="36">
        <v>664.7166666666667</v>
      </c>
      <c r="G218" s="36">
        <v>662.18333333333339</v>
      </c>
      <c r="H218" s="36">
        <v>672.48333333333335</v>
      </c>
      <c r="I218" s="36">
        <v>675.01666666666665</v>
      </c>
      <c r="J218" s="36">
        <v>677.63333333333333</v>
      </c>
      <c r="K218" s="31">
        <v>672.4</v>
      </c>
      <c r="L218" s="31">
        <v>667.25</v>
      </c>
      <c r="M218" s="31">
        <v>37.496079999999999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4792.45</v>
      </c>
      <c r="D219" s="36">
        <v>4818.7999999999993</v>
      </c>
      <c r="E219" s="36">
        <v>4749.6999999999989</v>
      </c>
      <c r="F219" s="36">
        <v>4706.95</v>
      </c>
      <c r="G219" s="36">
        <v>4637.8499999999995</v>
      </c>
      <c r="H219" s="36">
        <v>4861.5499999999984</v>
      </c>
      <c r="I219" s="36">
        <v>4930.6499999999987</v>
      </c>
      <c r="J219" s="36">
        <v>4973.3999999999978</v>
      </c>
      <c r="K219" s="31">
        <v>4887.8999999999996</v>
      </c>
      <c r="L219" s="31">
        <v>4776.05</v>
      </c>
      <c r="M219" s="31">
        <v>18.013629999999999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315.5</v>
      </c>
      <c r="D220" s="36">
        <v>314</v>
      </c>
      <c r="E220" s="36">
        <v>310.5</v>
      </c>
      <c r="F220" s="36">
        <v>305.5</v>
      </c>
      <c r="G220" s="36">
        <v>302</v>
      </c>
      <c r="H220" s="36">
        <v>319</v>
      </c>
      <c r="I220" s="36">
        <v>322.5</v>
      </c>
      <c r="J220" s="36">
        <v>327.5</v>
      </c>
      <c r="K220" s="31">
        <v>317.5</v>
      </c>
      <c r="L220" s="31">
        <v>309</v>
      </c>
      <c r="M220" s="31">
        <v>42.681310000000003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448.5</v>
      </c>
      <c r="D221" s="36">
        <v>449.90000000000003</v>
      </c>
      <c r="E221" s="36">
        <v>442.65000000000009</v>
      </c>
      <c r="F221" s="36">
        <v>436.80000000000007</v>
      </c>
      <c r="G221" s="36">
        <v>429.55000000000013</v>
      </c>
      <c r="H221" s="36">
        <v>455.75000000000006</v>
      </c>
      <c r="I221" s="36">
        <v>462.99999999999994</v>
      </c>
      <c r="J221" s="36">
        <v>468.85</v>
      </c>
      <c r="K221" s="31">
        <v>457.15</v>
      </c>
      <c r="L221" s="31">
        <v>444.05</v>
      </c>
      <c r="M221" s="31">
        <v>120.07469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2838.45</v>
      </c>
      <c r="D222" s="36">
        <v>2839.0333333333333</v>
      </c>
      <c r="E222" s="36">
        <v>2823.0666666666666</v>
      </c>
      <c r="F222" s="36">
        <v>2807.6833333333334</v>
      </c>
      <c r="G222" s="36">
        <v>2791.7166666666667</v>
      </c>
      <c r="H222" s="36">
        <v>2854.4166666666665</v>
      </c>
      <c r="I222" s="36">
        <v>2870.3833333333328</v>
      </c>
      <c r="J222" s="36">
        <v>2885.7666666666664</v>
      </c>
      <c r="K222" s="31">
        <v>2855</v>
      </c>
      <c r="L222" s="31">
        <v>2823.65</v>
      </c>
      <c r="M222" s="31">
        <v>19.451730000000001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495.7</v>
      </c>
      <c r="D223" s="36">
        <v>493.4666666666667</v>
      </c>
      <c r="E223" s="36">
        <v>490.23333333333341</v>
      </c>
      <c r="F223" s="36">
        <v>484.76666666666671</v>
      </c>
      <c r="G223" s="36">
        <v>481.53333333333342</v>
      </c>
      <c r="H223" s="36">
        <v>498.93333333333339</v>
      </c>
      <c r="I223" s="36">
        <v>502.16666666666674</v>
      </c>
      <c r="J223" s="36">
        <v>507.63333333333338</v>
      </c>
      <c r="K223" s="31">
        <v>496.7</v>
      </c>
      <c r="L223" s="31">
        <v>488</v>
      </c>
      <c r="M223" s="31">
        <v>19.489190000000001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11765.2</v>
      </c>
      <c r="D224" s="36">
        <v>11729.116666666667</v>
      </c>
      <c r="E224" s="36">
        <v>11618.083333333334</v>
      </c>
      <c r="F224" s="36">
        <v>11470.966666666667</v>
      </c>
      <c r="G224" s="36">
        <v>11359.933333333334</v>
      </c>
      <c r="H224" s="36">
        <v>11876.233333333334</v>
      </c>
      <c r="I224" s="36">
        <v>11987.266666666666</v>
      </c>
      <c r="J224" s="36">
        <v>12134.383333333333</v>
      </c>
      <c r="K224" s="31">
        <v>11840.15</v>
      </c>
      <c r="L224" s="31">
        <v>11582</v>
      </c>
      <c r="M224" s="31">
        <v>0.40073999999999999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1178.3499999999999</v>
      </c>
      <c r="D225" s="36">
        <v>1161.2</v>
      </c>
      <c r="E225" s="36">
        <v>1132.4000000000001</v>
      </c>
      <c r="F225" s="36">
        <v>1086.45</v>
      </c>
      <c r="G225" s="36">
        <v>1057.6500000000001</v>
      </c>
      <c r="H225" s="36">
        <v>1207.1500000000001</v>
      </c>
      <c r="I225" s="36">
        <v>1235.9499999999998</v>
      </c>
      <c r="J225" s="36">
        <v>1281.9000000000001</v>
      </c>
      <c r="K225" s="31">
        <v>1190</v>
      </c>
      <c r="L225" s="31">
        <v>1115.25</v>
      </c>
      <c r="M225" s="31">
        <v>7.5389099999999996</v>
      </c>
      <c r="N225" s="1"/>
      <c r="O225" s="1"/>
    </row>
    <row r="226" spans="1:15" ht="12.75" customHeight="1">
      <c r="A226" s="33">
        <v>216</v>
      </c>
      <c r="B226" s="53" t="s">
        <v>852</v>
      </c>
      <c r="C226" s="31">
        <v>524.1</v>
      </c>
      <c r="D226" s="36">
        <v>519.69999999999993</v>
      </c>
      <c r="E226" s="36">
        <v>511.39999999999986</v>
      </c>
      <c r="F226" s="36">
        <v>498.69999999999993</v>
      </c>
      <c r="G226" s="36">
        <v>490.39999999999986</v>
      </c>
      <c r="H226" s="36">
        <v>532.39999999999986</v>
      </c>
      <c r="I226" s="36">
        <v>540.69999999999982</v>
      </c>
      <c r="J226" s="36">
        <v>553.39999999999986</v>
      </c>
      <c r="K226" s="31">
        <v>528</v>
      </c>
      <c r="L226" s="31">
        <v>507</v>
      </c>
      <c r="M226" s="31">
        <v>19.922709999999999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49725.9</v>
      </c>
      <c r="D227" s="36">
        <v>49935.333333333336</v>
      </c>
      <c r="E227" s="36">
        <v>48801.716666666674</v>
      </c>
      <c r="F227" s="36">
        <v>47877.53333333334</v>
      </c>
      <c r="G227" s="36">
        <v>46743.916666666679</v>
      </c>
      <c r="H227" s="36">
        <v>50859.51666666667</v>
      </c>
      <c r="I227" s="36">
        <v>51993.133333333324</v>
      </c>
      <c r="J227" s="36">
        <v>52917.316666666666</v>
      </c>
      <c r="K227" s="31">
        <v>51068.95</v>
      </c>
      <c r="L227" s="31">
        <v>49011.15</v>
      </c>
      <c r="M227" s="31">
        <v>9.8640000000000005E-2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262</v>
      </c>
      <c r="D228" s="36">
        <v>264.25</v>
      </c>
      <c r="E228" s="36">
        <v>259.05</v>
      </c>
      <c r="F228" s="36">
        <v>256.10000000000002</v>
      </c>
      <c r="G228" s="36">
        <v>250.90000000000003</v>
      </c>
      <c r="H228" s="36">
        <v>267.2</v>
      </c>
      <c r="I228" s="36">
        <v>272.40000000000003</v>
      </c>
      <c r="J228" s="36">
        <v>275.34999999999997</v>
      </c>
      <c r="K228" s="31">
        <v>269.45</v>
      </c>
      <c r="L228" s="31">
        <v>261.3</v>
      </c>
      <c r="M228" s="31">
        <v>66.061589999999995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1235.95</v>
      </c>
      <c r="D229" s="36">
        <v>1237.3666666666668</v>
      </c>
      <c r="E229" s="36">
        <v>1229.8833333333337</v>
      </c>
      <c r="F229" s="36">
        <v>1223.8166666666668</v>
      </c>
      <c r="G229" s="36">
        <v>1216.3333333333337</v>
      </c>
      <c r="H229" s="36">
        <v>1243.4333333333336</v>
      </c>
      <c r="I229" s="36">
        <v>1250.9166666666667</v>
      </c>
      <c r="J229" s="36">
        <v>1256.9833333333336</v>
      </c>
      <c r="K229" s="31">
        <v>1244.8499999999999</v>
      </c>
      <c r="L229" s="31">
        <v>1231.3</v>
      </c>
      <c r="M229" s="31">
        <v>91.428110000000004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2255.4499999999998</v>
      </c>
      <c r="D230" s="36">
        <v>2261.2999999999997</v>
      </c>
      <c r="E230" s="36">
        <v>2238.5999999999995</v>
      </c>
      <c r="F230" s="36">
        <v>2221.7499999999995</v>
      </c>
      <c r="G230" s="36">
        <v>2199.0499999999993</v>
      </c>
      <c r="H230" s="36">
        <v>2278.1499999999996</v>
      </c>
      <c r="I230" s="36">
        <v>2300.8499999999995</v>
      </c>
      <c r="J230" s="36">
        <v>2317.6999999999998</v>
      </c>
      <c r="K230" s="31">
        <v>2284</v>
      </c>
      <c r="L230" s="31">
        <v>2244.4499999999998</v>
      </c>
      <c r="M230" s="31">
        <v>10.415520000000001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758.05</v>
      </c>
      <c r="D231" s="36">
        <v>762.31666666666661</v>
      </c>
      <c r="E231" s="36">
        <v>751.73333333333323</v>
      </c>
      <c r="F231" s="36">
        <v>745.41666666666663</v>
      </c>
      <c r="G231" s="36">
        <v>734.83333333333326</v>
      </c>
      <c r="H231" s="36">
        <v>768.63333333333321</v>
      </c>
      <c r="I231" s="36">
        <v>779.2166666666667</v>
      </c>
      <c r="J231" s="36">
        <v>785.53333333333319</v>
      </c>
      <c r="K231" s="31">
        <v>772.9</v>
      </c>
      <c r="L231" s="31">
        <v>756</v>
      </c>
      <c r="M231" s="31">
        <v>13.46555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834.15</v>
      </c>
      <c r="D232" s="36">
        <v>833.58333333333337</v>
      </c>
      <c r="E232" s="36">
        <v>827.36666666666679</v>
      </c>
      <c r="F232" s="36">
        <v>820.58333333333337</v>
      </c>
      <c r="G232" s="36">
        <v>814.36666666666679</v>
      </c>
      <c r="H232" s="36">
        <v>840.36666666666679</v>
      </c>
      <c r="I232" s="36">
        <v>846.58333333333326</v>
      </c>
      <c r="J232" s="36">
        <v>853.36666666666679</v>
      </c>
      <c r="K232" s="31">
        <v>839.8</v>
      </c>
      <c r="L232" s="31">
        <v>826.8</v>
      </c>
      <c r="M232" s="31">
        <v>2.27399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92.5</v>
      </c>
      <c r="D233" s="36">
        <v>92.90666666666668</v>
      </c>
      <c r="E233" s="36">
        <v>91.993333333333368</v>
      </c>
      <c r="F233" s="36">
        <v>91.486666666666693</v>
      </c>
      <c r="G233" s="36">
        <v>90.57333333333338</v>
      </c>
      <c r="H233" s="36">
        <v>93.413333333333355</v>
      </c>
      <c r="I233" s="36">
        <v>94.326666666666682</v>
      </c>
      <c r="J233" s="36">
        <v>94.833333333333343</v>
      </c>
      <c r="K233" s="31">
        <v>93.82</v>
      </c>
      <c r="L233" s="31">
        <v>92.4</v>
      </c>
      <c r="M233" s="31">
        <v>41.308590000000002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75.040000000000006</v>
      </c>
      <c r="D234" s="36">
        <v>75.08</v>
      </c>
      <c r="E234" s="36">
        <v>74.63</v>
      </c>
      <c r="F234" s="36">
        <v>74.22</v>
      </c>
      <c r="G234" s="36">
        <v>73.77</v>
      </c>
      <c r="H234" s="36">
        <v>75.489999999999995</v>
      </c>
      <c r="I234" s="36">
        <v>75.940000000000012</v>
      </c>
      <c r="J234" s="36">
        <v>76.349999999999994</v>
      </c>
      <c r="K234" s="31">
        <v>75.53</v>
      </c>
      <c r="L234" s="31">
        <v>74.67</v>
      </c>
      <c r="M234" s="31">
        <v>160.02780999999999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113.63</v>
      </c>
      <c r="D235" s="36">
        <v>113.56</v>
      </c>
      <c r="E235" s="36">
        <v>112.77000000000001</v>
      </c>
      <c r="F235" s="36">
        <v>111.91000000000001</v>
      </c>
      <c r="G235" s="36">
        <v>111.12000000000002</v>
      </c>
      <c r="H235" s="36">
        <v>114.42</v>
      </c>
      <c r="I235" s="36">
        <v>115.21</v>
      </c>
      <c r="J235" s="36">
        <v>116.07</v>
      </c>
      <c r="K235" s="31">
        <v>114.35</v>
      </c>
      <c r="L235" s="31">
        <v>112.7</v>
      </c>
      <c r="M235" s="31">
        <v>72.2727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468.9</v>
      </c>
      <c r="D236" s="36">
        <v>467.5</v>
      </c>
      <c r="E236" s="36">
        <v>460.3</v>
      </c>
      <c r="F236" s="36">
        <v>451.7</v>
      </c>
      <c r="G236" s="36">
        <v>444.5</v>
      </c>
      <c r="H236" s="36">
        <v>476.1</v>
      </c>
      <c r="I236" s="36">
        <v>483.30000000000007</v>
      </c>
      <c r="J236" s="36">
        <v>491.90000000000003</v>
      </c>
      <c r="K236" s="31">
        <v>474.7</v>
      </c>
      <c r="L236" s="31">
        <v>458.9</v>
      </c>
      <c r="M236" s="31">
        <v>17.053349999999998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61.88</v>
      </c>
      <c r="D237" s="36">
        <v>62.546666666666674</v>
      </c>
      <c r="E237" s="36">
        <v>60.923333333333346</v>
      </c>
      <c r="F237" s="36">
        <v>59.966666666666676</v>
      </c>
      <c r="G237" s="36">
        <v>58.343333333333348</v>
      </c>
      <c r="H237" s="36">
        <v>63.503333333333345</v>
      </c>
      <c r="I237" s="36">
        <v>65.126666666666665</v>
      </c>
      <c r="J237" s="36">
        <v>66.083333333333343</v>
      </c>
      <c r="K237" s="31">
        <v>64.17</v>
      </c>
      <c r="L237" s="31">
        <v>61.59</v>
      </c>
      <c r="M237" s="31">
        <v>344.48264999999998</v>
      </c>
      <c r="N237" s="1"/>
      <c r="O237" s="1"/>
    </row>
    <row r="238" spans="1:15" ht="12.75" customHeight="1">
      <c r="A238" s="33">
        <v>228</v>
      </c>
      <c r="B238" s="53" t="s">
        <v>775</v>
      </c>
      <c r="C238" s="31">
        <v>252.5</v>
      </c>
      <c r="D238" s="36">
        <v>253.96666666666667</v>
      </c>
      <c r="E238" s="36">
        <v>250.53333333333336</v>
      </c>
      <c r="F238" s="36">
        <v>248.56666666666669</v>
      </c>
      <c r="G238" s="36">
        <v>245.13333333333338</v>
      </c>
      <c r="H238" s="36">
        <v>255.93333333333334</v>
      </c>
      <c r="I238" s="36">
        <v>259.36666666666667</v>
      </c>
      <c r="J238" s="36">
        <v>261.33333333333331</v>
      </c>
      <c r="K238" s="31">
        <v>257.39999999999998</v>
      </c>
      <c r="L238" s="31">
        <v>252</v>
      </c>
      <c r="M238" s="31">
        <v>30.085139999999999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511.2</v>
      </c>
      <c r="D239" s="36">
        <v>510.04999999999995</v>
      </c>
      <c r="E239" s="36">
        <v>508.19999999999993</v>
      </c>
      <c r="F239" s="36">
        <v>505.2</v>
      </c>
      <c r="G239" s="36">
        <v>503.34999999999997</v>
      </c>
      <c r="H239" s="36">
        <v>513.04999999999995</v>
      </c>
      <c r="I239" s="36">
        <v>514.89999999999986</v>
      </c>
      <c r="J239" s="36">
        <v>517.89999999999986</v>
      </c>
      <c r="K239" s="31">
        <v>511.9</v>
      </c>
      <c r="L239" s="31">
        <v>507.05</v>
      </c>
      <c r="M239" s="31">
        <v>108.98887999999999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297.39999999999998</v>
      </c>
      <c r="D240" s="36">
        <v>298.4666666666667</v>
      </c>
      <c r="E240" s="36">
        <v>295.13333333333338</v>
      </c>
      <c r="F240" s="36">
        <v>292.86666666666667</v>
      </c>
      <c r="G240" s="36">
        <v>289.53333333333336</v>
      </c>
      <c r="H240" s="36">
        <v>300.73333333333341</v>
      </c>
      <c r="I240" s="36">
        <v>304.06666666666666</v>
      </c>
      <c r="J240" s="36">
        <v>306.33333333333343</v>
      </c>
      <c r="K240" s="31">
        <v>301.8</v>
      </c>
      <c r="L240" s="31">
        <v>296.2</v>
      </c>
      <c r="M240" s="31">
        <v>2.5851700000000002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364.45</v>
      </c>
      <c r="D241" s="36">
        <v>365.61666666666662</v>
      </c>
      <c r="E241" s="36">
        <v>362.83333333333326</v>
      </c>
      <c r="F241" s="36">
        <v>361.21666666666664</v>
      </c>
      <c r="G241" s="36">
        <v>358.43333333333328</v>
      </c>
      <c r="H241" s="36">
        <v>367.23333333333323</v>
      </c>
      <c r="I241" s="36">
        <v>370.01666666666665</v>
      </c>
      <c r="J241" s="36">
        <v>371.63333333333321</v>
      </c>
      <c r="K241" s="31">
        <v>368.4</v>
      </c>
      <c r="L241" s="31">
        <v>364</v>
      </c>
      <c r="M241" s="31">
        <v>11.94726</v>
      </c>
      <c r="N241" s="1"/>
      <c r="O241" s="1"/>
    </row>
    <row r="242" spans="1:15" ht="12.75" customHeight="1">
      <c r="A242" s="33">
        <v>232</v>
      </c>
      <c r="B242" s="53" t="s">
        <v>886</v>
      </c>
      <c r="C242" s="31">
        <v>167.31</v>
      </c>
      <c r="D242" s="36">
        <v>165.42333333333332</v>
      </c>
      <c r="E242" s="36">
        <v>162.83666666666664</v>
      </c>
      <c r="F242" s="36">
        <v>158.36333333333332</v>
      </c>
      <c r="G242" s="36">
        <v>155.77666666666664</v>
      </c>
      <c r="H242" s="36">
        <v>169.89666666666665</v>
      </c>
      <c r="I242" s="36">
        <v>172.48333333333329</v>
      </c>
      <c r="J242" s="36">
        <v>176.95666666666665</v>
      </c>
      <c r="K242" s="31">
        <v>168.01</v>
      </c>
      <c r="L242" s="31">
        <v>160.94999999999999</v>
      </c>
      <c r="M242" s="31">
        <v>81.821269999999998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3029.15</v>
      </c>
      <c r="D243" s="36">
        <v>3042.35</v>
      </c>
      <c r="E243" s="36">
        <v>3000.35</v>
      </c>
      <c r="F243" s="36">
        <v>2971.55</v>
      </c>
      <c r="G243" s="36">
        <v>2929.55</v>
      </c>
      <c r="H243" s="36">
        <v>3071.1499999999996</v>
      </c>
      <c r="I243" s="36">
        <v>3113.1499999999996</v>
      </c>
      <c r="J243" s="36">
        <v>3141.9499999999994</v>
      </c>
      <c r="K243" s="31">
        <v>3084.35</v>
      </c>
      <c r="L243" s="31">
        <v>3013.55</v>
      </c>
      <c r="M243" s="31">
        <v>1.3868499999999999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551</v>
      </c>
      <c r="D244" s="36">
        <v>549.43333333333328</v>
      </c>
      <c r="E244" s="36">
        <v>524.56666666666661</v>
      </c>
      <c r="F244" s="36">
        <v>498.13333333333333</v>
      </c>
      <c r="G244" s="36">
        <v>473.26666666666665</v>
      </c>
      <c r="H244" s="36">
        <v>575.86666666666656</v>
      </c>
      <c r="I244" s="36">
        <v>600.73333333333312</v>
      </c>
      <c r="J244" s="36">
        <v>627.16666666666652</v>
      </c>
      <c r="K244" s="31">
        <v>574.29999999999995</v>
      </c>
      <c r="L244" s="31">
        <v>523</v>
      </c>
      <c r="M244" s="31">
        <v>37.521940000000001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209.34</v>
      </c>
      <c r="D245" s="36">
        <v>209.06333333333336</v>
      </c>
      <c r="E245" s="36">
        <v>206.87666666666672</v>
      </c>
      <c r="F245" s="36">
        <v>204.41333333333336</v>
      </c>
      <c r="G245" s="36">
        <v>202.22666666666672</v>
      </c>
      <c r="H245" s="36">
        <v>211.52666666666673</v>
      </c>
      <c r="I245" s="36">
        <v>213.7133333333334</v>
      </c>
      <c r="J245" s="36">
        <v>216.17666666666673</v>
      </c>
      <c r="K245" s="31">
        <v>211.25</v>
      </c>
      <c r="L245" s="31">
        <v>206.6</v>
      </c>
      <c r="M245" s="31">
        <v>184.12658999999999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670.45</v>
      </c>
      <c r="D246" s="36">
        <v>667.65</v>
      </c>
      <c r="E246" s="36">
        <v>661.8</v>
      </c>
      <c r="F246" s="36">
        <v>653.15</v>
      </c>
      <c r="G246" s="36">
        <v>647.29999999999995</v>
      </c>
      <c r="H246" s="36">
        <v>676.3</v>
      </c>
      <c r="I246" s="36">
        <v>682.15000000000009</v>
      </c>
      <c r="J246" s="36">
        <v>690.8</v>
      </c>
      <c r="K246" s="31">
        <v>673.5</v>
      </c>
      <c r="L246" s="31">
        <v>659</v>
      </c>
      <c r="M246" s="31">
        <v>38.655329999999999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181.34</v>
      </c>
      <c r="D247" s="36">
        <v>181.08333333333334</v>
      </c>
      <c r="E247" s="36">
        <v>178.16666666666669</v>
      </c>
      <c r="F247" s="36">
        <v>174.99333333333334</v>
      </c>
      <c r="G247" s="36">
        <v>172.07666666666668</v>
      </c>
      <c r="H247" s="36">
        <v>184.25666666666669</v>
      </c>
      <c r="I247" s="36">
        <v>187.17333333333337</v>
      </c>
      <c r="J247" s="36">
        <v>190.34666666666669</v>
      </c>
      <c r="K247" s="31">
        <v>184</v>
      </c>
      <c r="L247" s="31">
        <v>177.91</v>
      </c>
      <c r="M247" s="31">
        <v>461.62315000000001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59.7</v>
      </c>
      <c r="D248" s="36">
        <v>59.866666666666667</v>
      </c>
      <c r="E248" s="36">
        <v>59.433333333333337</v>
      </c>
      <c r="F248" s="36">
        <v>59.166666666666671</v>
      </c>
      <c r="G248" s="36">
        <v>58.733333333333341</v>
      </c>
      <c r="H248" s="36">
        <v>60.133333333333333</v>
      </c>
      <c r="I248" s="36">
        <v>60.566666666666656</v>
      </c>
      <c r="J248" s="36">
        <v>60.833333333333329</v>
      </c>
      <c r="K248" s="31">
        <v>60.3</v>
      </c>
      <c r="L248" s="31">
        <v>59.6</v>
      </c>
      <c r="M248" s="31">
        <v>31.634650000000001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945.25</v>
      </c>
      <c r="D249" s="36">
        <v>945.5333333333333</v>
      </c>
      <c r="E249" s="36">
        <v>938.51666666666665</v>
      </c>
      <c r="F249" s="36">
        <v>931.7833333333333</v>
      </c>
      <c r="G249" s="36">
        <v>924.76666666666665</v>
      </c>
      <c r="H249" s="36">
        <v>952.26666666666665</v>
      </c>
      <c r="I249" s="36">
        <v>959.2833333333333</v>
      </c>
      <c r="J249" s="36">
        <v>966.01666666666665</v>
      </c>
      <c r="K249" s="31">
        <v>952.55</v>
      </c>
      <c r="L249" s="31">
        <v>938.8</v>
      </c>
      <c r="M249" s="31">
        <v>19.299299999999999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173.48</v>
      </c>
      <c r="D250" s="36">
        <v>174.4433333333333</v>
      </c>
      <c r="E250" s="36">
        <v>172.0366666666666</v>
      </c>
      <c r="F250" s="36">
        <v>170.59333333333331</v>
      </c>
      <c r="G250" s="36">
        <v>168.18666666666661</v>
      </c>
      <c r="H250" s="36">
        <v>175.8866666666666</v>
      </c>
      <c r="I250" s="36">
        <v>178.29333333333329</v>
      </c>
      <c r="J250" s="36">
        <v>179.73666666666659</v>
      </c>
      <c r="K250" s="31">
        <v>176.85</v>
      </c>
      <c r="L250" s="31">
        <v>173</v>
      </c>
      <c r="M250" s="31">
        <v>157.74279000000001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1540.55</v>
      </c>
      <c r="D251" s="36">
        <v>1545.25</v>
      </c>
      <c r="E251" s="36">
        <v>1517.45</v>
      </c>
      <c r="F251" s="36">
        <v>1494.3500000000001</v>
      </c>
      <c r="G251" s="36">
        <v>1466.5500000000002</v>
      </c>
      <c r="H251" s="36">
        <v>1568.35</v>
      </c>
      <c r="I251" s="36">
        <v>1596.15</v>
      </c>
      <c r="J251" s="36">
        <v>1619.2499999999998</v>
      </c>
      <c r="K251" s="31">
        <v>1573.05</v>
      </c>
      <c r="L251" s="31">
        <v>1522.15</v>
      </c>
      <c r="M251" s="31">
        <v>3.42245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556</v>
      </c>
      <c r="D252" s="36">
        <v>556.16666666666663</v>
      </c>
      <c r="E252" s="36">
        <v>549.83333333333326</v>
      </c>
      <c r="F252" s="36">
        <v>543.66666666666663</v>
      </c>
      <c r="G252" s="36">
        <v>537.33333333333326</v>
      </c>
      <c r="H252" s="36">
        <v>562.33333333333326</v>
      </c>
      <c r="I252" s="36">
        <v>568.66666666666652</v>
      </c>
      <c r="J252" s="36">
        <v>574.83333333333326</v>
      </c>
      <c r="K252" s="31">
        <v>562.5</v>
      </c>
      <c r="L252" s="31">
        <v>550</v>
      </c>
      <c r="M252" s="31">
        <v>27.6066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443.1</v>
      </c>
      <c r="D253" s="36">
        <v>441.28333333333336</v>
      </c>
      <c r="E253" s="36">
        <v>438.01666666666671</v>
      </c>
      <c r="F253" s="36">
        <v>432.93333333333334</v>
      </c>
      <c r="G253" s="36">
        <v>429.66666666666669</v>
      </c>
      <c r="H253" s="36">
        <v>446.36666666666673</v>
      </c>
      <c r="I253" s="36">
        <v>449.63333333333338</v>
      </c>
      <c r="J253" s="36">
        <v>454.71666666666675</v>
      </c>
      <c r="K253" s="31">
        <v>444.55</v>
      </c>
      <c r="L253" s="31">
        <v>436.2</v>
      </c>
      <c r="M253" s="31">
        <v>78.341380000000001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1422.9</v>
      </c>
      <c r="D254" s="36">
        <v>1428.6000000000001</v>
      </c>
      <c r="E254" s="36">
        <v>1413.2000000000003</v>
      </c>
      <c r="F254" s="36">
        <v>1403.5000000000002</v>
      </c>
      <c r="G254" s="36">
        <v>1388.1000000000004</v>
      </c>
      <c r="H254" s="36">
        <v>1438.3000000000002</v>
      </c>
      <c r="I254" s="36">
        <v>1453.7000000000003</v>
      </c>
      <c r="J254" s="36">
        <v>1463.4</v>
      </c>
      <c r="K254" s="31">
        <v>1444</v>
      </c>
      <c r="L254" s="31">
        <v>1418.9</v>
      </c>
      <c r="M254" s="31">
        <v>34.277839999999998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7475</v>
      </c>
      <c r="D255" s="36">
        <v>7464.5666666666666</v>
      </c>
      <c r="E255" s="36">
        <v>7422.4833333333336</v>
      </c>
      <c r="F255" s="36">
        <v>7369.9666666666672</v>
      </c>
      <c r="G255" s="36">
        <v>7327.8833333333341</v>
      </c>
      <c r="H255" s="36">
        <v>7517.083333333333</v>
      </c>
      <c r="I255" s="36">
        <v>7559.166666666667</v>
      </c>
      <c r="J255" s="36">
        <v>7611.6833333333325</v>
      </c>
      <c r="K255" s="31">
        <v>7506.65</v>
      </c>
      <c r="L255" s="31">
        <v>7412.05</v>
      </c>
      <c r="M255" s="31">
        <v>1.22075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1933.15</v>
      </c>
      <c r="D256" s="36">
        <v>1927.5833333333333</v>
      </c>
      <c r="E256" s="36">
        <v>1915.1666666666665</v>
      </c>
      <c r="F256" s="36">
        <v>1897.1833333333332</v>
      </c>
      <c r="G256" s="36">
        <v>1884.7666666666664</v>
      </c>
      <c r="H256" s="36">
        <v>1945.5666666666666</v>
      </c>
      <c r="I256" s="36">
        <v>1957.9833333333331</v>
      </c>
      <c r="J256" s="36">
        <v>1975.9666666666667</v>
      </c>
      <c r="K256" s="31">
        <v>1940</v>
      </c>
      <c r="L256" s="31">
        <v>1909.6</v>
      </c>
      <c r="M256" s="31">
        <v>40.818100000000001</v>
      </c>
      <c r="N256" s="1"/>
      <c r="O256" s="1"/>
    </row>
    <row r="257" spans="1:15" ht="12.75" customHeight="1">
      <c r="A257" s="33">
        <v>247</v>
      </c>
      <c r="B257" s="53" t="s">
        <v>853</v>
      </c>
      <c r="C257" s="31">
        <v>222.47</v>
      </c>
      <c r="D257" s="36">
        <v>221.97666666666666</v>
      </c>
      <c r="E257" s="36">
        <v>219.50333333333333</v>
      </c>
      <c r="F257" s="36">
        <v>216.53666666666666</v>
      </c>
      <c r="G257" s="36">
        <v>214.06333333333333</v>
      </c>
      <c r="H257" s="36">
        <v>224.94333333333333</v>
      </c>
      <c r="I257" s="36">
        <v>227.41666666666663</v>
      </c>
      <c r="J257" s="36">
        <v>230.38333333333333</v>
      </c>
      <c r="K257" s="31">
        <v>224.45</v>
      </c>
      <c r="L257" s="31">
        <v>219.01</v>
      </c>
      <c r="M257" s="31">
        <v>50.282940000000004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988</v>
      </c>
      <c r="D258" s="36">
        <v>988.5</v>
      </c>
      <c r="E258" s="36">
        <v>983.5</v>
      </c>
      <c r="F258" s="36">
        <v>979</v>
      </c>
      <c r="G258" s="36">
        <v>974</v>
      </c>
      <c r="H258" s="36">
        <v>993</v>
      </c>
      <c r="I258" s="36">
        <v>998</v>
      </c>
      <c r="J258" s="36">
        <v>1002.5</v>
      </c>
      <c r="K258" s="31">
        <v>993.5</v>
      </c>
      <c r="L258" s="31">
        <v>984</v>
      </c>
      <c r="M258" s="31">
        <v>0.70994000000000002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4828.55</v>
      </c>
      <c r="D259" s="36">
        <v>4828.5999999999995</v>
      </c>
      <c r="E259" s="36">
        <v>4801.4999999999991</v>
      </c>
      <c r="F259" s="36">
        <v>4774.45</v>
      </c>
      <c r="G259" s="36">
        <v>4747.3499999999995</v>
      </c>
      <c r="H259" s="36">
        <v>4855.6499999999987</v>
      </c>
      <c r="I259" s="36">
        <v>4882.7499999999991</v>
      </c>
      <c r="J259" s="36">
        <v>4909.7999999999984</v>
      </c>
      <c r="K259" s="31">
        <v>4855.7</v>
      </c>
      <c r="L259" s="31">
        <v>4801.55</v>
      </c>
      <c r="M259" s="31">
        <v>10.42127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1444.15</v>
      </c>
      <c r="D260" s="36">
        <v>1436.7333333333333</v>
      </c>
      <c r="E260" s="36">
        <v>1413.4666666666667</v>
      </c>
      <c r="F260" s="36">
        <v>1382.7833333333333</v>
      </c>
      <c r="G260" s="36">
        <v>1359.5166666666667</v>
      </c>
      <c r="H260" s="36">
        <v>1467.4166666666667</v>
      </c>
      <c r="I260" s="36">
        <v>1490.6833333333336</v>
      </c>
      <c r="J260" s="36">
        <v>1521.3666666666668</v>
      </c>
      <c r="K260" s="31">
        <v>1460</v>
      </c>
      <c r="L260" s="31">
        <v>1406.05</v>
      </c>
      <c r="M260" s="31">
        <v>14.317819999999999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1933.6</v>
      </c>
      <c r="D261" s="36">
        <v>1951.2</v>
      </c>
      <c r="E261" s="36">
        <v>1912.4</v>
      </c>
      <c r="F261" s="36">
        <v>1891.2</v>
      </c>
      <c r="G261" s="36">
        <v>1852.4</v>
      </c>
      <c r="H261" s="36">
        <v>1972.4</v>
      </c>
      <c r="I261" s="36">
        <v>2011.1999999999998</v>
      </c>
      <c r="J261" s="36">
        <v>2032.4</v>
      </c>
      <c r="K261" s="31">
        <v>1990</v>
      </c>
      <c r="L261" s="31">
        <v>1930</v>
      </c>
      <c r="M261" s="31">
        <v>1.4824600000000001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4700.55</v>
      </c>
      <c r="D262" s="36">
        <v>4720.1833333333334</v>
      </c>
      <c r="E262" s="36">
        <v>4635.3666666666668</v>
      </c>
      <c r="F262" s="36">
        <v>4570.1833333333334</v>
      </c>
      <c r="G262" s="36">
        <v>4485.3666666666668</v>
      </c>
      <c r="H262" s="36">
        <v>4785.3666666666668</v>
      </c>
      <c r="I262" s="36">
        <v>4870.1833333333343</v>
      </c>
      <c r="J262" s="36">
        <v>4935.3666666666668</v>
      </c>
      <c r="K262" s="31">
        <v>4805</v>
      </c>
      <c r="L262" s="31">
        <v>4655</v>
      </c>
      <c r="M262" s="31">
        <v>3.86178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1942.65</v>
      </c>
      <c r="D263" s="36">
        <v>1950.7166666666665</v>
      </c>
      <c r="E263" s="36">
        <v>1913.4333333333329</v>
      </c>
      <c r="F263" s="36">
        <v>1884.2166666666665</v>
      </c>
      <c r="G263" s="36">
        <v>1846.9333333333329</v>
      </c>
      <c r="H263" s="36">
        <v>1979.9333333333329</v>
      </c>
      <c r="I263" s="36">
        <v>2017.2166666666662</v>
      </c>
      <c r="J263" s="36">
        <v>2046.4333333333329</v>
      </c>
      <c r="K263" s="31">
        <v>1988</v>
      </c>
      <c r="L263" s="31">
        <v>1921.5</v>
      </c>
      <c r="M263" s="31">
        <v>1.6656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793.85</v>
      </c>
      <c r="D264" s="36">
        <v>795.26666666666677</v>
      </c>
      <c r="E264" s="36">
        <v>790.63333333333355</v>
      </c>
      <c r="F264" s="36">
        <v>787.41666666666674</v>
      </c>
      <c r="G264" s="36">
        <v>782.78333333333353</v>
      </c>
      <c r="H264" s="36">
        <v>798.48333333333358</v>
      </c>
      <c r="I264" s="36">
        <v>803.11666666666679</v>
      </c>
      <c r="J264" s="36">
        <v>806.3333333333336</v>
      </c>
      <c r="K264" s="31">
        <v>799.9</v>
      </c>
      <c r="L264" s="31">
        <v>792.05</v>
      </c>
      <c r="M264" s="31">
        <v>0.92983000000000005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461.85</v>
      </c>
      <c r="D265" s="36">
        <v>466.13333333333338</v>
      </c>
      <c r="E265" s="36">
        <v>455.86666666666679</v>
      </c>
      <c r="F265" s="36">
        <v>449.88333333333338</v>
      </c>
      <c r="G265" s="36">
        <v>439.61666666666679</v>
      </c>
      <c r="H265" s="36">
        <v>472.11666666666679</v>
      </c>
      <c r="I265" s="36">
        <v>482.38333333333333</v>
      </c>
      <c r="J265" s="36">
        <v>488.36666666666679</v>
      </c>
      <c r="K265" s="31">
        <v>476.4</v>
      </c>
      <c r="L265" s="31">
        <v>460.15</v>
      </c>
      <c r="M265" s="31">
        <v>5.8832899999999997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125.5</v>
      </c>
      <c r="D266" s="36">
        <v>126.98333333333333</v>
      </c>
      <c r="E266" s="36">
        <v>120.22666666666666</v>
      </c>
      <c r="F266" s="36">
        <v>114.95333333333332</v>
      </c>
      <c r="G266" s="36">
        <v>108.19666666666664</v>
      </c>
      <c r="H266" s="36">
        <v>132.25666666666666</v>
      </c>
      <c r="I266" s="36">
        <v>139.01333333333338</v>
      </c>
      <c r="J266" s="36">
        <v>144.28666666666669</v>
      </c>
      <c r="K266" s="31">
        <v>133.74</v>
      </c>
      <c r="L266" s="31">
        <v>121.71</v>
      </c>
      <c r="M266" s="31">
        <v>768.22509000000002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714.45</v>
      </c>
      <c r="D267" s="36">
        <v>710.19999999999993</v>
      </c>
      <c r="E267" s="36">
        <v>696.39999999999986</v>
      </c>
      <c r="F267" s="36">
        <v>678.34999999999991</v>
      </c>
      <c r="G267" s="36">
        <v>664.54999999999984</v>
      </c>
      <c r="H267" s="36">
        <v>728.24999999999989</v>
      </c>
      <c r="I267" s="36">
        <v>742.04999999999984</v>
      </c>
      <c r="J267" s="36">
        <v>760.09999999999991</v>
      </c>
      <c r="K267" s="31">
        <v>724</v>
      </c>
      <c r="L267" s="31">
        <v>692.15</v>
      </c>
      <c r="M267" s="31">
        <v>39.525649999999999</v>
      </c>
      <c r="N267" s="1"/>
      <c r="O267" s="1"/>
    </row>
    <row r="268" spans="1:15" ht="12.75" customHeight="1">
      <c r="A268" s="33">
        <v>258</v>
      </c>
      <c r="B268" s="53" t="s">
        <v>854</v>
      </c>
      <c r="C268" s="31">
        <v>309.10000000000002</v>
      </c>
      <c r="D268" s="36">
        <v>311.76666666666665</v>
      </c>
      <c r="E268" s="36">
        <v>304.83333333333331</v>
      </c>
      <c r="F268" s="36">
        <v>300.56666666666666</v>
      </c>
      <c r="G268" s="36">
        <v>293.63333333333333</v>
      </c>
      <c r="H268" s="36">
        <v>316.0333333333333</v>
      </c>
      <c r="I268" s="36">
        <v>322.9666666666667</v>
      </c>
      <c r="J268" s="36">
        <v>327.23333333333329</v>
      </c>
      <c r="K268" s="31">
        <v>318.7</v>
      </c>
      <c r="L268" s="31">
        <v>307.5</v>
      </c>
      <c r="M268" s="31">
        <v>26.928000000000001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925.45</v>
      </c>
      <c r="D269" s="36">
        <v>931.25</v>
      </c>
      <c r="E269" s="36">
        <v>917.95</v>
      </c>
      <c r="F269" s="36">
        <v>910.45</v>
      </c>
      <c r="G269" s="36">
        <v>897.15000000000009</v>
      </c>
      <c r="H269" s="36">
        <v>938.75</v>
      </c>
      <c r="I269" s="36">
        <v>952.05</v>
      </c>
      <c r="J269" s="36">
        <v>959.55</v>
      </c>
      <c r="K269" s="31">
        <v>944.55</v>
      </c>
      <c r="L269" s="31">
        <v>923.75</v>
      </c>
      <c r="M269" s="31">
        <v>14.82001</v>
      </c>
      <c r="N269" s="1"/>
      <c r="O269" s="1"/>
    </row>
    <row r="270" spans="1:15" ht="12.75" customHeight="1">
      <c r="A270" s="33">
        <v>260</v>
      </c>
      <c r="B270" s="53" t="s">
        <v>855</v>
      </c>
      <c r="C270" s="31">
        <v>1102.6500000000001</v>
      </c>
      <c r="D270" s="36">
        <v>1088.4000000000001</v>
      </c>
      <c r="E270" s="36">
        <v>1074.1500000000001</v>
      </c>
      <c r="F270" s="36">
        <v>1045.6500000000001</v>
      </c>
      <c r="G270" s="36">
        <v>1031.4000000000001</v>
      </c>
      <c r="H270" s="36">
        <v>1116.9000000000001</v>
      </c>
      <c r="I270" s="36">
        <v>1131.1500000000001</v>
      </c>
      <c r="J270" s="36">
        <v>1159.6500000000001</v>
      </c>
      <c r="K270" s="31">
        <v>1102.6500000000001</v>
      </c>
      <c r="L270" s="31">
        <v>1059.9000000000001</v>
      </c>
      <c r="M270" s="31">
        <v>2.9522699999999999</v>
      </c>
      <c r="N270" s="1"/>
      <c r="O270" s="1"/>
    </row>
    <row r="271" spans="1:15" ht="12.75" customHeight="1">
      <c r="A271" s="33">
        <v>261</v>
      </c>
      <c r="B271" s="53" t="s">
        <v>856</v>
      </c>
      <c r="C271" s="31">
        <v>108.64</v>
      </c>
      <c r="D271" s="36">
        <v>108.79666666666667</v>
      </c>
      <c r="E271" s="36">
        <v>108.14333333333333</v>
      </c>
      <c r="F271" s="36">
        <v>107.64666666666666</v>
      </c>
      <c r="G271" s="36">
        <v>106.99333333333333</v>
      </c>
      <c r="H271" s="36">
        <v>109.29333333333334</v>
      </c>
      <c r="I271" s="36">
        <v>109.94666666666667</v>
      </c>
      <c r="J271" s="36">
        <v>110.44333333333334</v>
      </c>
      <c r="K271" s="31">
        <v>109.45</v>
      </c>
      <c r="L271" s="31">
        <v>108.3</v>
      </c>
      <c r="M271" s="31">
        <v>13.07728</v>
      </c>
      <c r="N271" s="1"/>
      <c r="O271" s="1"/>
    </row>
    <row r="272" spans="1:15" ht="12.75" customHeight="1">
      <c r="A272" s="33">
        <v>262</v>
      </c>
      <c r="B272" s="53" t="s">
        <v>822</v>
      </c>
      <c r="C272" s="31">
        <v>713.75</v>
      </c>
      <c r="D272" s="36">
        <v>716.2833333333333</v>
      </c>
      <c r="E272" s="36">
        <v>708.56666666666661</v>
      </c>
      <c r="F272" s="36">
        <v>703.38333333333333</v>
      </c>
      <c r="G272" s="36">
        <v>695.66666666666663</v>
      </c>
      <c r="H272" s="36">
        <v>721.46666666666658</v>
      </c>
      <c r="I272" s="36">
        <v>729.18333333333328</v>
      </c>
      <c r="J272" s="36">
        <v>734.36666666666656</v>
      </c>
      <c r="K272" s="31">
        <v>724</v>
      </c>
      <c r="L272" s="31">
        <v>711.1</v>
      </c>
      <c r="M272" s="31">
        <v>7.7747200000000003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719.65</v>
      </c>
      <c r="D273" s="36">
        <v>720.68333333333339</v>
      </c>
      <c r="E273" s="36">
        <v>709.96666666666681</v>
      </c>
      <c r="F273" s="36">
        <v>700.28333333333342</v>
      </c>
      <c r="G273" s="36">
        <v>689.56666666666683</v>
      </c>
      <c r="H273" s="36">
        <v>730.36666666666679</v>
      </c>
      <c r="I273" s="36">
        <v>741.08333333333348</v>
      </c>
      <c r="J273" s="36">
        <v>750.76666666666677</v>
      </c>
      <c r="K273" s="31">
        <v>731.4</v>
      </c>
      <c r="L273" s="31">
        <v>711</v>
      </c>
      <c r="M273" s="31">
        <v>13.349539999999999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950.5</v>
      </c>
      <c r="D274" s="36">
        <v>949.58333333333337</v>
      </c>
      <c r="E274" s="36">
        <v>943.51666666666677</v>
      </c>
      <c r="F274" s="36">
        <v>936.53333333333342</v>
      </c>
      <c r="G274" s="36">
        <v>930.46666666666681</v>
      </c>
      <c r="H274" s="36">
        <v>956.56666666666672</v>
      </c>
      <c r="I274" s="36">
        <v>962.63333333333333</v>
      </c>
      <c r="J274" s="36">
        <v>969.61666666666667</v>
      </c>
      <c r="K274" s="31">
        <v>955.65</v>
      </c>
      <c r="L274" s="31">
        <v>942.6</v>
      </c>
      <c r="M274" s="31">
        <v>7.8738299999999999</v>
      </c>
      <c r="N274" s="1"/>
      <c r="O274" s="1"/>
    </row>
    <row r="275" spans="1:15" ht="12.75" customHeight="1">
      <c r="A275" s="33">
        <v>265</v>
      </c>
      <c r="B275" s="53" t="s">
        <v>857</v>
      </c>
      <c r="C275" s="31">
        <v>345.35</v>
      </c>
      <c r="D275" s="36">
        <v>346.59999999999997</v>
      </c>
      <c r="E275" s="36">
        <v>342.74999999999994</v>
      </c>
      <c r="F275" s="36">
        <v>340.15</v>
      </c>
      <c r="G275" s="36">
        <v>336.29999999999995</v>
      </c>
      <c r="H275" s="36">
        <v>349.19999999999993</v>
      </c>
      <c r="I275" s="36">
        <v>353.04999999999995</v>
      </c>
      <c r="J275" s="36">
        <v>355.64999999999992</v>
      </c>
      <c r="K275" s="31">
        <v>350.45</v>
      </c>
      <c r="L275" s="31">
        <v>344</v>
      </c>
      <c r="M275" s="31">
        <v>164.06870000000001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645.1</v>
      </c>
      <c r="D276" s="36">
        <v>648.13333333333333</v>
      </c>
      <c r="E276" s="36">
        <v>640.26666666666665</v>
      </c>
      <c r="F276" s="36">
        <v>635.43333333333328</v>
      </c>
      <c r="G276" s="36">
        <v>627.56666666666661</v>
      </c>
      <c r="H276" s="36">
        <v>652.9666666666667</v>
      </c>
      <c r="I276" s="36">
        <v>660.83333333333326</v>
      </c>
      <c r="J276" s="36">
        <v>665.66666666666674</v>
      </c>
      <c r="K276" s="31">
        <v>656</v>
      </c>
      <c r="L276" s="31">
        <v>643.29999999999995</v>
      </c>
      <c r="M276" s="31">
        <v>12.2105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738.15</v>
      </c>
      <c r="D277" s="36">
        <v>742.35</v>
      </c>
      <c r="E277" s="36">
        <v>716</v>
      </c>
      <c r="F277" s="36">
        <v>693.85</v>
      </c>
      <c r="G277" s="36">
        <v>667.5</v>
      </c>
      <c r="H277" s="36">
        <v>764.5</v>
      </c>
      <c r="I277" s="36">
        <v>790.85000000000014</v>
      </c>
      <c r="J277" s="36">
        <v>813</v>
      </c>
      <c r="K277" s="31">
        <v>768.7</v>
      </c>
      <c r="L277" s="31">
        <v>720.2</v>
      </c>
      <c r="M277" s="31">
        <v>28.206150000000001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937.7</v>
      </c>
      <c r="D278" s="36">
        <v>935.19999999999993</v>
      </c>
      <c r="E278" s="36">
        <v>928.39999999999986</v>
      </c>
      <c r="F278" s="36">
        <v>919.09999999999991</v>
      </c>
      <c r="G278" s="36">
        <v>912.29999999999984</v>
      </c>
      <c r="H278" s="36">
        <v>944.49999999999989</v>
      </c>
      <c r="I278" s="36">
        <v>951.29999999999984</v>
      </c>
      <c r="J278" s="36">
        <v>960.59999999999991</v>
      </c>
      <c r="K278" s="31">
        <v>942</v>
      </c>
      <c r="L278" s="31">
        <v>925.9</v>
      </c>
      <c r="M278" s="31">
        <v>2.40401</v>
      </c>
      <c r="N278" s="1"/>
      <c r="O278" s="1"/>
    </row>
    <row r="279" spans="1:15" ht="12.75" customHeight="1">
      <c r="A279" s="33">
        <v>269</v>
      </c>
      <c r="B279" s="53" t="s">
        <v>858</v>
      </c>
      <c r="C279" s="31">
        <v>550.9</v>
      </c>
      <c r="D279" s="36">
        <v>553.4666666666667</v>
      </c>
      <c r="E279" s="36">
        <v>547.43333333333339</v>
      </c>
      <c r="F279" s="36">
        <v>543.9666666666667</v>
      </c>
      <c r="G279" s="36">
        <v>537.93333333333339</v>
      </c>
      <c r="H279" s="36">
        <v>556.93333333333339</v>
      </c>
      <c r="I279" s="36">
        <v>562.9666666666667</v>
      </c>
      <c r="J279" s="36">
        <v>566.43333333333339</v>
      </c>
      <c r="K279" s="31">
        <v>559.5</v>
      </c>
      <c r="L279" s="31">
        <v>550</v>
      </c>
      <c r="M279" s="31">
        <v>3.5168400000000002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1262.75</v>
      </c>
      <c r="D280" s="36">
        <v>1272.0666666666666</v>
      </c>
      <c r="E280" s="36">
        <v>1246.7333333333331</v>
      </c>
      <c r="F280" s="36">
        <v>1230.7166666666665</v>
      </c>
      <c r="G280" s="36">
        <v>1205.383333333333</v>
      </c>
      <c r="H280" s="36">
        <v>1288.0833333333333</v>
      </c>
      <c r="I280" s="36">
        <v>1313.4166666666667</v>
      </c>
      <c r="J280" s="36">
        <v>1329.4333333333334</v>
      </c>
      <c r="K280" s="31">
        <v>1297.4000000000001</v>
      </c>
      <c r="L280" s="31">
        <v>1256.05</v>
      </c>
      <c r="M280" s="31">
        <v>2.1072600000000001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554.04999999999995</v>
      </c>
      <c r="D281" s="36">
        <v>556.48333333333323</v>
      </c>
      <c r="E281" s="36">
        <v>547.16666666666652</v>
      </c>
      <c r="F281" s="36">
        <v>540.2833333333333</v>
      </c>
      <c r="G281" s="36">
        <v>530.96666666666658</v>
      </c>
      <c r="H281" s="36">
        <v>563.36666666666645</v>
      </c>
      <c r="I281" s="36">
        <v>572.68333333333328</v>
      </c>
      <c r="J281" s="36">
        <v>579.56666666666638</v>
      </c>
      <c r="K281" s="31">
        <v>565.79999999999995</v>
      </c>
      <c r="L281" s="31">
        <v>549.6</v>
      </c>
      <c r="M281" s="31">
        <v>6.9467499999999998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847.55</v>
      </c>
      <c r="D282" s="36">
        <v>847</v>
      </c>
      <c r="E282" s="36">
        <v>840.55</v>
      </c>
      <c r="F282" s="36">
        <v>833.55</v>
      </c>
      <c r="G282" s="36">
        <v>827.09999999999991</v>
      </c>
      <c r="H282" s="36">
        <v>854</v>
      </c>
      <c r="I282" s="36">
        <v>860.45</v>
      </c>
      <c r="J282" s="36">
        <v>867.45</v>
      </c>
      <c r="K282" s="31">
        <v>853.45</v>
      </c>
      <c r="L282" s="31">
        <v>840</v>
      </c>
      <c r="M282" s="31">
        <v>1.06772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4485.6000000000004</v>
      </c>
      <c r="D283" s="36">
        <v>4486.55</v>
      </c>
      <c r="E283" s="36">
        <v>4454.3</v>
      </c>
      <c r="F283" s="36">
        <v>4423</v>
      </c>
      <c r="G283" s="36">
        <v>4390.75</v>
      </c>
      <c r="H283" s="36">
        <v>4517.8500000000004</v>
      </c>
      <c r="I283" s="36">
        <v>4550.1000000000004</v>
      </c>
      <c r="J283" s="36">
        <v>4581.4000000000005</v>
      </c>
      <c r="K283" s="31">
        <v>4518.8</v>
      </c>
      <c r="L283" s="31">
        <v>4455.25</v>
      </c>
      <c r="M283" s="31">
        <v>1.64697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355.15</v>
      </c>
      <c r="D284" s="36">
        <v>354.51666666666665</v>
      </c>
      <c r="E284" s="36">
        <v>349.13333333333333</v>
      </c>
      <c r="F284" s="36">
        <v>343.11666666666667</v>
      </c>
      <c r="G284" s="36">
        <v>337.73333333333335</v>
      </c>
      <c r="H284" s="36">
        <v>360.5333333333333</v>
      </c>
      <c r="I284" s="36">
        <v>365.91666666666663</v>
      </c>
      <c r="J284" s="36">
        <v>371.93333333333328</v>
      </c>
      <c r="K284" s="31">
        <v>359.9</v>
      </c>
      <c r="L284" s="31">
        <v>348.5</v>
      </c>
      <c r="M284" s="31">
        <v>16.455459999999999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1722.9</v>
      </c>
      <c r="D285" s="36">
        <v>1731.9166666666667</v>
      </c>
      <c r="E285" s="36">
        <v>1706.4333333333334</v>
      </c>
      <c r="F285" s="36">
        <v>1689.9666666666667</v>
      </c>
      <c r="G285" s="36">
        <v>1664.4833333333333</v>
      </c>
      <c r="H285" s="36">
        <v>1748.3833333333334</v>
      </c>
      <c r="I285" s="36">
        <v>1773.8666666666666</v>
      </c>
      <c r="J285" s="36">
        <v>1790.3333333333335</v>
      </c>
      <c r="K285" s="31">
        <v>1757.4</v>
      </c>
      <c r="L285" s="31">
        <v>1715.45</v>
      </c>
      <c r="M285" s="31">
        <v>7.14635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306.05</v>
      </c>
      <c r="D286" s="36">
        <v>308.09999999999997</v>
      </c>
      <c r="E286" s="36">
        <v>302.14999999999992</v>
      </c>
      <c r="F286" s="36">
        <v>298.24999999999994</v>
      </c>
      <c r="G286" s="36">
        <v>292.2999999999999</v>
      </c>
      <c r="H286" s="36">
        <v>311.99999999999994</v>
      </c>
      <c r="I286" s="36">
        <v>317.95</v>
      </c>
      <c r="J286" s="36">
        <v>321.84999999999997</v>
      </c>
      <c r="K286" s="31">
        <v>314.05</v>
      </c>
      <c r="L286" s="31">
        <v>304.2</v>
      </c>
      <c r="M286" s="31">
        <v>10.396890000000001</v>
      </c>
      <c r="N286" s="1"/>
      <c r="O286" s="1"/>
    </row>
    <row r="287" spans="1:15" ht="12.75" customHeight="1">
      <c r="A287" s="33">
        <v>277</v>
      </c>
      <c r="B287" s="53" t="s">
        <v>794</v>
      </c>
      <c r="C287" s="31">
        <v>890.65</v>
      </c>
      <c r="D287" s="36">
        <v>887.19999999999993</v>
      </c>
      <c r="E287" s="36">
        <v>879.44999999999982</v>
      </c>
      <c r="F287" s="36">
        <v>868.24999999999989</v>
      </c>
      <c r="G287" s="36">
        <v>860.49999999999977</v>
      </c>
      <c r="H287" s="36">
        <v>898.39999999999986</v>
      </c>
      <c r="I287" s="36">
        <v>906.15000000000009</v>
      </c>
      <c r="J287" s="36">
        <v>917.34999999999991</v>
      </c>
      <c r="K287" s="31">
        <v>894.95</v>
      </c>
      <c r="L287" s="31">
        <v>876</v>
      </c>
      <c r="M287" s="31">
        <v>1.5383599999999999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1465.45</v>
      </c>
      <c r="D288" s="36">
        <v>1456.3499999999997</v>
      </c>
      <c r="E288" s="36">
        <v>1444.6999999999994</v>
      </c>
      <c r="F288" s="36">
        <v>1423.9499999999996</v>
      </c>
      <c r="G288" s="36">
        <v>1412.2999999999993</v>
      </c>
      <c r="H288" s="36">
        <v>1477.0999999999995</v>
      </c>
      <c r="I288" s="36">
        <v>1488.7499999999995</v>
      </c>
      <c r="J288" s="36">
        <v>1509.4999999999995</v>
      </c>
      <c r="K288" s="31">
        <v>1468</v>
      </c>
      <c r="L288" s="31">
        <v>1435.6</v>
      </c>
      <c r="M288" s="31">
        <v>3.44834</v>
      </c>
      <c r="N288" s="1"/>
      <c r="O288" s="1"/>
    </row>
    <row r="289" spans="1:15" ht="12.75" customHeight="1">
      <c r="A289" s="33">
        <v>279</v>
      </c>
      <c r="B289" s="53" t="s">
        <v>782</v>
      </c>
      <c r="C289" s="31">
        <v>1398.7</v>
      </c>
      <c r="D289" s="36">
        <v>1398.2166666666665</v>
      </c>
      <c r="E289" s="36">
        <v>1381.4833333333329</v>
      </c>
      <c r="F289" s="36">
        <v>1364.2666666666664</v>
      </c>
      <c r="G289" s="36">
        <v>1347.5333333333328</v>
      </c>
      <c r="H289" s="36">
        <v>1415.4333333333329</v>
      </c>
      <c r="I289" s="36">
        <v>1432.1666666666665</v>
      </c>
      <c r="J289" s="36">
        <v>1449.383333333333</v>
      </c>
      <c r="K289" s="31">
        <v>1414.95</v>
      </c>
      <c r="L289" s="31">
        <v>1381</v>
      </c>
      <c r="M289" s="31">
        <v>2.2577500000000001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647.95000000000005</v>
      </c>
      <c r="D290" s="36">
        <v>650.9</v>
      </c>
      <c r="E290" s="36">
        <v>639.04999999999995</v>
      </c>
      <c r="F290" s="36">
        <v>630.15</v>
      </c>
      <c r="G290" s="36">
        <v>618.29999999999995</v>
      </c>
      <c r="H290" s="36">
        <v>659.8</v>
      </c>
      <c r="I290" s="36">
        <v>671.65000000000009</v>
      </c>
      <c r="J290" s="36">
        <v>680.55</v>
      </c>
      <c r="K290" s="31">
        <v>662.75</v>
      </c>
      <c r="L290" s="31">
        <v>642</v>
      </c>
      <c r="M290" s="31">
        <v>55.819229999999997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310.25</v>
      </c>
      <c r="D291" s="36">
        <v>309.36666666666662</v>
      </c>
      <c r="E291" s="36">
        <v>306.33333333333326</v>
      </c>
      <c r="F291" s="36">
        <v>302.41666666666663</v>
      </c>
      <c r="G291" s="36">
        <v>299.38333333333327</v>
      </c>
      <c r="H291" s="36">
        <v>313.28333333333325</v>
      </c>
      <c r="I291" s="36">
        <v>316.31666666666666</v>
      </c>
      <c r="J291" s="36">
        <v>320.23333333333323</v>
      </c>
      <c r="K291" s="31">
        <v>312.39999999999998</v>
      </c>
      <c r="L291" s="31">
        <v>305.45</v>
      </c>
      <c r="M291" s="31">
        <v>23.82695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219.61</v>
      </c>
      <c r="D292" s="36">
        <v>221.05000000000004</v>
      </c>
      <c r="E292" s="36">
        <v>217.26000000000008</v>
      </c>
      <c r="F292" s="36">
        <v>214.91000000000003</v>
      </c>
      <c r="G292" s="36">
        <v>211.12000000000006</v>
      </c>
      <c r="H292" s="36">
        <v>223.40000000000009</v>
      </c>
      <c r="I292" s="36">
        <v>227.19000000000005</v>
      </c>
      <c r="J292" s="36">
        <v>229.54000000000011</v>
      </c>
      <c r="K292" s="31">
        <v>224.84</v>
      </c>
      <c r="L292" s="31">
        <v>218.7</v>
      </c>
      <c r="M292" s="31">
        <v>9.8879800000000007</v>
      </c>
      <c r="N292" s="1"/>
      <c r="O292" s="1"/>
    </row>
    <row r="293" spans="1:15" ht="12.75" customHeight="1">
      <c r="A293" s="33">
        <v>283</v>
      </c>
      <c r="B293" s="53" t="s">
        <v>823</v>
      </c>
      <c r="C293" s="31">
        <v>4768.3500000000004</v>
      </c>
      <c r="D293" s="36">
        <v>4855.6166666666668</v>
      </c>
      <c r="E293" s="36">
        <v>4662.7333333333336</v>
      </c>
      <c r="F293" s="36">
        <v>4557.1166666666668</v>
      </c>
      <c r="G293" s="36">
        <v>4364.2333333333336</v>
      </c>
      <c r="H293" s="36">
        <v>4961.2333333333336</v>
      </c>
      <c r="I293" s="36">
        <v>5154.1166666666668</v>
      </c>
      <c r="J293" s="36">
        <v>5259.7333333333336</v>
      </c>
      <c r="K293" s="31">
        <v>5048.5</v>
      </c>
      <c r="L293" s="31">
        <v>4750</v>
      </c>
      <c r="M293" s="31">
        <v>5.2380500000000003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987.75</v>
      </c>
      <c r="D294" s="36">
        <v>974.23333333333323</v>
      </c>
      <c r="E294" s="36">
        <v>945.66666666666652</v>
      </c>
      <c r="F294" s="36">
        <v>903.58333333333326</v>
      </c>
      <c r="G294" s="36">
        <v>875.01666666666654</v>
      </c>
      <c r="H294" s="36">
        <v>1016.3166666666665</v>
      </c>
      <c r="I294" s="36">
        <v>1044.8833333333332</v>
      </c>
      <c r="J294" s="36">
        <v>1086.9666666666665</v>
      </c>
      <c r="K294" s="31">
        <v>1002.8</v>
      </c>
      <c r="L294" s="31">
        <v>932.15</v>
      </c>
      <c r="M294" s="31">
        <v>76.221819999999994</v>
      </c>
      <c r="N294" s="1"/>
      <c r="O294" s="1"/>
    </row>
    <row r="295" spans="1:15" ht="12.75" customHeight="1">
      <c r="A295" s="33">
        <v>285</v>
      </c>
      <c r="B295" s="53" t="s">
        <v>793</v>
      </c>
      <c r="C295" s="31">
        <v>1004</v>
      </c>
      <c r="D295" s="36">
        <v>1014.3000000000001</v>
      </c>
      <c r="E295" s="36">
        <v>989.80000000000018</v>
      </c>
      <c r="F295" s="36">
        <v>975.60000000000014</v>
      </c>
      <c r="G295" s="36">
        <v>951.10000000000025</v>
      </c>
      <c r="H295" s="36">
        <v>1028.5</v>
      </c>
      <c r="I295" s="36">
        <v>1053</v>
      </c>
      <c r="J295" s="36">
        <v>1067.2</v>
      </c>
      <c r="K295" s="31">
        <v>1038.8</v>
      </c>
      <c r="L295" s="31">
        <v>1000.1</v>
      </c>
      <c r="M295" s="31">
        <v>5.9061000000000003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1777.95</v>
      </c>
      <c r="D296" s="36">
        <v>1774.7666666666667</v>
      </c>
      <c r="E296" s="36">
        <v>1763.1833333333334</v>
      </c>
      <c r="F296" s="36">
        <v>1748.4166666666667</v>
      </c>
      <c r="G296" s="36">
        <v>1736.8333333333335</v>
      </c>
      <c r="H296" s="36">
        <v>1789.5333333333333</v>
      </c>
      <c r="I296" s="36">
        <v>1801.1166666666668</v>
      </c>
      <c r="J296" s="36">
        <v>1815.8833333333332</v>
      </c>
      <c r="K296" s="31">
        <v>1786.35</v>
      </c>
      <c r="L296" s="31">
        <v>1760</v>
      </c>
      <c r="M296" s="31">
        <v>35.730049999999999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2679.3</v>
      </c>
      <c r="D297" s="36">
        <v>2658.35</v>
      </c>
      <c r="E297" s="36">
        <v>2622.7</v>
      </c>
      <c r="F297" s="36">
        <v>2566.1</v>
      </c>
      <c r="G297" s="36">
        <v>2530.4499999999998</v>
      </c>
      <c r="H297" s="36">
        <v>2714.95</v>
      </c>
      <c r="I297" s="36">
        <v>2750.6000000000004</v>
      </c>
      <c r="J297" s="36">
        <v>2807.2</v>
      </c>
      <c r="K297" s="31">
        <v>2694</v>
      </c>
      <c r="L297" s="31">
        <v>2601.75</v>
      </c>
      <c r="M297" s="31">
        <v>1.0204599999999999</v>
      </c>
      <c r="N297" s="1"/>
      <c r="O297" s="1"/>
    </row>
    <row r="298" spans="1:15" ht="12.75" customHeight="1">
      <c r="A298" s="33">
        <v>288</v>
      </c>
      <c r="B298" s="53" t="s">
        <v>833</v>
      </c>
      <c r="C298" s="31">
        <v>170.55</v>
      </c>
      <c r="D298" s="36">
        <v>170.54</v>
      </c>
      <c r="E298" s="36">
        <v>169.27999999999997</v>
      </c>
      <c r="F298" s="36">
        <v>168.01</v>
      </c>
      <c r="G298" s="36">
        <v>166.74999999999997</v>
      </c>
      <c r="H298" s="36">
        <v>171.80999999999997</v>
      </c>
      <c r="I298" s="36">
        <v>173.07000000000002</v>
      </c>
      <c r="J298" s="36">
        <v>174.33999999999997</v>
      </c>
      <c r="K298" s="31">
        <v>171.8</v>
      </c>
      <c r="L298" s="31">
        <v>169.27</v>
      </c>
      <c r="M298" s="31">
        <v>53.629510000000003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5674.85</v>
      </c>
      <c r="D299" s="36">
        <v>5687.45</v>
      </c>
      <c r="E299" s="36">
        <v>5634.9</v>
      </c>
      <c r="F299" s="36">
        <v>5594.95</v>
      </c>
      <c r="G299" s="36">
        <v>5542.4</v>
      </c>
      <c r="H299" s="36">
        <v>5727.4</v>
      </c>
      <c r="I299" s="36">
        <v>5779.9500000000007</v>
      </c>
      <c r="J299" s="36">
        <v>5819.9</v>
      </c>
      <c r="K299" s="31">
        <v>5740</v>
      </c>
      <c r="L299" s="31">
        <v>5647.5</v>
      </c>
      <c r="M299" s="31">
        <v>1.0229600000000001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707.4</v>
      </c>
      <c r="D300" s="36">
        <v>707.2166666666667</v>
      </c>
      <c r="E300" s="36">
        <v>694.93333333333339</v>
      </c>
      <c r="F300" s="36">
        <v>682.4666666666667</v>
      </c>
      <c r="G300" s="36">
        <v>670.18333333333339</v>
      </c>
      <c r="H300" s="36">
        <v>719.68333333333339</v>
      </c>
      <c r="I300" s="36">
        <v>731.9666666666667</v>
      </c>
      <c r="J300" s="36">
        <v>744.43333333333339</v>
      </c>
      <c r="K300" s="31">
        <v>719.5</v>
      </c>
      <c r="L300" s="31">
        <v>694.75</v>
      </c>
      <c r="M300" s="31">
        <v>61.126069999999999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6149.3</v>
      </c>
      <c r="D301" s="36">
        <v>6142.4333333333334</v>
      </c>
      <c r="E301" s="36">
        <v>6084.8666666666668</v>
      </c>
      <c r="F301" s="36">
        <v>6020.4333333333334</v>
      </c>
      <c r="G301" s="36">
        <v>5962.8666666666668</v>
      </c>
      <c r="H301" s="36">
        <v>6206.8666666666668</v>
      </c>
      <c r="I301" s="36">
        <v>6264.4333333333343</v>
      </c>
      <c r="J301" s="36">
        <v>6328.8666666666668</v>
      </c>
      <c r="K301" s="31">
        <v>6200</v>
      </c>
      <c r="L301" s="31">
        <v>6078</v>
      </c>
      <c r="M301" s="31">
        <v>6.3625499999999997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3624.15</v>
      </c>
      <c r="D302" s="36">
        <v>3633.5166666666664</v>
      </c>
      <c r="E302" s="36">
        <v>3599.0333333333328</v>
      </c>
      <c r="F302" s="36">
        <v>3573.9166666666665</v>
      </c>
      <c r="G302" s="36">
        <v>3539.4333333333329</v>
      </c>
      <c r="H302" s="36">
        <v>3658.6333333333328</v>
      </c>
      <c r="I302" s="36">
        <v>3693.1166666666663</v>
      </c>
      <c r="J302" s="36">
        <v>3718.2333333333327</v>
      </c>
      <c r="K302" s="31">
        <v>3668</v>
      </c>
      <c r="L302" s="31">
        <v>3608.4</v>
      </c>
      <c r="M302" s="31">
        <v>29.587700000000002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475.4</v>
      </c>
      <c r="D303" s="36">
        <v>476.33333333333331</v>
      </c>
      <c r="E303" s="36">
        <v>472.91666666666663</v>
      </c>
      <c r="F303" s="36">
        <v>470.43333333333334</v>
      </c>
      <c r="G303" s="36">
        <v>467.01666666666665</v>
      </c>
      <c r="H303" s="36">
        <v>478.81666666666661</v>
      </c>
      <c r="I303" s="36">
        <v>482.23333333333323</v>
      </c>
      <c r="J303" s="36">
        <v>484.71666666666658</v>
      </c>
      <c r="K303" s="31">
        <v>479.75</v>
      </c>
      <c r="L303" s="31">
        <v>473.85</v>
      </c>
      <c r="M303" s="31">
        <v>2.5564300000000002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489</v>
      </c>
      <c r="D304" s="36">
        <v>487.66666666666669</v>
      </c>
      <c r="E304" s="36">
        <v>474.03333333333336</v>
      </c>
      <c r="F304" s="36">
        <v>459.06666666666666</v>
      </c>
      <c r="G304" s="36">
        <v>445.43333333333334</v>
      </c>
      <c r="H304" s="36">
        <v>502.63333333333338</v>
      </c>
      <c r="I304" s="36">
        <v>516.26666666666665</v>
      </c>
      <c r="J304" s="36">
        <v>531.23333333333335</v>
      </c>
      <c r="K304" s="31">
        <v>501.3</v>
      </c>
      <c r="L304" s="31">
        <v>472.7</v>
      </c>
      <c r="M304" s="31">
        <v>95.623350000000002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301.89999999999998</v>
      </c>
      <c r="D305" s="36">
        <v>300.5</v>
      </c>
      <c r="E305" s="36">
        <v>296.89999999999998</v>
      </c>
      <c r="F305" s="36">
        <v>291.89999999999998</v>
      </c>
      <c r="G305" s="36">
        <v>288.29999999999995</v>
      </c>
      <c r="H305" s="36">
        <v>305.5</v>
      </c>
      <c r="I305" s="36">
        <v>309.10000000000002</v>
      </c>
      <c r="J305" s="36">
        <v>314.10000000000002</v>
      </c>
      <c r="K305" s="31">
        <v>304.10000000000002</v>
      </c>
      <c r="L305" s="31">
        <v>295.5</v>
      </c>
      <c r="M305" s="31">
        <v>20.0883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131.16</v>
      </c>
      <c r="D306" s="36">
        <v>131.24333333333334</v>
      </c>
      <c r="E306" s="36">
        <v>130.13666666666668</v>
      </c>
      <c r="F306" s="36">
        <v>129.11333333333334</v>
      </c>
      <c r="G306" s="36">
        <v>128.00666666666669</v>
      </c>
      <c r="H306" s="36">
        <v>132.26666666666668</v>
      </c>
      <c r="I306" s="36">
        <v>133.37333333333336</v>
      </c>
      <c r="J306" s="36">
        <v>134.39666666666668</v>
      </c>
      <c r="K306" s="31">
        <v>132.35</v>
      </c>
      <c r="L306" s="31">
        <v>130.22</v>
      </c>
      <c r="M306" s="31">
        <v>40.417209999999997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1069.3</v>
      </c>
      <c r="D307" s="36">
        <v>1069.1833333333334</v>
      </c>
      <c r="E307" s="36">
        <v>1058.4166666666667</v>
      </c>
      <c r="F307" s="36">
        <v>1047.5333333333333</v>
      </c>
      <c r="G307" s="36">
        <v>1036.7666666666667</v>
      </c>
      <c r="H307" s="36">
        <v>1080.0666666666668</v>
      </c>
      <c r="I307" s="36">
        <v>1090.8333333333333</v>
      </c>
      <c r="J307" s="36">
        <v>1101.7166666666669</v>
      </c>
      <c r="K307" s="31">
        <v>1079.95</v>
      </c>
      <c r="L307" s="31">
        <v>1058.3</v>
      </c>
      <c r="M307" s="31">
        <v>10.199820000000001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7439.45</v>
      </c>
      <c r="D308" s="36">
        <v>7485.7166666666672</v>
      </c>
      <c r="E308" s="36">
        <v>7331.4333333333343</v>
      </c>
      <c r="F308" s="36">
        <v>7223.416666666667</v>
      </c>
      <c r="G308" s="36">
        <v>7069.1333333333341</v>
      </c>
      <c r="H308" s="36">
        <v>7593.7333333333345</v>
      </c>
      <c r="I308" s="36">
        <v>7748.0166666666673</v>
      </c>
      <c r="J308" s="36">
        <v>7856.0333333333347</v>
      </c>
      <c r="K308" s="31">
        <v>7640</v>
      </c>
      <c r="L308" s="31">
        <v>7377.7</v>
      </c>
      <c r="M308" s="31">
        <v>3.3643200000000002</v>
      </c>
      <c r="N308" s="1"/>
      <c r="O308" s="1"/>
    </row>
    <row r="309" spans="1:15" ht="12.75" customHeight="1">
      <c r="A309" s="33">
        <v>299</v>
      </c>
      <c r="B309" s="53" t="s">
        <v>859</v>
      </c>
      <c r="C309" s="31">
        <v>779.25</v>
      </c>
      <c r="D309" s="36">
        <v>780.03333333333342</v>
      </c>
      <c r="E309" s="36">
        <v>773.41666666666686</v>
      </c>
      <c r="F309" s="36">
        <v>767.58333333333348</v>
      </c>
      <c r="G309" s="36">
        <v>760.96666666666692</v>
      </c>
      <c r="H309" s="36">
        <v>785.86666666666679</v>
      </c>
      <c r="I309" s="36">
        <v>792.48333333333335</v>
      </c>
      <c r="J309" s="36">
        <v>798.31666666666672</v>
      </c>
      <c r="K309" s="31">
        <v>786.65</v>
      </c>
      <c r="L309" s="31">
        <v>774.2</v>
      </c>
      <c r="M309" s="31">
        <v>1.7584299999999999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2290.1999999999998</v>
      </c>
      <c r="D310" s="36">
        <v>2290.0666666666666</v>
      </c>
      <c r="E310" s="36">
        <v>2268.1333333333332</v>
      </c>
      <c r="F310" s="36">
        <v>2246.0666666666666</v>
      </c>
      <c r="G310" s="36">
        <v>2224.1333333333332</v>
      </c>
      <c r="H310" s="36">
        <v>2312.1333333333332</v>
      </c>
      <c r="I310" s="36">
        <v>2334.0666666666666</v>
      </c>
      <c r="J310" s="36">
        <v>2356.1333333333332</v>
      </c>
      <c r="K310" s="31">
        <v>2312</v>
      </c>
      <c r="L310" s="31">
        <v>2268</v>
      </c>
      <c r="M310" s="31">
        <v>18.247489999999999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98.15</v>
      </c>
      <c r="D311" s="36">
        <v>98.55</v>
      </c>
      <c r="E311" s="36">
        <v>97.35</v>
      </c>
      <c r="F311" s="36">
        <v>96.55</v>
      </c>
      <c r="G311" s="36">
        <v>95.35</v>
      </c>
      <c r="H311" s="36">
        <v>99.35</v>
      </c>
      <c r="I311" s="36">
        <v>100.55000000000001</v>
      </c>
      <c r="J311" s="36">
        <v>101.35</v>
      </c>
      <c r="K311" s="31">
        <v>99.75</v>
      </c>
      <c r="L311" s="31">
        <v>97.75</v>
      </c>
      <c r="M311" s="31">
        <v>25.693429999999999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136017.1</v>
      </c>
      <c r="D312" s="36">
        <v>136061.03333333333</v>
      </c>
      <c r="E312" s="36">
        <v>135456.06666666665</v>
      </c>
      <c r="F312" s="36">
        <v>134895.03333333333</v>
      </c>
      <c r="G312" s="36">
        <v>134290.06666666665</v>
      </c>
      <c r="H312" s="36">
        <v>136622.06666666665</v>
      </c>
      <c r="I312" s="36">
        <v>137227.03333333333</v>
      </c>
      <c r="J312" s="36">
        <v>137788.06666666665</v>
      </c>
      <c r="K312" s="31">
        <v>136666</v>
      </c>
      <c r="L312" s="31">
        <v>135500</v>
      </c>
      <c r="M312" s="31">
        <v>3.9710000000000002E-2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1809.05</v>
      </c>
      <c r="D313" s="36">
        <v>1814.6666666666667</v>
      </c>
      <c r="E313" s="36">
        <v>1799.3833333333334</v>
      </c>
      <c r="F313" s="36">
        <v>1789.7166666666667</v>
      </c>
      <c r="G313" s="36">
        <v>1774.4333333333334</v>
      </c>
      <c r="H313" s="36">
        <v>1824.3333333333335</v>
      </c>
      <c r="I313" s="36">
        <v>1839.6166666666668</v>
      </c>
      <c r="J313" s="36">
        <v>1849.2833333333335</v>
      </c>
      <c r="K313" s="31">
        <v>1829.95</v>
      </c>
      <c r="L313" s="31">
        <v>1805</v>
      </c>
      <c r="M313" s="31">
        <v>0.64773999999999998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1207.7</v>
      </c>
      <c r="D314" s="36">
        <v>1210.3166666666666</v>
      </c>
      <c r="E314" s="36">
        <v>1198.4333333333332</v>
      </c>
      <c r="F314" s="36">
        <v>1189.1666666666665</v>
      </c>
      <c r="G314" s="36">
        <v>1177.2833333333331</v>
      </c>
      <c r="H314" s="36">
        <v>1219.5833333333333</v>
      </c>
      <c r="I314" s="36">
        <v>1231.4666666666665</v>
      </c>
      <c r="J314" s="36">
        <v>1240.7333333333333</v>
      </c>
      <c r="K314" s="31">
        <v>1222.2</v>
      </c>
      <c r="L314" s="31">
        <v>1201.05</v>
      </c>
      <c r="M314" s="31">
        <v>5.9708300000000003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1876.7</v>
      </c>
      <c r="D315" s="36">
        <v>1876.6333333333332</v>
      </c>
      <c r="E315" s="36">
        <v>1841.2666666666664</v>
      </c>
      <c r="F315" s="36">
        <v>1805.8333333333333</v>
      </c>
      <c r="G315" s="36">
        <v>1770.4666666666665</v>
      </c>
      <c r="H315" s="36">
        <v>1912.0666666666664</v>
      </c>
      <c r="I315" s="36">
        <v>1947.4333333333332</v>
      </c>
      <c r="J315" s="36">
        <v>1982.8666666666663</v>
      </c>
      <c r="K315" s="31">
        <v>1912</v>
      </c>
      <c r="L315" s="31">
        <v>1841.2</v>
      </c>
      <c r="M315" s="31">
        <v>10.235469999999999</v>
      </c>
      <c r="N315" s="1"/>
      <c r="O315" s="1"/>
    </row>
    <row r="316" spans="1:15" ht="12.75" customHeight="1">
      <c r="A316" s="33">
        <v>306</v>
      </c>
      <c r="B316" s="53" t="s">
        <v>860</v>
      </c>
      <c r="C316" s="31">
        <v>681.5</v>
      </c>
      <c r="D316" s="36">
        <v>684.33333333333337</v>
      </c>
      <c r="E316" s="36">
        <v>674.16666666666674</v>
      </c>
      <c r="F316" s="36">
        <v>666.83333333333337</v>
      </c>
      <c r="G316" s="36">
        <v>656.66666666666674</v>
      </c>
      <c r="H316" s="36">
        <v>691.66666666666674</v>
      </c>
      <c r="I316" s="36">
        <v>701.83333333333348</v>
      </c>
      <c r="J316" s="36">
        <v>709.16666666666674</v>
      </c>
      <c r="K316" s="31">
        <v>694.5</v>
      </c>
      <c r="L316" s="31">
        <v>677</v>
      </c>
      <c r="M316" s="31">
        <v>2.20627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329.1</v>
      </c>
      <c r="D317" s="36">
        <v>328.63333333333338</v>
      </c>
      <c r="E317" s="36">
        <v>324.96666666666675</v>
      </c>
      <c r="F317" s="36">
        <v>320.83333333333337</v>
      </c>
      <c r="G317" s="36">
        <v>317.16666666666674</v>
      </c>
      <c r="H317" s="36">
        <v>332.76666666666677</v>
      </c>
      <c r="I317" s="36">
        <v>336.43333333333339</v>
      </c>
      <c r="J317" s="36">
        <v>340.56666666666678</v>
      </c>
      <c r="K317" s="31">
        <v>332.3</v>
      </c>
      <c r="L317" s="31">
        <v>324.5</v>
      </c>
      <c r="M317" s="31">
        <v>27.48179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2723.1</v>
      </c>
      <c r="D318" s="36">
        <v>2731.6666666666665</v>
      </c>
      <c r="E318" s="36">
        <v>2703.333333333333</v>
      </c>
      <c r="F318" s="36">
        <v>2683.5666666666666</v>
      </c>
      <c r="G318" s="36">
        <v>2655.2333333333331</v>
      </c>
      <c r="H318" s="36">
        <v>2751.4333333333329</v>
      </c>
      <c r="I318" s="36">
        <v>2779.766666666666</v>
      </c>
      <c r="J318" s="36">
        <v>2799.5333333333328</v>
      </c>
      <c r="K318" s="31">
        <v>2760</v>
      </c>
      <c r="L318" s="31">
        <v>2711.9</v>
      </c>
      <c r="M318" s="31">
        <v>23.603120000000001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434.25</v>
      </c>
      <c r="D319" s="36">
        <v>432.06666666666666</v>
      </c>
      <c r="E319" s="36">
        <v>428.18333333333334</v>
      </c>
      <c r="F319" s="36">
        <v>422.11666666666667</v>
      </c>
      <c r="G319" s="36">
        <v>418.23333333333335</v>
      </c>
      <c r="H319" s="36">
        <v>438.13333333333333</v>
      </c>
      <c r="I319" s="36">
        <v>442.01666666666665</v>
      </c>
      <c r="J319" s="36">
        <v>448.08333333333331</v>
      </c>
      <c r="K319" s="31">
        <v>435.95</v>
      </c>
      <c r="L319" s="31">
        <v>426</v>
      </c>
      <c r="M319" s="31">
        <v>2.4059499999999998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555.70000000000005</v>
      </c>
      <c r="D320" s="36">
        <v>556.56666666666672</v>
      </c>
      <c r="E320" s="36">
        <v>550.13333333333344</v>
      </c>
      <c r="F320" s="36">
        <v>544.56666666666672</v>
      </c>
      <c r="G320" s="36">
        <v>538.13333333333344</v>
      </c>
      <c r="H320" s="36">
        <v>562.13333333333344</v>
      </c>
      <c r="I320" s="36">
        <v>568.56666666666661</v>
      </c>
      <c r="J320" s="36">
        <v>574.13333333333344</v>
      </c>
      <c r="K320" s="31">
        <v>563</v>
      </c>
      <c r="L320" s="31">
        <v>551</v>
      </c>
      <c r="M320" s="31">
        <v>2.9327000000000001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210.25</v>
      </c>
      <c r="D321" s="36">
        <v>210.67999999999998</v>
      </c>
      <c r="E321" s="36">
        <v>208.92999999999995</v>
      </c>
      <c r="F321" s="36">
        <v>207.60999999999999</v>
      </c>
      <c r="G321" s="36">
        <v>205.85999999999996</v>
      </c>
      <c r="H321" s="36">
        <v>211.99999999999994</v>
      </c>
      <c r="I321" s="36">
        <v>213.75</v>
      </c>
      <c r="J321" s="36">
        <v>215.06999999999994</v>
      </c>
      <c r="K321" s="31">
        <v>212.43</v>
      </c>
      <c r="L321" s="31">
        <v>209.36</v>
      </c>
      <c r="M321" s="31">
        <v>24.978840000000002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201.91</v>
      </c>
      <c r="D322" s="36">
        <v>202.87</v>
      </c>
      <c r="E322" s="36">
        <v>199.94</v>
      </c>
      <c r="F322" s="36">
        <v>197.97</v>
      </c>
      <c r="G322" s="36">
        <v>195.04</v>
      </c>
      <c r="H322" s="36">
        <v>204.84</v>
      </c>
      <c r="I322" s="36">
        <v>207.77</v>
      </c>
      <c r="J322" s="36">
        <v>209.74</v>
      </c>
      <c r="K322" s="31">
        <v>205.8</v>
      </c>
      <c r="L322" s="31">
        <v>200.9</v>
      </c>
      <c r="M322" s="31">
        <v>15.939080000000001</v>
      </c>
      <c r="N322" s="1"/>
      <c r="O322" s="1"/>
    </row>
    <row r="323" spans="1:15" ht="12.75" customHeight="1">
      <c r="A323" s="33">
        <v>313</v>
      </c>
      <c r="B323" s="53" t="s">
        <v>799</v>
      </c>
      <c r="C323" s="31">
        <v>2473.15</v>
      </c>
      <c r="D323" s="36">
        <v>2455.7333333333331</v>
      </c>
      <c r="E323" s="36">
        <v>2414.4666666666662</v>
      </c>
      <c r="F323" s="36">
        <v>2355.7833333333333</v>
      </c>
      <c r="G323" s="36">
        <v>2314.5166666666664</v>
      </c>
      <c r="H323" s="36">
        <v>2514.4166666666661</v>
      </c>
      <c r="I323" s="36">
        <v>2555.6833333333334</v>
      </c>
      <c r="J323" s="36">
        <v>2614.3666666666659</v>
      </c>
      <c r="K323" s="31">
        <v>2497</v>
      </c>
      <c r="L323" s="31">
        <v>2397.0500000000002</v>
      </c>
      <c r="M323" s="31">
        <v>4.1865199999999998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643.9</v>
      </c>
      <c r="D324" s="36">
        <v>642.6</v>
      </c>
      <c r="E324" s="36">
        <v>638.20000000000005</v>
      </c>
      <c r="F324" s="36">
        <v>632.5</v>
      </c>
      <c r="G324" s="36">
        <v>628.1</v>
      </c>
      <c r="H324" s="36">
        <v>648.30000000000007</v>
      </c>
      <c r="I324" s="36">
        <v>652.69999999999993</v>
      </c>
      <c r="J324" s="36">
        <v>658.40000000000009</v>
      </c>
      <c r="K324" s="31">
        <v>647</v>
      </c>
      <c r="L324" s="31">
        <v>636.9</v>
      </c>
      <c r="M324" s="31">
        <v>26.58323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12298.6</v>
      </c>
      <c r="D325" s="36">
        <v>12299.533333333333</v>
      </c>
      <c r="E325" s="36">
        <v>12229.066666666666</v>
      </c>
      <c r="F325" s="36">
        <v>12159.533333333333</v>
      </c>
      <c r="G325" s="36">
        <v>12089.066666666666</v>
      </c>
      <c r="H325" s="36">
        <v>12369.066666666666</v>
      </c>
      <c r="I325" s="36">
        <v>12439.533333333333</v>
      </c>
      <c r="J325" s="36">
        <v>12509.066666666666</v>
      </c>
      <c r="K325" s="31">
        <v>12370</v>
      </c>
      <c r="L325" s="31">
        <v>12230</v>
      </c>
      <c r="M325" s="31">
        <v>5.9586499999999996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2756.3</v>
      </c>
      <c r="D326" s="36">
        <v>2790.8666666666668</v>
      </c>
      <c r="E326" s="36">
        <v>2707.4333333333334</v>
      </c>
      <c r="F326" s="36">
        <v>2658.5666666666666</v>
      </c>
      <c r="G326" s="36">
        <v>2575.1333333333332</v>
      </c>
      <c r="H326" s="36">
        <v>2839.7333333333336</v>
      </c>
      <c r="I326" s="36">
        <v>2923.166666666667</v>
      </c>
      <c r="J326" s="36">
        <v>2972.0333333333338</v>
      </c>
      <c r="K326" s="31">
        <v>2874.3</v>
      </c>
      <c r="L326" s="31">
        <v>2742</v>
      </c>
      <c r="M326" s="31">
        <v>4.3264399999999998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1117.25</v>
      </c>
      <c r="D327" s="36">
        <v>1124.0833333333333</v>
      </c>
      <c r="E327" s="36">
        <v>1098.1666666666665</v>
      </c>
      <c r="F327" s="36">
        <v>1079.0833333333333</v>
      </c>
      <c r="G327" s="36">
        <v>1053.1666666666665</v>
      </c>
      <c r="H327" s="36">
        <v>1143.1666666666665</v>
      </c>
      <c r="I327" s="36">
        <v>1169.083333333333</v>
      </c>
      <c r="J327" s="36">
        <v>1188.1666666666665</v>
      </c>
      <c r="K327" s="31">
        <v>1150</v>
      </c>
      <c r="L327" s="31">
        <v>1105</v>
      </c>
      <c r="M327" s="31">
        <v>247.18397999999999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885.5</v>
      </c>
      <c r="D328" s="36">
        <v>888.76666666666677</v>
      </c>
      <c r="E328" s="36">
        <v>864.28333333333353</v>
      </c>
      <c r="F328" s="36">
        <v>843.06666666666672</v>
      </c>
      <c r="G328" s="36">
        <v>818.58333333333348</v>
      </c>
      <c r="H328" s="36">
        <v>909.98333333333358</v>
      </c>
      <c r="I328" s="36">
        <v>934.46666666666692</v>
      </c>
      <c r="J328" s="36">
        <v>955.68333333333362</v>
      </c>
      <c r="K328" s="31">
        <v>913.25</v>
      </c>
      <c r="L328" s="31">
        <v>867.55</v>
      </c>
      <c r="M328" s="31">
        <v>21.18993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4579.1000000000004</v>
      </c>
      <c r="D329" s="36">
        <v>4680.5</v>
      </c>
      <c r="E329" s="36">
        <v>4436</v>
      </c>
      <c r="F329" s="36">
        <v>4292.8999999999996</v>
      </c>
      <c r="G329" s="36">
        <v>4048.3999999999996</v>
      </c>
      <c r="H329" s="36">
        <v>4823.6000000000004</v>
      </c>
      <c r="I329" s="36">
        <v>5068.1000000000004</v>
      </c>
      <c r="J329" s="36">
        <v>5211.2000000000007</v>
      </c>
      <c r="K329" s="31">
        <v>4925</v>
      </c>
      <c r="L329" s="31">
        <v>4537.3999999999996</v>
      </c>
      <c r="M329" s="31">
        <v>47.673160000000003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724.8</v>
      </c>
      <c r="D330" s="36">
        <v>728.01666666666654</v>
      </c>
      <c r="E330" s="36">
        <v>716.1333333333331</v>
      </c>
      <c r="F330" s="36">
        <v>707.46666666666658</v>
      </c>
      <c r="G330" s="36">
        <v>695.58333333333314</v>
      </c>
      <c r="H330" s="36">
        <v>736.68333333333305</v>
      </c>
      <c r="I330" s="36">
        <v>748.56666666666649</v>
      </c>
      <c r="J330" s="36">
        <v>757.23333333333301</v>
      </c>
      <c r="K330" s="31">
        <v>739.9</v>
      </c>
      <c r="L330" s="31">
        <v>719.35</v>
      </c>
      <c r="M330" s="31">
        <v>6.6447099999999999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1272.3</v>
      </c>
      <c r="D331" s="36">
        <v>1278.2166666666665</v>
      </c>
      <c r="E331" s="36">
        <v>1257.083333333333</v>
      </c>
      <c r="F331" s="36">
        <v>1241.8666666666666</v>
      </c>
      <c r="G331" s="36">
        <v>1220.7333333333331</v>
      </c>
      <c r="H331" s="36">
        <v>1293.4333333333329</v>
      </c>
      <c r="I331" s="36">
        <v>1314.5666666666666</v>
      </c>
      <c r="J331" s="36">
        <v>1329.7833333333328</v>
      </c>
      <c r="K331" s="31">
        <v>1299.3499999999999</v>
      </c>
      <c r="L331" s="31">
        <v>1263</v>
      </c>
      <c r="M331" s="31">
        <v>0.66852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2144.9</v>
      </c>
      <c r="D332" s="36">
        <v>2146.3833333333337</v>
      </c>
      <c r="E332" s="36">
        <v>2120.8166666666675</v>
      </c>
      <c r="F332" s="36">
        <v>2096.733333333334</v>
      </c>
      <c r="G332" s="36">
        <v>2071.1666666666679</v>
      </c>
      <c r="H332" s="36">
        <v>2170.4666666666672</v>
      </c>
      <c r="I332" s="36">
        <v>2196.0333333333338</v>
      </c>
      <c r="J332" s="36">
        <v>2220.1166666666668</v>
      </c>
      <c r="K332" s="31">
        <v>2171.9499999999998</v>
      </c>
      <c r="L332" s="31">
        <v>2122.3000000000002</v>
      </c>
      <c r="M332" s="31">
        <v>1.33788</v>
      </c>
      <c r="N332" s="1"/>
      <c r="O332" s="1"/>
    </row>
    <row r="333" spans="1:15" ht="12.75" customHeight="1">
      <c r="A333" s="33">
        <v>323</v>
      </c>
      <c r="B333" s="53" t="s">
        <v>798</v>
      </c>
      <c r="C333" s="31">
        <v>585.54999999999995</v>
      </c>
      <c r="D333" s="36">
        <v>583.18333333333328</v>
      </c>
      <c r="E333" s="36">
        <v>576.36666666666656</v>
      </c>
      <c r="F333" s="36">
        <v>567.18333333333328</v>
      </c>
      <c r="G333" s="36">
        <v>560.36666666666656</v>
      </c>
      <c r="H333" s="36">
        <v>592.36666666666656</v>
      </c>
      <c r="I333" s="36">
        <v>599.18333333333339</v>
      </c>
      <c r="J333" s="36">
        <v>608.36666666666656</v>
      </c>
      <c r="K333" s="31">
        <v>590</v>
      </c>
      <c r="L333" s="31">
        <v>574</v>
      </c>
      <c r="M333" s="31">
        <v>7.5096400000000001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69.97</v>
      </c>
      <c r="D334" s="36">
        <v>70.213333333333324</v>
      </c>
      <c r="E334" s="36">
        <v>69.706666666666649</v>
      </c>
      <c r="F334" s="36">
        <v>69.443333333333328</v>
      </c>
      <c r="G334" s="36">
        <v>68.936666666666653</v>
      </c>
      <c r="H334" s="36">
        <v>70.476666666666645</v>
      </c>
      <c r="I334" s="36">
        <v>70.983333333333334</v>
      </c>
      <c r="J334" s="36">
        <v>71.246666666666641</v>
      </c>
      <c r="K334" s="31">
        <v>70.72</v>
      </c>
      <c r="L334" s="31">
        <v>69.95</v>
      </c>
      <c r="M334" s="31">
        <v>29.807200000000002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775.6</v>
      </c>
      <c r="D335" s="36">
        <v>770.19999999999993</v>
      </c>
      <c r="E335" s="36">
        <v>758.39999999999986</v>
      </c>
      <c r="F335" s="36">
        <v>741.19999999999993</v>
      </c>
      <c r="G335" s="36">
        <v>729.39999999999986</v>
      </c>
      <c r="H335" s="36">
        <v>787.39999999999986</v>
      </c>
      <c r="I335" s="36">
        <v>799.19999999999982</v>
      </c>
      <c r="J335" s="36">
        <v>816.39999999999986</v>
      </c>
      <c r="K335" s="31">
        <v>782</v>
      </c>
      <c r="L335" s="31">
        <v>753</v>
      </c>
      <c r="M335" s="31">
        <v>16.405339999999999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3087.7</v>
      </c>
      <c r="D336" s="36">
        <v>3092.6666666666665</v>
      </c>
      <c r="E336" s="36">
        <v>3068.333333333333</v>
      </c>
      <c r="F336" s="36">
        <v>3048.9666666666667</v>
      </c>
      <c r="G336" s="36">
        <v>3024.6333333333332</v>
      </c>
      <c r="H336" s="36">
        <v>3112.0333333333328</v>
      </c>
      <c r="I336" s="36">
        <v>3136.3666666666659</v>
      </c>
      <c r="J336" s="36">
        <v>3155.7333333333327</v>
      </c>
      <c r="K336" s="31">
        <v>3117</v>
      </c>
      <c r="L336" s="31">
        <v>3073.3</v>
      </c>
      <c r="M336" s="31">
        <v>1.9474800000000001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5395.85</v>
      </c>
      <c r="D337" s="36">
        <v>5380.1166666666659</v>
      </c>
      <c r="E337" s="36">
        <v>5338.0333333333319</v>
      </c>
      <c r="F337" s="36">
        <v>5280.2166666666662</v>
      </c>
      <c r="G337" s="36">
        <v>5238.1333333333323</v>
      </c>
      <c r="H337" s="36">
        <v>5437.9333333333316</v>
      </c>
      <c r="I337" s="36">
        <v>5480.0166666666655</v>
      </c>
      <c r="J337" s="36">
        <v>5537.8333333333312</v>
      </c>
      <c r="K337" s="31">
        <v>5422.2</v>
      </c>
      <c r="L337" s="31">
        <v>5322.3</v>
      </c>
      <c r="M337" s="31">
        <v>3.9316800000000001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1989.25</v>
      </c>
      <c r="D338" s="36">
        <v>1984.8666666666668</v>
      </c>
      <c r="E338" s="36">
        <v>1957.6333333333337</v>
      </c>
      <c r="F338" s="36">
        <v>1926.0166666666669</v>
      </c>
      <c r="G338" s="36">
        <v>1898.7833333333338</v>
      </c>
      <c r="H338" s="36">
        <v>2016.4833333333336</v>
      </c>
      <c r="I338" s="36">
        <v>2043.7166666666667</v>
      </c>
      <c r="J338" s="36">
        <v>2075.3333333333335</v>
      </c>
      <c r="K338" s="31">
        <v>2012.1</v>
      </c>
      <c r="L338" s="31">
        <v>1953.25</v>
      </c>
      <c r="M338" s="31">
        <v>5.3107699999999998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1555.75</v>
      </c>
      <c r="D339" s="36">
        <v>1567.9166666666667</v>
      </c>
      <c r="E339" s="36">
        <v>1537.8333333333335</v>
      </c>
      <c r="F339" s="36">
        <v>1519.9166666666667</v>
      </c>
      <c r="G339" s="36">
        <v>1489.8333333333335</v>
      </c>
      <c r="H339" s="36">
        <v>1585.8333333333335</v>
      </c>
      <c r="I339" s="36">
        <v>1615.916666666667</v>
      </c>
      <c r="J339" s="36">
        <v>1633.8333333333335</v>
      </c>
      <c r="K339" s="31">
        <v>1598</v>
      </c>
      <c r="L339" s="31">
        <v>1550</v>
      </c>
      <c r="M339" s="31">
        <v>8.5710200000000007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182.4</v>
      </c>
      <c r="D340" s="36">
        <v>183.33666666666667</v>
      </c>
      <c r="E340" s="36">
        <v>180.87333333333333</v>
      </c>
      <c r="F340" s="36">
        <v>179.34666666666666</v>
      </c>
      <c r="G340" s="36">
        <v>176.88333333333333</v>
      </c>
      <c r="H340" s="36">
        <v>184.86333333333334</v>
      </c>
      <c r="I340" s="36">
        <v>187.32666666666665</v>
      </c>
      <c r="J340" s="36">
        <v>188.85333333333335</v>
      </c>
      <c r="K340" s="31">
        <v>185.8</v>
      </c>
      <c r="L340" s="31">
        <v>181.81</v>
      </c>
      <c r="M340" s="31">
        <v>85.906400000000005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325.95</v>
      </c>
      <c r="D341" s="36">
        <v>326.66666666666669</v>
      </c>
      <c r="E341" s="36">
        <v>322.53333333333336</v>
      </c>
      <c r="F341" s="36">
        <v>319.11666666666667</v>
      </c>
      <c r="G341" s="36">
        <v>314.98333333333335</v>
      </c>
      <c r="H341" s="36">
        <v>330.08333333333337</v>
      </c>
      <c r="I341" s="36">
        <v>334.2166666666667</v>
      </c>
      <c r="J341" s="36">
        <v>337.63333333333338</v>
      </c>
      <c r="K341" s="31">
        <v>330.8</v>
      </c>
      <c r="L341" s="31">
        <v>323.25</v>
      </c>
      <c r="M341" s="31">
        <v>50.927120000000002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98.21</v>
      </c>
      <c r="D342" s="36">
        <v>98.25</v>
      </c>
      <c r="E342" s="36">
        <v>97.52</v>
      </c>
      <c r="F342" s="36">
        <v>96.83</v>
      </c>
      <c r="G342" s="36">
        <v>96.1</v>
      </c>
      <c r="H342" s="36">
        <v>98.94</v>
      </c>
      <c r="I342" s="36">
        <v>99.670000000000016</v>
      </c>
      <c r="J342" s="36">
        <v>100.36</v>
      </c>
      <c r="K342" s="31">
        <v>98.98</v>
      </c>
      <c r="L342" s="31">
        <v>97.56</v>
      </c>
      <c r="M342" s="31">
        <v>159.14760999999999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280.8</v>
      </c>
      <c r="D343" s="36">
        <v>278.3</v>
      </c>
      <c r="E343" s="36">
        <v>274.5</v>
      </c>
      <c r="F343" s="36">
        <v>268.2</v>
      </c>
      <c r="G343" s="36">
        <v>264.39999999999998</v>
      </c>
      <c r="H343" s="36">
        <v>284.60000000000002</v>
      </c>
      <c r="I343" s="36">
        <v>288.40000000000009</v>
      </c>
      <c r="J343" s="36">
        <v>294.70000000000005</v>
      </c>
      <c r="K343" s="31">
        <v>282.10000000000002</v>
      </c>
      <c r="L343" s="31">
        <v>272</v>
      </c>
      <c r="M343" s="31">
        <v>36.363340000000001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212.7</v>
      </c>
      <c r="D344" s="36">
        <v>212.34</v>
      </c>
      <c r="E344" s="36">
        <v>211.11</v>
      </c>
      <c r="F344" s="36">
        <v>209.52</v>
      </c>
      <c r="G344" s="36">
        <v>208.29000000000002</v>
      </c>
      <c r="H344" s="36">
        <v>213.93</v>
      </c>
      <c r="I344" s="36">
        <v>215.15999999999997</v>
      </c>
      <c r="J344" s="36">
        <v>216.75</v>
      </c>
      <c r="K344" s="31">
        <v>213.57</v>
      </c>
      <c r="L344" s="31">
        <v>210.75</v>
      </c>
      <c r="M344" s="31">
        <v>63.311450000000001</v>
      </c>
      <c r="N344" s="1"/>
      <c r="O344" s="1"/>
    </row>
    <row r="345" spans="1:15" ht="12.75" customHeight="1">
      <c r="A345" s="33">
        <v>335</v>
      </c>
      <c r="B345" s="53" t="s">
        <v>796</v>
      </c>
      <c r="C345" s="31">
        <v>54.75</v>
      </c>
      <c r="D345" s="36">
        <v>54.75333333333333</v>
      </c>
      <c r="E345" s="36">
        <v>54.36666666666666</v>
      </c>
      <c r="F345" s="36">
        <v>53.983333333333327</v>
      </c>
      <c r="G345" s="36">
        <v>53.596666666666657</v>
      </c>
      <c r="H345" s="36">
        <v>55.136666666666663</v>
      </c>
      <c r="I345" s="36">
        <v>55.523333333333333</v>
      </c>
      <c r="J345" s="36">
        <v>55.906666666666666</v>
      </c>
      <c r="K345" s="31">
        <v>55.14</v>
      </c>
      <c r="L345" s="31">
        <v>54.37</v>
      </c>
      <c r="M345" s="31">
        <v>31.468340000000001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403.25</v>
      </c>
      <c r="D346" s="36">
        <v>404.5</v>
      </c>
      <c r="E346" s="36">
        <v>400.6</v>
      </c>
      <c r="F346" s="36">
        <v>397.95000000000005</v>
      </c>
      <c r="G346" s="36">
        <v>394.05000000000007</v>
      </c>
      <c r="H346" s="36">
        <v>407.15</v>
      </c>
      <c r="I346" s="36">
        <v>411.04999999999995</v>
      </c>
      <c r="J346" s="36">
        <v>413.69999999999993</v>
      </c>
      <c r="K346" s="31">
        <v>408.4</v>
      </c>
      <c r="L346" s="31">
        <v>401.85</v>
      </c>
      <c r="M346" s="31">
        <v>142.46870999999999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1297.5</v>
      </c>
      <c r="D347" s="36">
        <v>1301.3500000000001</v>
      </c>
      <c r="E347" s="36">
        <v>1281.4500000000003</v>
      </c>
      <c r="F347" s="36">
        <v>1265.4000000000001</v>
      </c>
      <c r="G347" s="36">
        <v>1245.5000000000002</v>
      </c>
      <c r="H347" s="36">
        <v>1317.4000000000003</v>
      </c>
      <c r="I347" s="36">
        <v>1337.3000000000004</v>
      </c>
      <c r="J347" s="36">
        <v>1353.3500000000004</v>
      </c>
      <c r="K347" s="31">
        <v>1321.25</v>
      </c>
      <c r="L347" s="31">
        <v>1285.3</v>
      </c>
      <c r="M347" s="31">
        <v>3.79609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176.29</v>
      </c>
      <c r="D348" s="36">
        <v>176.74</v>
      </c>
      <c r="E348" s="36">
        <v>175.28000000000003</v>
      </c>
      <c r="F348" s="36">
        <v>174.27</v>
      </c>
      <c r="G348" s="36">
        <v>172.81000000000003</v>
      </c>
      <c r="H348" s="36">
        <v>177.75000000000003</v>
      </c>
      <c r="I348" s="36">
        <v>179.21</v>
      </c>
      <c r="J348" s="36">
        <v>180.22000000000003</v>
      </c>
      <c r="K348" s="31">
        <v>178.2</v>
      </c>
      <c r="L348" s="31">
        <v>175.73</v>
      </c>
      <c r="M348" s="31">
        <v>54.528820000000003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3348.35</v>
      </c>
      <c r="D349" s="36">
        <v>3351.2000000000003</v>
      </c>
      <c r="E349" s="36">
        <v>3327.4000000000005</v>
      </c>
      <c r="F349" s="36">
        <v>3306.4500000000003</v>
      </c>
      <c r="G349" s="36">
        <v>3282.6500000000005</v>
      </c>
      <c r="H349" s="36">
        <v>3372.1500000000005</v>
      </c>
      <c r="I349" s="36">
        <v>3395.9500000000007</v>
      </c>
      <c r="J349" s="36">
        <v>3416.9000000000005</v>
      </c>
      <c r="K349" s="31">
        <v>3375</v>
      </c>
      <c r="L349" s="31">
        <v>3330.25</v>
      </c>
      <c r="M349" s="31">
        <v>0.83811999999999998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2504.9</v>
      </c>
      <c r="D350" s="36">
        <v>2510.6833333333329</v>
      </c>
      <c r="E350" s="36">
        <v>2486.3666666666659</v>
      </c>
      <c r="F350" s="36">
        <v>2467.833333333333</v>
      </c>
      <c r="G350" s="36">
        <v>2443.516666666666</v>
      </c>
      <c r="H350" s="36">
        <v>2529.2166666666658</v>
      </c>
      <c r="I350" s="36">
        <v>2553.5333333333324</v>
      </c>
      <c r="J350" s="36">
        <v>2572.0666666666657</v>
      </c>
      <c r="K350" s="31">
        <v>2535</v>
      </c>
      <c r="L350" s="31">
        <v>2492.15</v>
      </c>
      <c r="M350" s="31">
        <v>11.192959999999999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92.01</v>
      </c>
      <c r="D351" s="36">
        <v>92.676666666666677</v>
      </c>
      <c r="E351" s="36">
        <v>90.76333333333335</v>
      </c>
      <c r="F351" s="36">
        <v>89.51666666666668</v>
      </c>
      <c r="G351" s="36">
        <v>87.603333333333353</v>
      </c>
      <c r="H351" s="36">
        <v>93.923333333333346</v>
      </c>
      <c r="I351" s="36">
        <v>95.836666666666673</v>
      </c>
      <c r="J351" s="36">
        <v>97.083333333333343</v>
      </c>
      <c r="K351" s="31">
        <v>94.59</v>
      </c>
      <c r="L351" s="31">
        <v>91.43</v>
      </c>
      <c r="M351" s="31">
        <v>34.426110000000001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707.65</v>
      </c>
      <c r="D352" s="36">
        <v>701.35</v>
      </c>
      <c r="E352" s="36">
        <v>692.7</v>
      </c>
      <c r="F352" s="36">
        <v>677.75</v>
      </c>
      <c r="G352" s="36">
        <v>669.1</v>
      </c>
      <c r="H352" s="36">
        <v>716.30000000000007</v>
      </c>
      <c r="I352" s="36">
        <v>724.94999999999993</v>
      </c>
      <c r="J352" s="36">
        <v>739.90000000000009</v>
      </c>
      <c r="K352" s="31">
        <v>710</v>
      </c>
      <c r="L352" s="31">
        <v>686.4</v>
      </c>
      <c r="M352" s="31">
        <v>8.9355899999999995</v>
      </c>
      <c r="N352" s="1"/>
      <c r="O352" s="1"/>
    </row>
    <row r="353" spans="1:15" ht="12.75" customHeight="1">
      <c r="A353" s="33">
        <v>343</v>
      </c>
      <c r="B353" s="53" t="s">
        <v>861</v>
      </c>
      <c r="C353" s="31">
        <v>6633.85</v>
      </c>
      <c r="D353" s="36">
        <v>6670.4333333333343</v>
      </c>
      <c r="E353" s="36">
        <v>6546.0666666666684</v>
      </c>
      <c r="F353" s="36">
        <v>6458.2833333333338</v>
      </c>
      <c r="G353" s="36">
        <v>6333.9166666666679</v>
      </c>
      <c r="H353" s="36">
        <v>6758.216666666669</v>
      </c>
      <c r="I353" s="36">
        <v>6882.5833333333339</v>
      </c>
      <c r="J353" s="36">
        <v>6970.3666666666695</v>
      </c>
      <c r="K353" s="31">
        <v>6794.8</v>
      </c>
      <c r="L353" s="31">
        <v>6582.65</v>
      </c>
      <c r="M353" s="31">
        <v>0.71250999999999998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350.4</v>
      </c>
      <c r="D354" s="36">
        <v>351.11666666666662</v>
      </c>
      <c r="E354" s="36">
        <v>344.78333333333325</v>
      </c>
      <c r="F354" s="36">
        <v>339.16666666666663</v>
      </c>
      <c r="G354" s="36">
        <v>332.83333333333326</v>
      </c>
      <c r="H354" s="36">
        <v>356.73333333333323</v>
      </c>
      <c r="I354" s="36">
        <v>363.06666666666661</v>
      </c>
      <c r="J354" s="36">
        <v>368.68333333333322</v>
      </c>
      <c r="K354" s="31">
        <v>357.45</v>
      </c>
      <c r="L354" s="31">
        <v>345.5</v>
      </c>
      <c r="M354" s="31">
        <v>4.2009100000000004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1790.35</v>
      </c>
      <c r="D355" s="36">
        <v>1788.0666666666666</v>
      </c>
      <c r="E355" s="36">
        <v>1778.5333333333333</v>
      </c>
      <c r="F355" s="36">
        <v>1766.7166666666667</v>
      </c>
      <c r="G355" s="36">
        <v>1757.1833333333334</v>
      </c>
      <c r="H355" s="36">
        <v>1799.8833333333332</v>
      </c>
      <c r="I355" s="36">
        <v>1809.4166666666665</v>
      </c>
      <c r="J355" s="36">
        <v>1821.2333333333331</v>
      </c>
      <c r="K355" s="31">
        <v>1797.6</v>
      </c>
      <c r="L355" s="31">
        <v>1776.25</v>
      </c>
      <c r="M355" s="31">
        <v>5.1740199999999996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311.39999999999998</v>
      </c>
      <c r="D356" s="36">
        <v>312.83333333333331</v>
      </c>
      <c r="E356" s="36">
        <v>308.71666666666664</v>
      </c>
      <c r="F356" s="36">
        <v>306.0333333333333</v>
      </c>
      <c r="G356" s="36">
        <v>301.91666666666663</v>
      </c>
      <c r="H356" s="36">
        <v>315.51666666666665</v>
      </c>
      <c r="I356" s="36">
        <v>319.63333333333333</v>
      </c>
      <c r="J356" s="36">
        <v>322.31666666666666</v>
      </c>
      <c r="K356" s="31">
        <v>316.95</v>
      </c>
      <c r="L356" s="31">
        <v>310.14999999999998</v>
      </c>
      <c r="M356" s="31">
        <v>155.71639999999999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654.9</v>
      </c>
      <c r="D357" s="36">
        <v>667.33333333333337</v>
      </c>
      <c r="E357" s="36">
        <v>639.31666666666672</v>
      </c>
      <c r="F357" s="36">
        <v>623.73333333333335</v>
      </c>
      <c r="G357" s="36">
        <v>595.7166666666667</v>
      </c>
      <c r="H357" s="36">
        <v>682.91666666666674</v>
      </c>
      <c r="I357" s="36">
        <v>710.93333333333339</v>
      </c>
      <c r="J357" s="36">
        <v>726.51666666666677</v>
      </c>
      <c r="K357" s="31">
        <v>695.35</v>
      </c>
      <c r="L357" s="31">
        <v>651.75</v>
      </c>
      <c r="M357" s="31">
        <v>80.183210000000003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1562.1</v>
      </c>
      <c r="D358" s="36">
        <v>1567.0333333333335</v>
      </c>
      <c r="E358" s="36">
        <v>1553.116666666667</v>
      </c>
      <c r="F358" s="36">
        <v>1544.1333333333334</v>
      </c>
      <c r="G358" s="36">
        <v>1530.2166666666669</v>
      </c>
      <c r="H358" s="36">
        <v>1576.0166666666671</v>
      </c>
      <c r="I358" s="36">
        <v>1589.9333333333336</v>
      </c>
      <c r="J358" s="36">
        <v>1598.9166666666672</v>
      </c>
      <c r="K358" s="31">
        <v>1580.95</v>
      </c>
      <c r="L358" s="31">
        <v>1558.05</v>
      </c>
      <c r="M358" s="31">
        <v>2.5703399999999998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626.54999999999995</v>
      </c>
      <c r="D359" s="36">
        <v>623.61666666666667</v>
      </c>
      <c r="E359" s="36">
        <v>613.5333333333333</v>
      </c>
      <c r="F359" s="36">
        <v>600.51666666666665</v>
      </c>
      <c r="G359" s="36">
        <v>590.43333333333328</v>
      </c>
      <c r="H359" s="36">
        <v>636.63333333333333</v>
      </c>
      <c r="I359" s="36">
        <v>646.71666666666658</v>
      </c>
      <c r="J359" s="36">
        <v>659.73333333333335</v>
      </c>
      <c r="K359" s="31">
        <v>633.70000000000005</v>
      </c>
      <c r="L359" s="31">
        <v>610.6</v>
      </c>
      <c r="M359" s="31">
        <v>100.80314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11267.1</v>
      </c>
      <c r="D360" s="36">
        <v>11248.75</v>
      </c>
      <c r="E360" s="36">
        <v>11178.5</v>
      </c>
      <c r="F360" s="36">
        <v>11089.9</v>
      </c>
      <c r="G360" s="36">
        <v>11019.65</v>
      </c>
      <c r="H360" s="36">
        <v>11337.35</v>
      </c>
      <c r="I360" s="36">
        <v>11407.6</v>
      </c>
      <c r="J360" s="36">
        <v>11496.2</v>
      </c>
      <c r="K360" s="31">
        <v>11319</v>
      </c>
      <c r="L360" s="31">
        <v>11160.15</v>
      </c>
      <c r="M360" s="31">
        <v>1.4080600000000001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1720.75</v>
      </c>
      <c r="D361" s="36">
        <v>1730.6499999999999</v>
      </c>
      <c r="E361" s="36">
        <v>1706.2999999999997</v>
      </c>
      <c r="F361" s="36">
        <v>1691.85</v>
      </c>
      <c r="G361" s="36">
        <v>1667.4999999999998</v>
      </c>
      <c r="H361" s="36">
        <v>1745.0999999999997</v>
      </c>
      <c r="I361" s="36">
        <v>1769.4499999999996</v>
      </c>
      <c r="J361" s="36">
        <v>1783.8999999999996</v>
      </c>
      <c r="K361" s="31">
        <v>1755</v>
      </c>
      <c r="L361" s="31">
        <v>1716.2</v>
      </c>
      <c r="M361" s="31">
        <v>7.5983299999999998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491.2</v>
      </c>
      <c r="D362" s="36">
        <v>498.38333333333338</v>
      </c>
      <c r="E362" s="36">
        <v>482.81666666666672</v>
      </c>
      <c r="F362" s="36">
        <v>474.43333333333334</v>
      </c>
      <c r="G362" s="36">
        <v>458.86666666666667</v>
      </c>
      <c r="H362" s="36">
        <v>506.76666666666677</v>
      </c>
      <c r="I362" s="36">
        <v>522.33333333333348</v>
      </c>
      <c r="J362" s="36">
        <v>530.71666666666681</v>
      </c>
      <c r="K362" s="31">
        <v>513.95000000000005</v>
      </c>
      <c r="L362" s="31">
        <v>490</v>
      </c>
      <c r="M362" s="31">
        <v>42.603540000000002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4509.95</v>
      </c>
      <c r="D363" s="36">
        <v>4520.0333333333328</v>
      </c>
      <c r="E363" s="36">
        <v>4480.1166666666659</v>
      </c>
      <c r="F363" s="36">
        <v>4450.2833333333328</v>
      </c>
      <c r="G363" s="36">
        <v>4410.3666666666659</v>
      </c>
      <c r="H363" s="36">
        <v>4549.8666666666659</v>
      </c>
      <c r="I363" s="36">
        <v>4589.7833333333338</v>
      </c>
      <c r="J363" s="36">
        <v>4619.6166666666659</v>
      </c>
      <c r="K363" s="31">
        <v>4559.95</v>
      </c>
      <c r="L363" s="31">
        <v>4490.2</v>
      </c>
      <c r="M363" s="31">
        <v>1.49739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1038.0999999999999</v>
      </c>
      <c r="D364" s="36">
        <v>1054.3833333333334</v>
      </c>
      <c r="E364" s="36">
        <v>999.06666666666683</v>
      </c>
      <c r="F364" s="36">
        <v>960.03333333333342</v>
      </c>
      <c r="G364" s="36">
        <v>904.71666666666681</v>
      </c>
      <c r="H364" s="36">
        <v>1093.416666666667</v>
      </c>
      <c r="I364" s="36">
        <v>1148.7333333333336</v>
      </c>
      <c r="J364" s="36">
        <v>1187.7666666666669</v>
      </c>
      <c r="K364" s="31">
        <v>1109.7</v>
      </c>
      <c r="L364" s="31">
        <v>1015.35</v>
      </c>
      <c r="M364" s="31">
        <v>57.850790000000003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450.6</v>
      </c>
      <c r="D365" s="36">
        <v>448.66666666666669</v>
      </c>
      <c r="E365" s="36">
        <v>445.83333333333337</v>
      </c>
      <c r="F365" s="36">
        <v>441.06666666666666</v>
      </c>
      <c r="G365" s="36">
        <v>438.23333333333335</v>
      </c>
      <c r="H365" s="36">
        <v>453.43333333333339</v>
      </c>
      <c r="I365" s="36">
        <v>456.26666666666677</v>
      </c>
      <c r="J365" s="36">
        <v>461.03333333333342</v>
      </c>
      <c r="K365" s="31">
        <v>451.5</v>
      </c>
      <c r="L365" s="31">
        <v>443.9</v>
      </c>
      <c r="M365" s="31">
        <v>3.2587700000000002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1580.15</v>
      </c>
      <c r="D366" s="36">
        <v>1566.4666666666669</v>
      </c>
      <c r="E366" s="36">
        <v>1541.9833333333338</v>
      </c>
      <c r="F366" s="36">
        <v>1503.8166666666668</v>
      </c>
      <c r="G366" s="36">
        <v>1479.3333333333337</v>
      </c>
      <c r="H366" s="36">
        <v>1604.6333333333339</v>
      </c>
      <c r="I366" s="36">
        <v>1629.116666666667</v>
      </c>
      <c r="J366" s="36">
        <v>1667.283333333334</v>
      </c>
      <c r="K366" s="31">
        <v>1590.95</v>
      </c>
      <c r="L366" s="31">
        <v>1528.3</v>
      </c>
      <c r="M366" s="31">
        <v>15.3065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41052.199999999997</v>
      </c>
      <c r="D367" s="36">
        <v>41203.116666666661</v>
      </c>
      <c r="E367" s="36">
        <v>40799.033333333326</v>
      </c>
      <c r="F367" s="36">
        <v>40545.866666666661</v>
      </c>
      <c r="G367" s="36">
        <v>40141.783333333326</v>
      </c>
      <c r="H367" s="36">
        <v>41456.283333333326</v>
      </c>
      <c r="I367" s="36">
        <v>41860.366666666654</v>
      </c>
      <c r="J367" s="36">
        <v>42113.533333333326</v>
      </c>
      <c r="K367" s="31">
        <v>41607.199999999997</v>
      </c>
      <c r="L367" s="31">
        <v>40949.949999999997</v>
      </c>
      <c r="M367" s="31">
        <v>0.17008999999999999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1932.9</v>
      </c>
      <c r="D368" s="36">
        <v>1931.1666666666667</v>
      </c>
      <c r="E368" s="36">
        <v>1912.3333333333335</v>
      </c>
      <c r="F368" s="36">
        <v>1891.7666666666667</v>
      </c>
      <c r="G368" s="36">
        <v>1872.9333333333334</v>
      </c>
      <c r="H368" s="36">
        <v>1951.7333333333336</v>
      </c>
      <c r="I368" s="36">
        <v>1970.5666666666671</v>
      </c>
      <c r="J368" s="36">
        <v>1991.1333333333337</v>
      </c>
      <c r="K368" s="31">
        <v>1950</v>
      </c>
      <c r="L368" s="31">
        <v>1910.6</v>
      </c>
      <c r="M368" s="31">
        <v>9.1939200000000003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5264.65</v>
      </c>
      <c r="D369" s="36">
        <v>5261.2833333333328</v>
      </c>
      <c r="E369" s="36">
        <v>5233.5666666666657</v>
      </c>
      <c r="F369" s="36">
        <v>5202.4833333333327</v>
      </c>
      <c r="G369" s="36">
        <v>5174.7666666666655</v>
      </c>
      <c r="H369" s="36">
        <v>5292.3666666666659</v>
      </c>
      <c r="I369" s="36">
        <v>5320.083333333333</v>
      </c>
      <c r="J369" s="36">
        <v>5351.1666666666661</v>
      </c>
      <c r="K369" s="31">
        <v>5289</v>
      </c>
      <c r="L369" s="31">
        <v>5230.2</v>
      </c>
      <c r="M369" s="31">
        <v>2.19198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367.2</v>
      </c>
      <c r="D370" s="36">
        <v>367.56666666666666</v>
      </c>
      <c r="E370" s="36">
        <v>364.63333333333333</v>
      </c>
      <c r="F370" s="36">
        <v>362.06666666666666</v>
      </c>
      <c r="G370" s="36">
        <v>359.13333333333333</v>
      </c>
      <c r="H370" s="36">
        <v>370.13333333333333</v>
      </c>
      <c r="I370" s="36">
        <v>373.06666666666661</v>
      </c>
      <c r="J370" s="36">
        <v>375.63333333333333</v>
      </c>
      <c r="K370" s="31">
        <v>370.5</v>
      </c>
      <c r="L370" s="31">
        <v>365</v>
      </c>
      <c r="M370" s="31">
        <v>19.1112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3592.95</v>
      </c>
      <c r="D371" s="36">
        <v>3601.6666666666665</v>
      </c>
      <c r="E371" s="36">
        <v>3561.333333333333</v>
      </c>
      <c r="F371" s="36">
        <v>3529.7166666666667</v>
      </c>
      <c r="G371" s="36">
        <v>3489.3833333333332</v>
      </c>
      <c r="H371" s="36">
        <v>3633.2833333333328</v>
      </c>
      <c r="I371" s="36">
        <v>3673.6166666666659</v>
      </c>
      <c r="J371" s="36">
        <v>3705.2333333333327</v>
      </c>
      <c r="K371" s="31">
        <v>3642</v>
      </c>
      <c r="L371" s="31">
        <v>3570.05</v>
      </c>
      <c r="M371" s="31">
        <v>3.9357500000000001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3209.2</v>
      </c>
      <c r="D372" s="36">
        <v>3205.5333333333333</v>
      </c>
      <c r="E372" s="36">
        <v>3185.1666666666665</v>
      </c>
      <c r="F372" s="36">
        <v>3161.1333333333332</v>
      </c>
      <c r="G372" s="36">
        <v>3140.7666666666664</v>
      </c>
      <c r="H372" s="36">
        <v>3229.5666666666666</v>
      </c>
      <c r="I372" s="36">
        <v>3249.9333333333334</v>
      </c>
      <c r="J372" s="36">
        <v>3273.9666666666667</v>
      </c>
      <c r="K372" s="31">
        <v>3225.9</v>
      </c>
      <c r="L372" s="31">
        <v>3181.5</v>
      </c>
      <c r="M372" s="31">
        <v>5.8722399999999997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1078.8</v>
      </c>
      <c r="D373" s="36">
        <v>1075.9333333333334</v>
      </c>
      <c r="E373" s="36">
        <v>1063.8666666666668</v>
      </c>
      <c r="F373" s="36">
        <v>1048.9333333333334</v>
      </c>
      <c r="G373" s="36">
        <v>1036.8666666666668</v>
      </c>
      <c r="H373" s="36">
        <v>1090.8666666666668</v>
      </c>
      <c r="I373" s="36">
        <v>1102.9333333333334</v>
      </c>
      <c r="J373" s="36">
        <v>1117.8666666666668</v>
      </c>
      <c r="K373" s="31">
        <v>1088</v>
      </c>
      <c r="L373" s="31">
        <v>1061</v>
      </c>
      <c r="M373" s="31">
        <v>8.6677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219.59</v>
      </c>
      <c r="D374" s="36">
        <v>217.49</v>
      </c>
      <c r="E374" s="36">
        <v>213.28000000000003</v>
      </c>
      <c r="F374" s="36">
        <v>206.97000000000003</v>
      </c>
      <c r="G374" s="36">
        <v>202.76000000000005</v>
      </c>
      <c r="H374" s="36">
        <v>223.8</v>
      </c>
      <c r="I374" s="36">
        <v>228.01</v>
      </c>
      <c r="J374" s="36">
        <v>234.32</v>
      </c>
      <c r="K374" s="31">
        <v>221.7</v>
      </c>
      <c r="L374" s="31">
        <v>211.18</v>
      </c>
      <c r="M374" s="31">
        <v>354.02343000000002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2570.5</v>
      </c>
      <c r="D375" s="36">
        <v>2560.9833333333331</v>
      </c>
      <c r="E375" s="36">
        <v>2510.0166666666664</v>
      </c>
      <c r="F375" s="36">
        <v>2449.5333333333333</v>
      </c>
      <c r="G375" s="36">
        <v>2398.5666666666666</v>
      </c>
      <c r="H375" s="36">
        <v>2621.4666666666662</v>
      </c>
      <c r="I375" s="36">
        <v>2672.4333333333325</v>
      </c>
      <c r="J375" s="36">
        <v>2732.9166666666661</v>
      </c>
      <c r="K375" s="31">
        <v>2611.9499999999998</v>
      </c>
      <c r="L375" s="31">
        <v>2500.5</v>
      </c>
      <c r="M375" s="31">
        <v>2.1362800000000002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6648.8</v>
      </c>
      <c r="D376" s="36">
        <v>6621.583333333333</v>
      </c>
      <c r="E376" s="36">
        <v>6503.5166666666664</v>
      </c>
      <c r="F376" s="36">
        <v>6358.2333333333336</v>
      </c>
      <c r="G376" s="36">
        <v>6240.166666666667</v>
      </c>
      <c r="H376" s="36">
        <v>6766.8666666666659</v>
      </c>
      <c r="I376" s="36">
        <v>6884.9333333333334</v>
      </c>
      <c r="J376" s="36">
        <v>7030.2166666666653</v>
      </c>
      <c r="K376" s="31">
        <v>6739.65</v>
      </c>
      <c r="L376" s="31">
        <v>6476.3</v>
      </c>
      <c r="M376" s="31">
        <v>7.0051100000000002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390.1</v>
      </c>
      <c r="D377" s="36">
        <v>389.93333333333334</v>
      </c>
      <c r="E377" s="36">
        <v>385.41666666666669</v>
      </c>
      <c r="F377" s="36">
        <v>380.73333333333335</v>
      </c>
      <c r="G377" s="36">
        <v>376.2166666666667</v>
      </c>
      <c r="H377" s="36">
        <v>394.61666666666667</v>
      </c>
      <c r="I377" s="36">
        <v>399.13333333333333</v>
      </c>
      <c r="J377" s="36">
        <v>403.81666666666666</v>
      </c>
      <c r="K377" s="31">
        <v>394.45</v>
      </c>
      <c r="L377" s="31">
        <v>385.25</v>
      </c>
      <c r="M377" s="31">
        <v>13.93848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558.25</v>
      </c>
      <c r="D378" s="36">
        <v>560</v>
      </c>
      <c r="E378" s="36">
        <v>553.6</v>
      </c>
      <c r="F378" s="36">
        <v>548.95000000000005</v>
      </c>
      <c r="G378" s="36">
        <v>542.55000000000007</v>
      </c>
      <c r="H378" s="36">
        <v>564.65</v>
      </c>
      <c r="I378" s="36">
        <v>571.05000000000007</v>
      </c>
      <c r="J378" s="36">
        <v>575.69999999999993</v>
      </c>
      <c r="K378" s="31">
        <v>566.4</v>
      </c>
      <c r="L378" s="31">
        <v>555.35</v>
      </c>
      <c r="M378" s="31">
        <v>85.547989999999999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331.25</v>
      </c>
      <c r="D379" s="36">
        <v>331.71666666666664</v>
      </c>
      <c r="E379" s="36">
        <v>329.13333333333327</v>
      </c>
      <c r="F379" s="36">
        <v>327.01666666666665</v>
      </c>
      <c r="G379" s="36">
        <v>324.43333333333328</v>
      </c>
      <c r="H379" s="36">
        <v>333.83333333333326</v>
      </c>
      <c r="I379" s="36">
        <v>336.41666666666663</v>
      </c>
      <c r="J379" s="36">
        <v>338.53333333333325</v>
      </c>
      <c r="K379" s="31">
        <v>334.3</v>
      </c>
      <c r="L379" s="31">
        <v>329.6</v>
      </c>
      <c r="M379" s="31">
        <v>139.12370999999999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756</v>
      </c>
      <c r="D380" s="36">
        <v>761</v>
      </c>
      <c r="E380" s="36">
        <v>748.1</v>
      </c>
      <c r="F380" s="36">
        <v>740.2</v>
      </c>
      <c r="G380" s="36">
        <v>727.30000000000007</v>
      </c>
      <c r="H380" s="36">
        <v>768.9</v>
      </c>
      <c r="I380" s="36">
        <v>781.80000000000007</v>
      </c>
      <c r="J380" s="36">
        <v>789.69999999999993</v>
      </c>
      <c r="K380" s="31">
        <v>773.9</v>
      </c>
      <c r="L380" s="31">
        <v>753.1</v>
      </c>
      <c r="M380" s="31">
        <v>8.7302900000000001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1782.15</v>
      </c>
      <c r="D381" s="36">
        <v>1810.7166666666665</v>
      </c>
      <c r="E381" s="36">
        <v>1736.5333333333328</v>
      </c>
      <c r="F381" s="36">
        <v>1690.9166666666663</v>
      </c>
      <c r="G381" s="36">
        <v>1616.7333333333327</v>
      </c>
      <c r="H381" s="36">
        <v>1856.333333333333</v>
      </c>
      <c r="I381" s="36">
        <v>1930.5166666666669</v>
      </c>
      <c r="J381" s="36">
        <v>1976.1333333333332</v>
      </c>
      <c r="K381" s="31">
        <v>1884.9</v>
      </c>
      <c r="L381" s="31">
        <v>1765.1</v>
      </c>
      <c r="M381" s="31">
        <v>19.72935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565.54999999999995</v>
      </c>
      <c r="D382" s="36">
        <v>569.18333333333328</v>
      </c>
      <c r="E382" s="36">
        <v>560.36666666666656</v>
      </c>
      <c r="F382" s="36">
        <v>555.18333333333328</v>
      </c>
      <c r="G382" s="36">
        <v>546.36666666666656</v>
      </c>
      <c r="H382" s="36">
        <v>574.36666666666656</v>
      </c>
      <c r="I382" s="36">
        <v>583.18333333333339</v>
      </c>
      <c r="J382" s="36">
        <v>588.36666666666656</v>
      </c>
      <c r="K382" s="31">
        <v>578</v>
      </c>
      <c r="L382" s="31">
        <v>564</v>
      </c>
      <c r="M382" s="31">
        <v>2.3083200000000001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178.85</v>
      </c>
      <c r="D383" s="36">
        <v>181.68333333333331</v>
      </c>
      <c r="E383" s="36">
        <v>174.36666666666662</v>
      </c>
      <c r="F383" s="36">
        <v>169.8833333333333</v>
      </c>
      <c r="G383" s="36">
        <v>162.56666666666661</v>
      </c>
      <c r="H383" s="36">
        <v>186.16666666666663</v>
      </c>
      <c r="I383" s="36">
        <v>193.48333333333329</v>
      </c>
      <c r="J383" s="36">
        <v>197.96666666666664</v>
      </c>
      <c r="K383" s="31">
        <v>189</v>
      </c>
      <c r="L383" s="31">
        <v>177.2</v>
      </c>
      <c r="M383" s="31">
        <v>29.397500000000001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16138.95</v>
      </c>
      <c r="D384" s="36">
        <v>16185.216666666667</v>
      </c>
      <c r="E384" s="36">
        <v>16067.483333333334</v>
      </c>
      <c r="F384" s="36">
        <v>15996.016666666666</v>
      </c>
      <c r="G384" s="36">
        <v>15878.283333333333</v>
      </c>
      <c r="H384" s="36">
        <v>16256.683333333334</v>
      </c>
      <c r="I384" s="36">
        <v>16374.416666666668</v>
      </c>
      <c r="J384" s="36">
        <v>16445.883333333335</v>
      </c>
      <c r="K384" s="31">
        <v>16302.95</v>
      </c>
      <c r="L384" s="31">
        <v>16113.75</v>
      </c>
      <c r="M384" s="31">
        <v>0.11022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113.4</v>
      </c>
      <c r="D385" s="36">
        <v>113.14333333333333</v>
      </c>
      <c r="E385" s="36">
        <v>112.40666666666667</v>
      </c>
      <c r="F385" s="36">
        <v>111.41333333333334</v>
      </c>
      <c r="G385" s="36">
        <v>110.67666666666668</v>
      </c>
      <c r="H385" s="36">
        <v>114.13666666666666</v>
      </c>
      <c r="I385" s="36">
        <v>114.87333333333331</v>
      </c>
      <c r="J385" s="36">
        <v>115.86666666666665</v>
      </c>
      <c r="K385" s="31">
        <v>113.88</v>
      </c>
      <c r="L385" s="31">
        <v>112.15</v>
      </c>
      <c r="M385" s="31">
        <v>182.90375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822.9</v>
      </c>
      <c r="D386" s="36">
        <v>830.41666666666663</v>
      </c>
      <c r="E386" s="36">
        <v>808.68333333333328</v>
      </c>
      <c r="F386" s="36">
        <v>794.4666666666667</v>
      </c>
      <c r="G386" s="36">
        <v>772.73333333333335</v>
      </c>
      <c r="H386" s="36">
        <v>844.63333333333321</v>
      </c>
      <c r="I386" s="36">
        <v>866.36666666666656</v>
      </c>
      <c r="J386" s="36">
        <v>880.58333333333314</v>
      </c>
      <c r="K386" s="31">
        <v>852.15</v>
      </c>
      <c r="L386" s="31">
        <v>816.2</v>
      </c>
      <c r="M386" s="31">
        <v>12.4194</v>
      </c>
      <c r="N386" s="1"/>
      <c r="O386" s="1"/>
    </row>
    <row r="387" spans="1:15" ht="12.75" customHeight="1">
      <c r="A387" s="33">
        <v>377</v>
      </c>
      <c r="B387" s="53" t="s">
        <v>862</v>
      </c>
      <c r="C387" s="31">
        <v>1579.8</v>
      </c>
      <c r="D387" s="36">
        <v>1586.8999999999999</v>
      </c>
      <c r="E387" s="36">
        <v>1568.1499999999996</v>
      </c>
      <c r="F387" s="36">
        <v>1556.4999999999998</v>
      </c>
      <c r="G387" s="36">
        <v>1537.7499999999995</v>
      </c>
      <c r="H387" s="36">
        <v>1598.5499999999997</v>
      </c>
      <c r="I387" s="36">
        <v>1617.3000000000002</v>
      </c>
      <c r="J387" s="36">
        <v>1628.9499999999998</v>
      </c>
      <c r="K387" s="31">
        <v>1605.65</v>
      </c>
      <c r="L387" s="31">
        <v>1575.25</v>
      </c>
      <c r="M387" s="31">
        <v>0.92181000000000002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215.96</v>
      </c>
      <c r="D388" s="36">
        <v>216.81000000000003</v>
      </c>
      <c r="E388" s="36">
        <v>214.85000000000005</v>
      </c>
      <c r="F388" s="36">
        <v>213.74</v>
      </c>
      <c r="G388" s="36">
        <v>211.78000000000003</v>
      </c>
      <c r="H388" s="36">
        <v>217.92000000000007</v>
      </c>
      <c r="I388" s="36">
        <v>219.88000000000005</v>
      </c>
      <c r="J388" s="36">
        <v>220.99000000000009</v>
      </c>
      <c r="K388" s="31">
        <v>218.77</v>
      </c>
      <c r="L388" s="31">
        <v>215.7</v>
      </c>
      <c r="M388" s="31">
        <v>40.187370000000001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630.6</v>
      </c>
      <c r="D389" s="36">
        <v>630.36666666666667</v>
      </c>
      <c r="E389" s="36">
        <v>625.33333333333337</v>
      </c>
      <c r="F389" s="36">
        <v>620.06666666666672</v>
      </c>
      <c r="G389" s="36">
        <v>615.03333333333342</v>
      </c>
      <c r="H389" s="36">
        <v>635.63333333333333</v>
      </c>
      <c r="I389" s="36">
        <v>640.66666666666663</v>
      </c>
      <c r="J389" s="36">
        <v>645.93333333333328</v>
      </c>
      <c r="K389" s="31">
        <v>635.4</v>
      </c>
      <c r="L389" s="31">
        <v>625.1</v>
      </c>
      <c r="M389" s="31">
        <v>77.380870000000002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601.70000000000005</v>
      </c>
      <c r="D390" s="36">
        <v>603.35</v>
      </c>
      <c r="E390" s="36">
        <v>596.95000000000005</v>
      </c>
      <c r="F390" s="36">
        <v>592.20000000000005</v>
      </c>
      <c r="G390" s="36">
        <v>585.80000000000007</v>
      </c>
      <c r="H390" s="36">
        <v>608.1</v>
      </c>
      <c r="I390" s="36">
        <v>614.49999999999989</v>
      </c>
      <c r="J390" s="36">
        <v>619.25</v>
      </c>
      <c r="K390" s="31">
        <v>609.75</v>
      </c>
      <c r="L390" s="31">
        <v>598.6</v>
      </c>
      <c r="M390" s="31">
        <v>1.56802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664.5</v>
      </c>
      <c r="D391" s="36">
        <v>667.4</v>
      </c>
      <c r="E391" s="36">
        <v>650.79999999999995</v>
      </c>
      <c r="F391" s="36">
        <v>637.1</v>
      </c>
      <c r="G391" s="36">
        <v>620.5</v>
      </c>
      <c r="H391" s="36">
        <v>681.09999999999991</v>
      </c>
      <c r="I391" s="36">
        <v>697.7</v>
      </c>
      <c r="J391" s="36">
        <v>711.39999999999986</v>
      </c>
      <c r="K391" s="31">
        <v>684</v>
      </c>
      <c r="L391" s="31">
        <v>653.70000000000005</v>
      </c>
      <c r="M391" s="31">
        <v>34.57002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1999.45</v>
      </c>
      <c r="D392" s="36">
        <v>2010.8499999999997</v>
      </c>
      <c r="E392" s="36">
        <v>1979.6999999999994</v>
      </c>
      <c r="F392" s="36">
        <v>1959.9499999999996</v>
      </c>
      <c r="G392" s="36">
        <v>1928.7999999999993</v>
      </c>
      <c r="H392" s="36">
        <v>2030.5999999999995</v>
      </c>
      <c r="I392" s="36">
        <v>2061.7499999999995</v>
      </c>
      <c r="J392" s="36">
        <v>2081.4999999999995</v>
      </c>
      <c r="K392" s="31">
        <v>2042</v>
      </c>
      <c r="L392" s="31">
        <v>1991.1</v>
      </c>
      <c r="M392" s="31">
        <v>2.5684999999999998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581.85</v>
      </c>
      <c r="D393" s="36">
        <v>586.28333333333342</v>
      </c>
      <c r="E393" s="36">
        <v>575.76666666666688</v>
      </c>
      <c r="F393" s="36">
        <v>569.68333333333351</v>
      </c>
      <c r="G393" s="36">
        <v>559.16666666666697</v>
      </c>
      <c r="H393" s="36">
        <v>592.36666666666679</v>
      </c>
      <c r="I393" s="36">
        <v>602.88333333333344</v>
      </c>
      <c r="J393" s="36">
        <v>608.9666666666667</v>
      </c>
      <c r="K393" s="31">
        <v>596.79999999999995</v>
      </c>
      <c r="L393" s="31">
        <v>580.20000000000005</v>
      </c>
      <c r="M393" s="31">
        <v>70.302700000000002</v>
      </c>
      <c r="N393" s="1"/>
      <c r="O393" s="1"/>
    </row>
    <row r="394" spans="1:15" ht="12.75" customHeight="1">
      <c r="A394" s="33">
        <v>384</v>
      </c>
      <c r="B394" s="53" t="s">
        <v>863</v>
      </c>
      <c r="C394" s="31">
        <v>492.6</v>
      </c>
      <c r="D394" s="36">
        <v>495.33333333333331</v>
      </c>
      <c r="E394" s="36">
        <v>488.46666666666664</v>
      </c>
      <c r="F394" s="36">
        <v>484.33333333333331</v>
      </c>
      <c r="G394" s="36">
        <v>477.46666666666664</v>
      </c>
      <c r="H394" s="36">
        <v>499.46666666666664</v>
      </c>
      <c r="I394" s="36">
        <v>506.33333333333331</v>
      </c>
      <c r="J394" s="36">
        <v>510.46666666666664</v>
      </c>
      <c r="K394" s="31">
        <v>502.2</v>
      </c>
      <c r="L394" s="31">
        <v>491.2</v>
      </c>
      <c r="M394" s="31">
        <v>12.60046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1281.25</v>
      </c>
      <c r="D395" s="36">
        <v>1283.9666666666667</v>
      </c>
      <c r="E395" s="36">
        <v>1264.2833333333333</v>
      </c>
      <c r="F395" s="36">
        <v>1247.3166666666666</v>
      </c>
      <c r="G395" s="36">
        <v>1227.6333333333332</v>
      </c>
      <c r="H395" s="36">
        <v>1300.9333333333334</v>
      </c>
      <c r="I395" s="36">
        <v>1320.6166666666668</v>
      </c>
      <c r="J395" s="36">
        <v>1337.5833333333335</v>
      </c>
      <c r="K395" s="31">
        <v>1303.6500000000001</v>
      </c>
      <c r="L395" s="31">
        <v>1267</v>
      </c>
      <c r="M395" s="31">
        <v>1.15916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296.64999999999998</v>
      </c>
      <c r="D396" s="36">
        <v>296.91666666666663</v>
      </c>
      <c r="E396" s="36">
        <v>293.88333333333327</v>
      </c>
      <c r="F396" s="36">
        <v>291.11666666666662</v>
      </c>
      <c r="G396" s="36">
        <v>288.08333333333326</v>
      </c>
      <c r="H396" s="36">
        <v>299.68333333333328</v>
      </c>
      <c r="I396" s="36">
        <v>302.71666666666658</v>
      </c>
      <c r="J396" s="36">
        <v>305.48333333333329</v>
      </c>
      <c r="K396" s="31">
        <v>299.95</v>
      </c>
      <c r="L396" s="31">
        <v>294.14999999999998</v>
      </c>
      <c r="M396" s="31">
        <v>5.7976000000000001</v>
      </c>
      <c r="N396" s="1"/>
      <c r="O396" s="1"/>
    </row>
    <row r="397" spans="1:15" ht="12.75" customHeight="1">
      <c r="A397" s="33">
        <v>387</v>
      </c>
      <c r="B397" s="53" t="s">
        <v>800</v>
      </c>
      <c r="C397" s="31">
        <v>989.8</v>
      </c>
      <c r="D397" s="36">
        <v>994.83333333333337</v>
      </c>
      <c r="E397" s="36">
        <v>977.4666666666667</v>
      </c>
      <c r="F397" s="36">
        <v>965.13333333333333</v>
      </c>
      <c r="G397" s="36">
        <v>947.76666666666665</v>
      </c>
      <c r="H397" s="36">
        <v>1007.1666666666667</v>
      </c>
      <c r="I397" s="36">
        <v>1024.5333333333333</v>
      </c>
      <c r="J397" s="36">
        <v>1036.8666666666668</v>
      </c>
      <c r="K397" s="31">
        <v>1012.2</v>
      </c>
      <c r="L397" s="31">
        <v>982.5</v>
      </c>
      <c r="M397" s="31">
        <v>9.3325800000000001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199.12</v>
      </c>
      <c r="D398" s="36">
        <v>200.38666666666666</v>
      </c>
      <c r="E398" s="36">
        <v>196.89333333333332</v>
      </c>
      <c r="F398" s="36">
        <v>194.66666666666666</v>
      </c>
      <c r="G398" s="36">
        <v>191.17333333333332</v>
      </c>
      <c r="H398" s="36">
        <v>202.61333333333332</v>
      </c>
      <c r="I398" s="36">
        <v>206.10666666666665</v>
      </c>
      <c r="J398" s="36">
        <v>208.33333333333331</v>
      </c>
      <c r="K398" s="31">
        <v>203.88</v>
      </c>
      <c r="L398" s="31">
        <v>198.16</v>
      </c>
      <c r="M398" s="31">
        <v>23.50834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3716.4</v>
      </c>
      <c r="D399" s="36">
        <v>3719.1333333333332</v>
      </c>
      <c r="E399" s="36">
        <v>3688.2666666666664</v>
      </c>
      <c r="F399" s="36">
        <v>3660.1333333333332</v>
      </c>
      <c r="G399" s="36">
        <v>3629.2666666666664</v>
      </c>
      <c r="H399" s="36">
        <v>3747.2666666666664</v>
      </c>
      <c r="I399" s="36">
        <v>3778.1333333333332</v>
      </c>
      <c r="J399" s="36">
        <v>3806.2666666666664</v>
      </c>
      <c r="K399" s="31">
        <v>3750</v>
      </c>
      <c r="L399" s="31">
        <v>3691</v>
      </c>
      <c r="M399" s="31">
        <v>0.16397999999999999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80.02</v>
      </c>
      <c r="D400" s="36">
        <v>81.280000000000015</v>
      </c>
      <c r="E400" s="36">
        <v>78.160000000000025</v>
      </c>
      <c r="F400" s="36">
        <v>76.300000000000011</v>
      </c>
      <c r="G400" s="36">
        <v>73.180000000000021</v>
      </c>
      <c r="H400" s="36">
        <v>83.140000000000029</v>
      </c>
      <c r="I400" s="36">
        <v>86.26</v>
      </c>
      <c r="J400" s="36">
        <v>88.120000000000033</v>
      </c>
      <c r="K400" s="31">
        <v>84.4</v>
      </c>
      <c r="L400" s="31">
        <v>79.42</v>
      </c>
      <c r="M400" s="31">
        <v>383.49518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2023.15</v>
      </c>
      <c r="D401" s="36">
        <v>2057.7333333333331</v>
      </c>
      <c r="E401" s="36">
        <v>1966.4666666666662</v>
      </c>
      <c r="F401" s="36">
        <v>1909.7833333333331</v>
      </c>
      <c r="G401" s="36">
        <v>1818.5166666666662</v>
      </c>
      <c r="H401" s="36">
        <v>2114.4166666666661</v>
      </c>
      <c r="I401" s="36">
        <v>2205.6833333333334</v>
      </c>
      <c r="J401" s="36">
        <v>2262.3666666666663</v>
      </c>
      <c r="K401" s="31">
        <v>2149</v>
      </c>
      <c r="L401" s="31">
        <v>2001.05</v>
      </c>
      <c r="M401" s="31">
        <v>9.7692700000000006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198.98</v>
      </c>
      <c r="D402" s="36">
        <v>199.14</v>
      </c>
      <c r="E402" s="36">
        <v>197.83999999999997</v>
      </c>
      <c r="F402" s="36">
        <v>196.7</v>
      </c>
      <c r="G402" s="36">
        <v>195.39999999999998</v>
      </c>
      <c r="H402" s="36">
        <v>200.27999999999997</v>
      </c>
      <c r="I402" s="36">
        <v>201.57999999999998</v>
      </c>
      <c r="J402" s="36">
        <v>202.71999999999997</v>
      </c>
      <c r="K402" s="31">
        <v>200.44</v>
      </c>
      <c r="L402" s="31">
        <v>198</v>
      </c>
      <c r="M402" s="31">
        <v>3.4323299999999999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2985.95</v>
      </c>
      <c r="D403" s="36">
        <v>3003.8666666666668</v>
      </c>
      <c r="E403" s="36">
        <v>2956.1833333333334</v>
      </c>
      <c r="F403" s="36">
        <v>2926.4166666666665</v>
      </c>
      <c r="G403" s="36">
        <v>2878.7333333333331</v>
      </c>
      <c r="H403" s="36">
        <v>3033.6333333333337</v>
      </c>
      <c r="I403" s="36">
        <v>3081.3166666666671</v>
      </c>
      <c r="J403" s="36">
        <v>3111.0833333333339</v>
      </c>
      <c r="K403" s="31">
        <v>3051.55</v>
      </c>
      <c r="L403" s="31">
        <v>2974.1</v>
      </c>
      <c r="M403" s="31">
        <v>81.320840000000004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109.91</v>
      </c>
      <c r="D404" s="36">
        <v>109.44</v>
      </c>
      <c r="E404" s="36">
        <v>106.47999999999999</v>
      </c>
      <c r="F404" s="36">
        <v>103.05</v>
      </c>
      <c r="G404" s="36">
        <v>100.08999999999999</v>
      </c>
      <c r="H404" s="36">
        <v>112.86999999999999</v>
      </c>
      <c r="I404" s="36">
        <v>115.83</v>
      </c>
      <c r="J404" s="36">
        <v>119.25999999999999</v>
      </c>
      <c r="K404" s="31">
        <v>112.4</v>
      </c>
      <c r="L404" s="31">
        <v>106.01</v>
      </c>
      <c r="M404" s="31">
        <v>67.853380000000001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1611.1</v>
      </c>
      <c r="D405" s="36">
        <v>1613.0333333333335</v>
      </c>
      <c r="E405" s="36">
        <v>1588.0666666666671</v>
      </c>
      <c r="F405" s="36">
        <v>1565.0333333333335</v>
      </c>
      <c r="G405" s="36">
        <v>1540.0666666666671</v>
      </c>
      <c r="H405" s="36">
        <v>1636.0666666666671</v>
      </c>
      <c r="I405" s="36">
        <v>1661.0333333333338</v>
      </c>
      <c r="J405" s="36">
        <v>1684.0666666666671</v>
      </c>
      <c r="K405" s="31">
        <v>1638</v>
      </c>
      <c r="L405" s="31">
        <v>1590</v>
      </c>
      <c r="M405" s="31">
        <v>2.1974200000000002</v>
      </c>
      <c r="N405" s="1"/>
      <c r="O405" s="1"/>
    </row>
    <row r="406" spans="1:15" ht="12.75" customHeight="1">
      <c r="A406" s="33">
        <v>396</v>
      </c>
      <c r="B406" s="53" t="s">
        <v>864</v>
      </c>
      <c r="C406" s="31">
        <v>84.03</v>
      </c>
      <c r="D406" s="36">
        <v>84.24</v>
      </c>
      <c r="E406" s="36">
        <v>83.47999999999999</v>
      </c>
      <c r="F406" s="36">
        <v>82.929999999999993</v>
      </c>
      <c r="G406" s="36">
        <v>82.169999999999987</v>
      </c>
      <c r="H406" s="36">
        <v>84.789999999999992</v>
      </c>
      <c r="I406" s="36">
        <v>85.550000000000011</v>
      </c>
      <c r="J406" s="36">
        <v>86.1</v>
      </c>
      <c r="K406" s="31">
        <v>85</v>
      </c>
      <c r="L406" s="31">
        <v>83.69</v>
      </c>
      <c r="M406" s="31">
        <v>22.941389999999998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767.7</v>
      </c>
      <c r="D407" s="36">
        <v>769.75</v>
      </c>
      <c r="E407" s="36">
        <v>762.5</v>
      </c>
      <c r="F407" s="36">
        <v>757.3</v>
      </c>
      <c r="G407" s="36">
        <v>750.05</v>
      </c>
      <c r="H407" s="36">
        <v>774.95</v>
      </c>
      <c r="I407" s="36">
        <v>782.2</v>
      </c>
      <c r="J407" s="36">
        <v>787.40000000000009</v>
      </c>
      <c r="K407" s="31">
        <v>777</v>
      </c>
      <c r="L407" s="31">
        <v>764.55</v>
      </c>
      <c r="M407" s="31">
        <v>15.823449999999999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1907.85</v>
      </c>
      <c r="D408" s="36">
        <v>1909.0166666666667</v>
      </c>
      <c r="E408" s="36">
        <v>1899.0333333333333</v>
      </c>
      <c r="F408" s="36">
        <v>1890.2166666666667</v>
      </c>
      <c r="G408" s="36">
        <v>1880.2333333333333</v>
      </c>
      <c r="H408" s="36">
        <v>1917.8333333333333</v>
      </c>
      <c r="I408" s="36">
        <v>1927.8166666666664</v>
      </c>
      <c r="J408" s="36">
        <v>1936.6333333333332</v>
      </c>
      <c r="K408" s="31">
        <v>1919</v>
      </c>
      <c r="L408" s="31">
        <v>1900.2</v>
      </c>
      <c r="M408" s="31">
        <v>9.4709699999999994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132.79</v>
      </c>
      <c r="D409" s="36">
        <v>133.21333333333334</v>
      </c>
      <c r="E409" s="36">
        <v>132.02666666666667</v>
      </c>
      <c r="F409" s="36">
        <v>131.26333333333332</v>
      </c>
      <c r="G409" s="36">
        <v>130.07666666666665</v>
      </c>
      <c r="H409" s="36">
        <v>133.97666666666669</v>
      </c>
      <c r="I409" s="36">
        <v>135.16333333333336</v>
      </c>
      <c r="J409" s="36">
        <v>135.9266666666667</v>
      </c>
      <c r="K409" s="31">
        <v>134.4</v>
      </c>
      <c r="L409" s="31">
        <v>132.44999999999999</v>
      </c>
      <c r="M409" s="31">
        <v>50.398249999999997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5318.6</v>
      </c>
      <c r="D410" s="36">
        <v>5347.7666666666664</v>
      </c>
      <c r="E410" s="36">
        <v>5273.6333333333332</v>
      </c>
      <c r="F410" s="36">
        <v>5228.666666666667</v>
      </c>
      <c r="G410" s="36">
        <v>5154.5333333333338</v>
      </c>
      <c r="H410" s="36">
        <v>5392.7333333333327</v>
      </c>
      <c r="I410" s="36">
        <v>5466.8666666666659</v>
      </c>
      <c r="J410" s="36">
        <v>5511.8333333333321</v>
      </c>
      <c r="K410" s="31">
        <v>5421.9</v>
      </c>
      <c r="L410" s="31">
        <v>5302.8</v>
      </c>
      <c r="M410" s="31">
        <v>0.25684000000000001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2618.5</v>
      </c>
      <c r="D411" s="36">
        <v>2623.5</v>
      </c>
      <c r="E411" s="36">
        <v>2598</v>
      </c>
      <c r="F411" s="36">
        <v>2577.5</v>
      </c>
      <c r="G411" s="36">
        <v>2552</v>
      </c>
      <c r="H411" s="36">
        <v>2644</v>
      </c>
      <c r="I411" s="36">
        <v>2669.5</v>
      </c>
      <c r="J411" s="36">
        <v>2690</v>
      </c>
      <c r="K411" s="31">
        <v>2649</v>
      </c>
      <c r="L411" s="31">
        <v>2603</v>
      </c>
      <c r="M411" s="31">
        <v>6.9936800000000003</v>
      </c>
      <c r="N411" s="1"/>
      <c r="O411" s="1"/>
    </row>
    <row r="412" spans="1:15" ht="12.75" customHeight="1">
      <c r="A412" s="33">
        <v>402</v>
      </c>
      <c r="B412" s="53" t="s">
        <v>824</v>
      </c>
      <c r="C412" s="31">
        <v>2482.5500000000002</v>
      </c>
      <c r="D412" s="36">
        <v>2484.5166666666669</v>
      </c>
      <c r="E412" s="36">
        <v>2459.0333333333338</v>
      </c>
      <c r="F412" s="36">
        <v>2435.5166666666669</v>
      </c>
      <c r="G412" s="36">
        <v>2410.0333333333338</v>
      </c>
      <c r="H412" s="36">
        <v>2508.0333333333338</v>
      </c>
      <c r="I412" s="36">
        <v>2533.5166666666664</v>
      </c>
      <c r="J412" s="36">
        <v>2557.0333333333338</v>
      </c>
      <c r="K412" s="31">
        <v>2510</v>
      </c>
      <c r="L412" s="31">
        <v>2461</v>
      </c>
      <c r="M412" s="31">
        <v>0.45989000000000002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193.19</v>
      </c>
      <c r="D413" s="36">
        <v>193.78666666666666</v>
      </c>
      <c r="E413" s="36">
        <v>191.92333333333332</v>
      </c>
      <c r="F413" s="36">
        <v>190.65666666666667</v>
      </c>
      <c r="G413" s="36">
        <v>188.79333333333332</v>
      </c>
      <c r="H413" s="36">
        <v>195.05333333333331</v>
      </c>
      <c r="I413" s="36">
        <v>196.91666666666666</v>
      </c>
      <c r="J413" s="36">
        <v>198.18333333333331</v>
      </c>
      <c r="K413" s="31">
        <v>195.65</v>
      </c>
      <c r="L413" s="31">
        <v>192.52</v>
      </c>
      <c r="M413" s="31">
        <v>93.296549999999996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7426.55</v>
      </c>
      <c r="D414" s="36">
        <v>7346.8666666666659</v>
      </c>
      <c r="E414" s="36">
        <v>7243.7833333333319</v>
      </c>
      <c r="F414" s="36">
        <v>7061.0166666666664</v>
      </c>
      <c r="G414" s="36">
        <v>6957.9333333333325</v>
      </c>
      <c r="H414" s="36">
        <v>7529.6333333333314</v>
      </c>
      <c r="I414" s="36">
        <v>7632.7166666666653</v>
      </c>
      <c r="J414" s="36">
        <v>7815.4833333333308</v>
      </c>
      <c r="K414" s="31">
        <v>7449.95</v>
      </c>
      <c r="L414" s="31">
        <v>7164.1</v>
      </c>
      <c r="M414" s="31">
        <v>0.26080999999999999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332.05</v>
      </c>
      <c r="D415" s="36">
        <v>341.81666666666666</v>
      </c>
      <c r="E415" s="36">
        <v>319.23333333333335</v>
      </c>
      <c r="F415" s="36">
        <v>306.41666666666669</v>
      </c>
      <c r="G415" s="36">
        <v>283.83333333333337</v>
      </c>
      <c r="H415" s="36">
        <v>354.63333333333333</v>
      </c>
      <c r="I415" s="36">
        <v>377.2166666666667</v>
      </c>
      <c r="J415" s="36">
        <v>390.0333333333333</v>
      </c>
      <c r="K415" s="31">
        <v>364.4</v>
      </c>
      <c r="L415" s="31">
        <v>329</v>
      </c>
      <c r="M415" s="31">
        <v>25.822289999999999</v>
      </c>
      <c r="N415" s="1"/>
      <c r="O415" s="1"/>
    </row>
    <row r="416" spans="1:15" ht="12.75" customHeight="1">
      <c r="A416" s="33">
        <v>406</v>
      </c>
      <c r="B416" s="53" t="s">
        <v>825</v>
      </c>
      <c r="C416" s="31">
        <v>501.55</v>
      </c>
      <c r="D416" s="36">
        <v>500.33333333333331</v>
      </c>
      <c r="E416" s="36">
        <v>496.31666666666661</v>
      </c>
      <c r="F416" s="36">
        <v>491.08333333333331</v>
      </c>
      <c r="G416" s="36">
        <v>487.06666666666661</v>
      </c>
      <c r="H416" s="36">
        <v>505.56666666666661</v>
      </c>
      <c r="I416" s="36">
        <v>509.58333333333337</v>
      </c>
      <c r="J416" s="36">
        <v>514.81666666666661</v>
      </c>
      <c r="K416" s="31">
        <v>504.35</v>
      </c>
      <c r="L416" s="31">
        <v>495.1</v>
      </c>
      <c r="M416" s="31">
        <v>1.2995099999999999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3958.2</v>
      </c>
      <c r="D417" s="36">
        <v>3927.0333333333333</v>
      </c>
      <c r="E417" s="36">
        <v>3866.0666666666666</v>
      </c>
      <c r="F417" s="36">
        <v>3773.9333333333334</v>
      </c>
      <c r="G417" s="36">
        <v>3712.9666666666667</v>
      </c>
      <c r="H417" s="36">
        <v>4019.1666666666665</v>
      </c>
      <c r="I417" s="36">
        <v>4080.1333333333328</v>
      </c>
      <c r="J417" s="36">
        <v>4172.2666666666664</v>
      </c>
      <c r="K417" s="31">
        <v>3988</v>
      </c>
      <c r="L417" s="31">
        <v>3834.9</v>
      </c>
      <c r="M417" s="31">
        <v>1.1928000000000001</v>
      </c>
      <c r="N417" s="1"/>
      <c r="O417" s="1"/>
    </row>
    <row r="418" spans="1:15" ht="12.75" customHeight="1">
      <c r="A418" s="33">
        <v>408</v>
      </c>
      <c r="B418" s="53" t="s">
        <v>865</v>
      </c>
      <c r="C418" s="31">
        <v>823.85</v>
      </c>
      <c r="D418" s="36">
        <v>821.76666666666677</v>
      </c>
      <c r="E418" s="36">
        <v>815.53333333333353</v>
      </c>
      <c r="F418" s="36">
        <v>807.21666666666681</v>
      </c>
      <c r="G418" s="36">
        <v>800.98333333333358</v>
      </c>
      <c r="H418" s="36">
        <v>830.08333333333348</v>
      </c>
      <c r="I418" s="36">
        <v>836.31666666666683</v>
      </c>
      <c r="J418" s="36">
        <v>844.63333333333344</v>
      </c>
      <c r="K418" s="31">
        <v>828</v>
      </c>
      <c r="L418" s="31">
        <v>813.45</v>
      </c>
      <c r="M418" s="31">
        <v>1.3939600000000001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25662.25</v>
      </c>
      <c r="D419" s="36">
        <v>25856.633333333331</v>
      </c>
      <c r="E419" s="36">
        <v>25433.266666666663</v>
      </c>
      <c r="F419" s="36">
        <v>25204.283333333333</v>
      </c>
      <c r="G419" s="36">
        <v>24780.916666666664</v>
      </c>
      <c r="H419" s="36">
        <v>26085.616666666661</v>
      </c>
      <c r="I419" s="36">
        <v>26508.98333333333</v>
      </c>
      <c r="J419" s="36">
        <v>26737.96666666666</v>
      </c>
      <c r="K419" s="31">
        <v>26280</v>
      </c>
      <c r="L419" s="31">
        <v>25627.65</v>
      </c>
      <c r="M419" s="31">
        <v>0.45729999999999998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48.64</v>
      </c>
      <c r="D420" s="36">
        <v>48.87</v>
      </c>
      <c r="E420" s="36">
        <v>48.249999999999993</v>
      </c>
      <c r="F420" s="36">
        <v>47.859999999999992</v>
      </c>
      <c r="G420" s="36">
        <v>47.239999999999988</v>
      </c>
      <c r="H420" s="36">
        <v>49.26</v>
      </c>
      <c r="I420" s="36">
        <v>49.88</v>
      </c>
      <c r="J420" s="36">
        <v>50.27</v>
      </c>
      <c r="K420" s="31">
        <v>49.49</v>
      </c>
      <c r="L420" s="31">
        <v>48.48</v>
      </c>
      <c r="M420" s="31">
        <v>65.164770000000004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3245.5</v>
      </c>
      <c r="D421" s="36">
        <v>3256.2166666666667</v>
      </c>
      <c r="E421" s="36">
        <v>3218.4333333333334</v>
      </c>
      <c r="F421" s="36">
        <v>3191.3666666666668</v>
      </c>
      <c r="G421" s="36">
        <v>3153.5833333333335</v>
      </c>
      <c r="H421" s="36">
        <v>3283.2833333333333</v>
      </c>
      <c r="I421" s="36">
        <v>3321.0666666666671</v>
      </c>
      <c r="J421" s="36">
        <v>3348.1333333333332</v>
      </c>
      <c r="K421" s="31">
        <v>3294</v>
      </c>
      <c r="L421" s="31">
        <v>3229.15</v>
      </c>
      <c r="M421" s="31">
        <v>6.7366000000000001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830.2</v>
      </c>
      <c r="D422" s="36">
        <v>833.31666666666661</v>
      </c>
      <c r="E422" s="36">
        <v>824.83333333333326</v>
      </c>
      <c r="F422" s="36">
        <v>819.4666666666667</v>
      </c>
      <c r="G422" s="36">
        <v>810.98333333333335</v>
      </c>
      <c r="H422" s="36">
        <v>838.68333333333317</v>
      </c>
      <c r="I422" s="36">
        <v>847.16666666666652</v>
      </c>
      <c r="J422" s="36">
        <v>852.53333333333308</v>
      </c>
      <c r="K422" s="31">
        <v>841.8</v>
      </c>
      <c r="L422" s="31">
        <v>827.95</v>
      </c>
      <c r="M422" s="31">
        <v>8.4206699999999994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6686.2</v>
      </c>
      <c r="D423" s="36">
        <v>6721.4333333333334</v>
      </c>
      <c r="E423" s="36">
        <v>6642.8166666666666</v>
      </c>
      <c r="F423" s="36">
        <v>6599.4333333333334</v>
      </c>
      <c r="G423" s="36">
        <v>6520.8166666666666</v>
      </c>
      <c r="H423" s="36">
        <v>6764.8166666666666</v>
      </c>
      <c r="I423" s="36">
        <v>6843.4333333333334</v>
      </c>
      <c r="J423" s="36">
        <v>6886.8166666666666</v>
      </c>
      <c r="K423" s="31">
        <v>6800.05</v>
      </c>
      <c r="L423" s="31">
        <v>6678.05</v>
      </c>
      <c r="M423" s="31">
        <v>2.1739299999999999</v>
      </c>
      <c r="N423" s="1"/>
      <c r="O423" s="1"/>
    </row>
    <row r="424" spans="1:15" ht="12.75" customHeight="1">
      <c r="A424" s="33">
        <v>414</v>
      </c>
      <c r="B424" s="53" t="s">
        <v>866</v>
      </c>
      <c r="C424" s="31">
        <v>1465.3</v>
      </c>
      <c r="D424" s="36">
        <v>1458.3666666666668</v>
      </c>
      <c r="E424" s="36">
        <v>1447.8333333333335</v>
      </c>
      <c r="F424" s="36">
        <v>1430.3666666666668</v>
      </c>
      <c r="G424" s="36">
        <v>1419.8333333333335</v>
      </c>
      <c r="H424" s="36">
        <v>1475.8333333333335</v>
      </c>
      <c r="I424" s="36">
        <v>1486.3666666666668</v>
      </c>
      <c r="J424" s="36">
        <v>1503.8333333333335</v>
      </c>
      <c r="K424" s="31">
        <v>1468.9</v>
      </c>
      <c r="L424" s="31">
        <v>1440.9</v>
      </c>
      <c r="M424" s="31">
        <v>8.5072299999999998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1721.55</v>
      </c>
      <c r="D425" s="36">
        <v>1731.8500000000001</v>
      </c>
      <c r="E425" s="36">
        <v>1701.7000000000003</v>
      </c>
      <c r="F425" s="36">
        <v>1681.8500000000001</v>
      </c>
      <c r="G425" s="36">
        <v>1651.7000000000003</v>
      </c>
      <c r="H425" s="36">
        <v>1751.7000000000003</v>
      </c>
      <c r="I425" s="36">
        <v>1781.8500000000004</v>
      </c>
      <c r="J425" s="36">
        <v>1801.7000000000003</v>
      </c>
      <c r="K425" s="31">
        <v>1762</v>
      </c>
      <c r="L425" s="31">
        <v>1712</v>
      </c>
      <c r="M425" s="31">
        <v>0.77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10880.35</v>
      </c>
      <c r="D426" s="36">
        <v>10948.566666666666</v>
      </c>
      <c r="E426" s="36">
        <v>10732.783333333331</v>
      </c>
      <c r="F426" s="36">
        <v>10585.216666666665</v>
      </c>
      <c r="G426" s="36">
        <v>10369.433333333331</v>
      </c>
      <c r="H426" s="36">
        <v>11096.133333333331</v>
      </c>
      <c r="I426" s="36">
        <v>11311.916666666664</v>
      </c>
      <c r="J426" s="36">
        <v>11459.483333333332</v>
      </c>
      <c r="K426" s="31">
        <v>11164.35</v>
      </c>
      <c r="L426" s="31">
        <v>10801</v>
      </c>
      <c r="M426" s="31">
        <v>0.40228000000000003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733.85</v>
      </c>
      <c r="D427" s="36">
        <v>735.98333333333323</v>
      </c>
      <c r="E427" s="36">
        <v>719.56666666666649</v>
      </c>
      <c r="F427" s="36">
        <v>705.2833333333333</v>
      </c>
      <c r="G427" s="36">
        <v>688.86666666666656</v>
      </c>
      <c r="H427" s="36">
        <v>750.26666666666642</v>
      </c>
      <c r="I427" s="36">
        <v>766.68333333333317</v>
      </c>
      <c r="J427" s="36">
        <v>780.96666666666636</v>
      </c>
      <c r="K427" s="31">
        <v>752.4</v>
      </c>
      <c r="L427" s="31">
        <v>721.7</v>
      </c>
      <c r="M427" s="31">
        <v>54.503419999999998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675.15</v>
      </c>
      <c r="D428" s="36">
        <v>676.01666666666654</v>
      </c>
      <c r="E428" s="36">
        <v>668.23333333333312</v>
      </c>
      <c r="F428" s="36">
        <v>661.31666666666661</v>
      </c>
      <c r="G428" s="36">
        <v>653.53333333333319</v>
      </c>
      <c r="H428" s="36">
        <v>682.93333333333305</v>
      </c>
      <c r="I428" s="36">
        <v>690.71666666666658</v>
      </c>
      <c r="J428" s="36">
        <v>697.63333333333298</v>
      </c>
      <c r="K428" s="31">
        <v>683.8</v>
      </c>
      <c r="L428" s="31">
        <v>669.1</v>
      </c>
      <c r="M428" s="31">
        <v>5.5217099999999997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636.79999999999995</v>
      </c>
      <c r="D429" s="36">
        <v>636.68333333333328</v>
      </c>
      <c r="E429" s="36">
        <v>631.06666666666661</v>
      </c>
      <c r="F429" s="36">
        <v>625.33333333333337</v>
      </c>
      <c r="G429" s="36">
        <v>619.7166666666667</v>
      </c>
      <c r="H429" s="36">
        <v>642.41666666666652</v>
      </c>
      <c r="I429" s="36">
        <v>648.03333333333308</v>
      </c>
      <c r="J429" s="36">
        <v>653.76666666666642</v>
      </c>
      <c r="K429" s="31">
        <v>642.29999999999995</v>
      </c>
      <c r="L429" s="31">
        <v>630.95000000000005</v>
      </c>
      <c r="M429" s="31">
        <v>19.725570000000001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818.75</v>
      </c>
      <c r="D430" s="36">
        <v>818.43333333333339</v>
      </c>
      <c r="E430" s="36">
        <v>814.71666666666681</v>
      </c>
      <c r="F430" s="36">
        <v>810.68333333333339</v>
      </c>
      <c r="G430" s="36">
        <v>806.96666666666681</v>
      </c>
      <c r="H430" s="36">
        <v>822.46666666666681</v>
      </c>
      <c r="I430" s="36">
        <v>826.18333333333351</v>
      </c>
      <c r="J430" s="36">
        <v>830.21666666666681</v>
      </c>
      <c r="K430" s="31">
        <v>822.15</v>
      </c>
      <c r="L430" s="31">
        <v>814.4</v>
      </c>
      <c r="M430" s="31">
        <v>83.950739999999996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131.22</v>
      </c>
      <c r="D431" s="36">
        <v>131.32666666666668</v>
      </c>
      <c r="E431" s="36">
        <v>130.35333333333335</v>
      </c>
      <c r="F431" s="36">
        <v>129.48666666666668</v>
      </c>
      <c r="G431" s="36">
        <v>128.51333333333335</v>
      </c>
      <c r="H431" s="36">
        <v>132.19333333333336</v>
      </c>
      <c r="I431" s="36">
        <v>133.16666666666666</v>
      </c>
      <c r="J431" s="36">
        <v>134.03333333333336</v>
      </c>
      <c r="K431" s="31">
        <v>132.30000000000001</v>
      </c>
      <c r="L431" s="31">
        <v>130.46</v>
      </c>
      <c r="M431" s="31">
        <v>86.793949999999995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724.05</v>
      </c>
      <c r="D432" s="36">
        <v>712.69999999999993</v>
      </c>
      <c r="E432" s="36">
        <v>701.34999999999991</v>
      </c>
      <c r="F432" s="36">
        <v>678.65</v>
      </c>
      <c r="G432" s="36">
        <v>667.3</v>
      </c>
      <c r="H432" s="36">
        <v>735.39999999999986</v>
      </c>
      <c r="I432" s="36">
        <v>746.75</v>
      </c>
      <c r="J432" s="36">
        <v>769.44999999999982</v>
      </c>
      <c r="K432" s="31">
        <v>724.05</v>
      </c>
      <c r="L432" s="31">
        <v>690</v>
      </c>
      <c r="M432" s="31">
        <v>14.37956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131.47999999999999</v>
      </c>
      <c r="D433" s="36">
        <v>132.19666666666669</v>
      </c>
      <c r="E433" s="36">
        <v>130.39333333333337</v>
      </c>
      <c r="F433" s="36">
        <v>129.3066666666667</v>
      </c>
      <c r="G433" s="36">
        <v>127.50333333333339</v>
      </c>
      <c r="H433" s="36">
        <v>133.28333333333336</v>
      </c>
      <c r="I433" s="36">
        <v>135.0866666666667</v>
      </c>
      <c r="J433" s="36">
        <v>136.17333333333335</v>
      </c>
      <c r="K433" s="31">
        <v>134</v>
      </c>
      <c r="L433" s="31">
        <v>131.11000000000001</v>
      </c>
      <c r="M433" s="31">
        <v>22.06175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516.95000000000005</v>
      </c>
      <c r="D434" s="36">
        <v>519.61666666666667</v>
      </c>
      <c r="E434" s="36">
        <v>510.43333333333339</v>
      </c>
      <c r="F434" s="36">
        <v>503.91666666666674</v>
      </c>
      <c r="G434" s="36">
        <v>494.73333333333346</v>
      </c>
      <c r="H434" s="36">
        <v>526.13333333333333</v>
      </c>
      <c r="I434" s="36">
        <v>535.31666666666649</v>
      </c>
      <c r="J434" s="36">
        <v>541.83333333333326</v>
      </c>
      <c r="K434" s="31">
        <v>528.79999999999995</v>
      </c>
      <c r="L434" s="31">
        <v>513.1</v>
      </c>
      <c r="M434" s="31">
        <v>4.4279000000000002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224.54</v>
      </c>
      <c r="D435" s="36">
        <v>225.15333333333334</v>
      </c>
      <c r="E435" s="36">
        <v>222.57666666666668</v>
      </c>
      <c r="F435" s="36">
        <v>220.61333333333334</v>
      </c>
      <c r="G435" s="36">
        <v>218.03666666666669</v>
      </c>
      <c r="H435" s="36">
        <v>227.11666666666667</v>
      </c>
      <c r="I435" s="36">
        <v>229.69333333333333</v>
      </c>
      <c r="J435" s="36">
        <v>231.65666666666667</v>
      </c>
      <c r="K435" s="31">
        <v>227.73</v>
      </c>
      <c r="L435" s="31">
        <v>223.19</v>
      </c>
      <c r="M435" s="31">
        <v>4.09558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1826.5</v>
      </c>
      <c r="D436" s="36">
        <v>1830.1333333333332</v>
      </c>
      <c r="E436" s="36">
        <v>1816.3666666666663</v>
      </c>
      <c r="F436" s="36">
        <v>1806.2333333333331</v>
      </c>
      <c r="G436" s="36">
        <v>1792.4666666666662</v>
      </c>
      <c r="H436" s="36">
        <v>1840.2666666666664</v>
      </c>
      <c r="I436" s="36">
        <v>1854.0333333333333</v>
      </c>
      <c r="J436" s="36">
        <v>1864.1666666666665</v>
      </c>
      <c r="K436" s="31">
        <v>1843.9</v>
      </c>
      <c r="L436" s="31">
        <v>1820</v>
      </c>
      <c r="M436" s="31">
        <v>19.02919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796.4</v>
      </c>
      <c r="D437" s="36">
        <v>801.26666666666677</v>
      </c>
      <c r="E437" s="36">
        <v>790.03333333333353</v>
      </c>
      <c r="F437" s="36">
        <v>783.66666666666674</v>
      </c>
      <c r="G437" s="36">
        <v>772.43333333333351</v>
      </c>
      <c r="H437" s="36">
        <v>807.63333333333355</v>
      </c>
      <c r="I437" s="36">
        <v>818.8666666666669</v>
      </c>
      <c r="J437" s="36">
        <v>825.23333333333358</v>
      </c>
      <c r="K437" s="31">
        <v>812.5</v>
      </c>
      <c r="L437" s="31">
        <v>794.9</v>
      </c>
      <c r="M437" s="31">
        <v>6.2178800000000001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4901.45</v>
      </c>
      <c r="D438" s="36">
        <v>4931.5333333333338</v>
      </c>
      <c r="E438" s="36">
        <v>4813.0666666666675</v>
      </c>
      <c r="F438" s="36">
        <v>4724.6833333333334</v>
      </c>
      <c r="G438" s="36">
        <v>4606.2166666666672</v>
      </c>
      <c r="H438" s="36">
        <v>5019.9166666666679</v>
      </c>
      <c r="I438" s="36">
        <v>5138.3833333333332</v>
      </c>
      <c r="J438" s="36">
        <v>5226.7666666666682</v>
      </c>
      <c r="K438" s="31">
        <v>5050</v>
      </c>
      <c r="L438" s="31">
        <v>4843.1499999999996</v>
      </c>
      <c r="M438" s="31">
        <v>0.87355000000000005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1377.15</v>
      </c>
      <c r="D439" s="36">
        <v>1370.8500000000001</v>
      </c>
      <c r="E439" s="36">
        <v>1345.7000000000003</v>
      </c>
      <c r="F439" s="36">
        <v>1314.2500000000002</v>
      </c>
      <c r="G439" s="36">
        <v>1289.1000000000004</v>
      </c>
      <c r="H439" s="36">
        <v>1402.3000000000002</v>
      </c>
      <c r="I439" s="36">
        <v>1427.4500000000003</v>
      </c>
      <c r="J439" s="36">
        <v>1458.9</v>
      </c>
      <c r="K439" s="31">
        <v>1396</v>
      </c>
      <c r="L439" s="31">
        <v>1339.4</v>
      </c>
      <c r="M439" s="31">
        <v>0.80262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583.35</v>
      </c>
      <c r="D440" s="36">
        <v>592.48333333333323</v>
      </c>
      <c r="E440" s="36">
        <v>565.96666666666647</v>
      </c>
      <c r="F440" s="36">
        <v>548.58333333333326</v>
      </c>
      <c r="G440" s="36">
        <v>522.06666666666649</v>
      </c>
      <c r="H440" s="36">
        <v>609.86666666666645</v>
      </c>
      <c r="I440" s="36">
        <v>636.3833333333331</v>
      </c>
      <c r="J440" s="36">
        <v>653.76666666666642</v>
      </c>
      <c r="K440" s="31">
        <v>619</v>
      </c>
      <c r="L440" s="31">
        <v>575.1</v>
      </c>
      <c r="M440" s="31">
        <v>25.527429999999999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5230.7</v>
      </c>
      <c r="D441" s="36">
        <v>5244.2333333333336</v>
      </c>
      <c r="E441" s="36">
        <v>5200.4666666666672</v>
      </c>
      <c r="F441" s="36">
        <v>5170.2333333333336</v>
      </c>
      <c r="G441" s="36">
        <v>5126.4666666666672</v>
      </c>
      <c r="H441" s="36">
        <v>5274.4666666666672</v>
      </c>
      <c r="I441" s="36">
        <v>5318.2333333333336</v>
      </c>
      <c r="J441" s="36">
        <v>5348.4666666666672</v>
      </c>
      <c r="K441" s="31">
        <v>5288</v>
      </c>
      <c r="L441" s="31">
        <v>5214</v>
      </c>
      <c r="M441" s="31">
        <v>0.79915000000000003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1151.0999999999999</v>
      </c>
      <c r="D442" s="36">
        <v>1142</v>
      </c>
      <c r="E442" s="36">
        <v>1127.5</v>
      </c>
      <c r="F442" s="36">
        <v>1103.9000000000001</v>
      </c>
      <c r="G442" s="36">
        <v>1089.4000000000001</v>
      </c>
      <c r="H442" s="36">
        <v>1165.5999999999999</v>
      </c>
      <c r="I442" s="36">
        <v>1180.0999999999999</v>
      </c>
      <c r="J442" s="36">
        <v>1203.6999999999998</v>
      </c>
      <c r="K442" s="31">
        <v>1156.5</v>
      </c>
      <c r="L442" s="31">
        <v>1118.4000000000001</v>
      </c>
      <c r="M442" s="31">
        <v>2.6555499999999999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76</v>
      </c>
      <c r="D443" s="36">
        <v>75.916666666666671</v>
      </c>
      <c r="E443" s="36">
        <v>74.743333333333339</v>
      </c>
      <c r="F443" s="36">
        <v>73.486666666666665</v>
      </c>
      <c r="G443" s="36">
        <v>72.313333333333333</v>
      </c>
      <c r="H443" s="36">
        <v>77.173333333333346</v>
      </c>
      <c r="I443" s="36">
        <v>78.346666666666664</v>
      </c>
      <c r="J443" s="36">
        <v>79.603333333333353</v>
      </c>
      <c r="K443" s="31">
        <v>77.09</v>
      </c>
      <c r="L443" s="31">
        <v>74.66</v>
      </c>
      <c r="M443" s="31">
        <v>564.83144000000004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646.54999999999995</v>
      </c>
      <c r="D444" s="36">
        <v>648.58333333333337</v>
      </c>
      <c r="E444" s="36">
        <v>639.9666666666667</v>
      </c>
      <c r="F444" s="36">
        <v>633.38333333333333</v>
      </c>
      <c r="G444" s="36">
        <v>624.76666666666665</v>
      </c>
      <c r="H444" s="36">
        <v>655.16666666666674</v>
      </c>
      <c r="I444" s="36">
        <v>663.7833333333333</v>
      </c>
      <c r="J444" s="36">
        <v>670.36666666666679</v>
      </c>
      <c r="K444" s="31">
        <v>657.2</v>
      </c>
      <c r="L444" s="31">
        <v>642</v>
      </c>
      <c r="M444" s="31">
        <v>11.08431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906.65</v>
      </c>
      <c r="D445" s="36">
        <v>902.53333333333342</v>
      </c>
      <c r="E445" s="36">
        <v>881.06666666666683</v>
      </c>
      <c r="F445" s="36">
        <v>855.48333333333346</v>
      </c>
      <c r="G445" s="36">
        <v>834.01666666666688</v>
      </c>
      <c r="H445" s="36">
        <v>928.11666666666679</v>
      </c>
      <c r="I445" s="36">
        <v>949.58333333333326</v>
      </c>
      <c r="J445" s="36">
        <v>975.16666666666674</v>
      </c>
      <c r="K445" s="31">
        <v>924</v>
      </c>
      <c r="L445" s="31">
        <v>876.95</v>
      </c>
      <c r="M445" s="31">
        <v>40.017180000000003</v>
      </c>
      <c r="N445" s="1"/>
      <c r="O445" s="1"/>
    </row>
    <row r="446" spans="1:15" ht="12.75" customHeight="1">
      <c r="A446" s="33">
        <v>436</v>
      </c>
      <c r="B446" s="53" t="s">
        <v>826</v>
      </c>
      <c r="C446" s="31">
        <v>435.25</v>
      </c>
      <c r="D446" s="36">
        <v>437.83333333333331</v>
      </c>
      <c r="E446" s="36">
        <v>432.36666666666662</v>
      </c>
      <c r="F446" s="36">
        <v>429.48333333333329</v>
      </c>
      <c r="G446" s="36">
        <v>424.01666666666659</v>
      </c>
      <c r="H446" s="36">
        <v>440.71666666666664</v>
      </c>
      <c r="I446" s="36">
        <v>446.18333333333334</v>
      </c>
      <c r="J446" s="36">
        <v>449.06666666666666</v>
      </c>
      <c r="K446" s="31">
        <v>443.3</v>
      </c>
      <c r="L446" s="31">
        <v>434.95</v>
      </c>
      <c r="M446" s="31">
        <v>1.59666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50.44</v>
      </c>
      <c r="D447" s="36">
        <v>50.49666666666667</v>
      </c>
      <c r="E447" s="36">
        <v>49.293333333333337</v>
      </c>
      <c r="F447" s="36">
        <v>48.146666666666668</v>
      </c>
      <c r="G447" s="36">
        <v>46.943333333333335</v>
      </c>
      <c r="H447" s="36">
        <v>51.643333333333338</v>
      </c>
      <c r="I447" s="36">
        <v>52.846666666666671</v>
      </c>
      <c r="J447" s="36">
        <v>53.993333333333339</v>
      </c>
      <c r="K447" s="31">
        <v>51.7</v>
      </c>
      <c r="L447" s="31">
        <v>49.35</v>
      </c>
      <c r="M447" s="31">
        <v>165.2509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2761.7</v>
      </c>
      <c r="D448" s="36">
        <v>2772.1666666666665</v>
      </c>
      <c r="E448" s="36">
        <v>2741.833333333333</v>
      </c>
      <c r="F448" s="36">
        <v>2721.9666666666667</v>
      </c>
      <c r="G448" s="36">
        <v>2691.6333333333332</v>
      </c>
      <c r="H448" s="36">
        <v>2792.0333333333328</v>
      </c>
      <c r="I448" s="36">
        <v>2822.3666666666659</v>
      </c>
      <c r="J448" s="36">
        <v>2842.2333333333327</v>
      </c>
      <c r="K448" s="31">
        <v>2802.5</v>
      </c>
      <c r="L448" s="31">
        <v>2752.3</v>
      </c>
      <c r="M448" s="31">
        <v>4.7219499999999996</v>
      </c>
      <c r="N448" s="1"/>
      <c r="O448" s="1"/>
    </row>
    <row r="449" spans="1:15" ht="12.75" customHeight="1">
      <c r="A449" s="33">
        <v>439</v>
      </c>
      <c r="B449" s="53" t="s">
        <v>867</v>
      </c>
      <c r="C449" s="31">
        <v>206.91</v>
      </c>
      <c r="D449" s="36">
        <v>204.58</v>
      </c>
      <c r="E449" s="36">
        <v>199.56000000000003</v>
      </c>
      <c r="F449" s="36">
        <v>192.21</v>
      </c>
      <c r="G449" s="36">
        <v>187.19000000000003</v>
      </c>
      <c r="H449" s="36">
        <v>211.93000000000004</v>
      </c>
      <c r="I449" s="36">
        <v>216.95000000000002</v>
      </c>
      <c r="J449" s="36">
        <v>224.30000000000004</v>
      </c>
      <c r="K449" s="31">
        <v>209.6</v>
      </c>
      <c r="L449" s="31">
        <v>197.23</v>
      </c>
      <c r="M449" s="31">
        <v>157.71528000000001</v>
      </c>
      <c r="N449" s="1"/>
      <c r="O449" s="1"/>
    </row>
    <row r="450" spans="1:15" ht="12.75" customHeight="1">
      <c r="A450" s="33">
        <v>440</v>
      </c>
      <c r="B450" s="53" t="s">
        <v>868</v>
      </c>
      <c r="C450" s="31">
        <v>472.35</v>
      </c>
      <c r="D450" s="36">
        <v>472.08333333333331</v>
      </c>
      <c r="E450" s="36">
        <v>467.31666666666661</v>
      </c>
      <c r="F450" s="36">
        <v>462.2833333333333</v>
      </c>
      <c r="G450" s="36">
        <v>457.51666666666659</v>
      </c>
      <c r="H450" s="36">
        <v>477.11666666666662</v>
      </c>
      <c r="I450" s="36">
        <v>481.88333333333338</v>
      </c>
      <c r="J450" s="36">
        <v>486.91666666666663</v>
      </c>
      <c r="K450" s="31">
        <v>476.85</v>
      </c>
      <c r="L450" s="31">
        <v>467.05</v>
      </c>
      <c r="M450" s="31">
        <v>1.1651100000000001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935.5</v>
      </c>
      <c r="D451" s="36">
        <v>933.5</v>
      </c>
      <c r="E451" s="36">
        <v>922</v>
      </c>
      <c r="F451" s="36">
        <v>908.5</v>
      </c>
      <c r="G451" s="36">
        <v>897</v>
      </c>
      <c r="H451" s="36">
        <v>947</v>
      </c>
      <c r="I451" s="36">
        <v>958.5</v>
      </c>
      <c r="J451" s="36">
        <v>972</v>
      </c>
      <c r="K451" s="31">
        <v>945</v>
      </c>
      <c r="L451" s="31">
        <v>920</v>
      </c>
      <c r="M451" s="31">
        <v>4.18851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1081.25</v>
      </c>
      <c r="D452" s="36">
        <v>1080.2666666666667</v>
      </c>
      <c r="E452" s="36">
        <v>1072.2833333333333</v>
      </c>
      <c r="F452" s="36">
        <v>1063.3166666666666</v>
      </c>
      <c r="G452" s="36">
        <v>1055.3333333333333</v>
      </c>
      <c r="H452" s="36">
        <v>1089.2333333333333</v>
      </c>
      <c r="I452" s="36">
        <v>1097.2166666666665</v>
      </c>
      <c r="J452" s="36">
        <v>1106.1833333333334</v>
      </c>
      <c r="K452" s="31">
        <v>1088.25</v>
      </c>
      <c r="L452" s="31">
        <v>1071.3</v>
      </c>
      <c r="M452" s="31">
        <v>12.7888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1977.15</v>
      </c>
      <c r="D453" s="36">
        <v>1969.8</v>
      </c>
      <c r="E453" s="36">
        <v>1951.05</v>
      </c>
      <c r="F453" s="36">
        <v>1924.95</v>
      </c>
      <c r="G453" s="36">
        <v>1906.2</v>
      </c>
      <c r="H453" s="36">
        <v>1995.8999999999999</v>
      </c>
      <c r="I453" s="36">
        <v>2014.6499999999999</v>
      </c>
      <c r="J453" s="36">
        <v>2040.7499999999998</v>
      </c>
      <c r="K453" s="31">
        <v>1988.55</v>
      </c>
      <c r="L453" s="31">
        <v>1943.7</v>
      </c>
      <c r="M453" s="31">
        <v>2.1661999999999999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4475.95</v>
      </c>
      <c r="D454" s="36">
        <v>4476.3666666666668</v>
      </c>
      <c r="E454" s="36">
        <v>4453.7333333333336</v>
      </c>
      <c r="F454" s="36">
        <v>4431.5166666666664</v>
      </c>
      <c r="G454" s="36">
        <v>4408.8833333333332</v>
      </c>
      <c r="H454" s="36">
        <v>4498.5833333333339</v>
      </c>
      <c r="I454" s="36">
        <v>4521.2166666666672</v>
      </c>
      <c r="J454" s="36">
        <v>4543.4333333333343</v>
      </c>
      <c r="K454" s="31">
        <v>4499</v>
      </c>
      <c r="L454" s="31">
        <v>4454.1499999999996</v>
      </c>
      <c r="M454" s="31">
        <v>16.887930000000001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1188.6500000000001</v>
      </c>
      <c r="D455" s="36">
        <v>1193.7166666666667</v>
      </c>
      <c r="E455" s="36">
        <v>1180.5833333333335</v>
      </c>
      <c r="F455" s="36">
        <v>1172.5166666666669</v>
      </c>
      <c r="G455" s="36">
        <v>1159.3833333333337</v>
      </c>
      <c r="H455" s="36">
        <v>1201.7833333333333</v>
      </c>
      <c r="I455" s="36">
        <v>1214.9166666666665</v>
      </c>
      <c r="J455" s="36">
        <v>1222.9833333333331</v>
      </c>
      <c r="K455" s="31">
        <v>1206.8499999999999</v>
      </c>
      <c r="L455" s="31">
        <v>1185.6500000000001</v>
      </c>
      <c r="M455" s="31">
        <v>10.62421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7727.05</v>
      </c>
      <c r="D456" s="36">
        <v>7765.75</v>
      </c>
      <c r="E456" s="36">
        <v>7667.5</v>
      </c>
      <c r="F456" s="36">
        <v>7607.95</v>
      </c>
      <c r="G456" s="36">
        <v>7509.7</v>
      </c>
      <c r="H456" s="36">
        <v>7825.3</v>
      </c>
      <c r="I456" s="36">
        <v>7923.55</v>
      </c>
      <c r="J456" s="36">
        <v>7983.1</v>
      </c>
      <c r="K456" s="31">
        <v>7864</v>
      </c>
      <c r="L456" s="31">
        <v>7706.2</v>
      </c>
      <c r="M456" s="31">
        <v>1.37503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7282.9</v>
      </c>
      <c r="D457" s="36">
        <v>7330.5333333333328</v>
      </c>
      <c r="E457" s="36">
        <v>7188.3666666666659</v>
      </c>
      <c r="F457" s="36">
        <v>7093.833333333333</v>
      </c>
      <c r="G457" s="36">
        <v>6951.6666666666661</v>
      </c>
      <c r="H457" s="36">
        <v>7425.0666666666657</v>
      </c>
      <c r="I457" s="36">
        <v>7567.2333333333336</v>
      </c>
      <c r="J457" s="36">
        <v>7661.7666666666655</v>
      </c>
      <c r="K457" s="31">
        <v>7472.7</v>
      </c>
      <c r="L457" s="31">
        <v>7236</v>
      </c>
      <c r="M457" s="31">
        <v>0.61441999999999997</v>
      </c>
      <c r="N457" s="1"/>
      <c r="O457" s="1"/>
    </row>
    <row r="458" spans="1:15" ht="12.75" customHeight="1">
      <c r="A458" s="33">
        <v>448</v>
      </c>
      <c r="B458" s="53" t="s">
        <v>220</v>
      </c>
      <c r="C458" s="31">
        <v>1069.1500000000001</v>
      </c>
      <c r="D458" s="36">
        <v>1073.9833333333333</v>
      </c>
      <c r="E458" s="36">
        <v>1062.1166666666668</v>
      </c>
      <c r="F458" s="36">
        <v>1055.0833333333335</v>
      </c>
      <c r="G458" s="36">
        <v>1043.2166666666669</v>
      </c>
      <c r="H458" s="36">
        <v>1081.0166666666667</v>
      </c>
      <c r="I458" s="36">
        <v>1092.883333333333</v>
      </c>
      <c r="J458" s="36">
        <v>1099.9166666666665</v>
      </c>
      <c r="K458" s="31">
        <v>1085.8499999999999</v>
      </c>
      <c r="L458" s="31">
        <v>1066.95</v>
      </c>
      <c r="M458" s="31">
        <v>79.005930000000006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420.9</v>
      </c>
      <c r="D459" s="36">
        <v>421.34999999999997</v>
      </c>
      <c r="E459" s="36">
        <v>418.69999999999993</v>
      </c>
      <c r="F459" s="36">
        <v>416.49999999999994</v>
      </c>
      <c r="G459" s="36">
        <v>413.84999999999991</v>
      </c>
      <c r="H459" s="36">
        <v>423.54999999999995</v>
      </c>
      <c r="I459" s="36">
        <v>426.19999999999993</v>
      </c>
      <c r="J459" s="36">
        <v>428.4</v>
      </c>
      <c r="K459" s="31">
        <v>424</v>
      </c>
      <c r="L459" s="31">
        <v>419.15</v>
      </c>
      <c r="M459" s="31">
        <v>81.67304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151.72</v>
      </c>
      <c r="D460" s="36">
        <v>151.83666666666667</v>
      </c>
      <c r="E460" s="36">
        <v>150.88333333333335</v>
      </c>
      <c r="F460" s="36">
        <v>150.04666666666668</v>
      </c>
      <c r="G460" s="36">
        <v>149.09333333333336</v>
      </c>
      <c r="H460" s="36">
        <v>152.67333333333335</v>
      </c>
      <c r="I460" s="36">
        <v>153.62666666666667</v>
      </c>
      <c r="J460" s="36">
        <v>154.46333333333334</v>
      </c>
      <c r="K460" s="31">
        <v>152.79</v>
      </c>
      <c r="L460" s="31">
        <v>151</v>
      </c>
      <c r="M460" s="31">
        <v>283.47323999999998</v>
      </c>
      <c r="N460" s="1"/>
      <c r="O460" s="1"/>
    </row>
    <row r="461" spans="1:15" ht="12.75" customHeight="1">
      <c r="A461" s="33">
        <v>451</v>
      </c>
      <c r="B461" s="53" t="s">
        <v>869</v>
      </c>
      <c r="C461" s="31">
        <v>1074.9000000000001</v>
      </c>
      <c r="D461" s="36">
        <v>1073.7166666666667</v>
      </c>
      <c r="E461" s="36">
        <v>1059.4333333333334</v>
      </c>
      <c r="F461" s="36">
        <v>1043.9666666666667</v>
      </c>
      <c r="G461" s="36">
        <v>1029.6833333333334</v>
      </c>
      <c r="H461" s="36">
        <v>1089.1833333333334</v>
      </c>
      <c r="I461" s="36">
        <v>1103.4666666666667</v>
      </c>
      <c r="J461" s="36">
        <v>1118.9333333333334</v>
      </c>
      <c r="K461" s="31">
        <v>1088</v>
      </c>
      <c r="L461" s="31">
        <v>1058.25</v>
      </c>
      <c r="M461" s="31">
        <v>47.636299999999999</v>
      </c>
      <c r="N461" s="1"/>
      <c r="O461" s="1"/>
    </row>
    <row r="462" spans="1:15" ht="12.75" customHeight="1">
      <c r="A462" s="33">
        <v>452</v>
      </c>
      <c r="B462" s="53" t="s">
        <v>292</v>
      </c>
      <c r="C462" s="31">
        <v>93.7</v>
      </c>
      <c r="D462" s="36">
        <v>94.283333333333346</v>
      </c>
      <c r="E462" s="36">
        <v>92.726666666666688</v>
      </c>
      <c r="F462" s="36">
        <v>91.753333333333345</v>
      </c>
      <c r="G462" s="36">
        <v>90.196666666666687</v>
      </c>
      <c r="H462" s="36">
        <v>95.256666666666689</v>
      </c>
      <c r="I462" s="36">
        <v>96.813333333333333</v>
      </c>
      <c r="J462" s="36">
        <v>97.78666666666669</v>
      </c>
      <c r="K462" s="31">
        <v>95.84</v>
      </c>
      <c r="L462" s="31">
        <v>93.31</v>
      </c>
      <c r="M462" s="31">
        <v>65.871229999999997</v>
      </c>
      <c r="N462" s="1"/>
      <c r="O462" s="1"/>
    </row>
    <row r="463" spans="1:15" ht="12.75" customHeight="1">
      <c r="A463" s="33">
        <v>453</v>
      </c>
      <c r="B463" s="53" t="s">
        <v>224</v>
      </c>
      <c r="C463" s="31">
        <v>1639.5</v>
      </c>
      <c r="D463" s="36">
        <v>1643.4333333333334</v>
      </c>
      <c r="E463" s="36">
        <v>1628.9666666666667</v>
      </c>
      <c r="F463" s="36">
        <v>1618.4333333333334</v>
      </c>
      <c r="G463" s="36">
        <v>1603.9666666666667</v>
      </c>
      <c r="H463" s="36">
        <v>1653.9666666666667</v>
      </c>
      <c r="I463" s="36">
        <v>1668.4333333333334</v>
      </c>
      <c r="J463" s="36">
        <v>1678.9666666666667</v>
      </c>
      <c r="K463" s="31">
        <v>1657.9</v>
      </c>
      <c r="L463" s="31">
        <v>1632.9</v>
      </c>
      <c r="M463" s="31">
        <v>10.80904</v>
      </c>
      <c r="N463" s="1"/>
      <c r="O463" s="1"/>
    </row>
    <row r="464" spans="1:15" ht="12.75" customHeight="1">
      <c r="A464" s="33">
        <v>454</v>
      </c>
      <c r="B464" s="53" t="s">
        <v>495</v>
      </c>
      <c r="C464" s="31">
        <v>1337.95</v>
      </c>
      <c r="D464" s="36">
        <v>1329.4333333333334</v>
      </c>
      <c r="E464" s="36">
        <v>1314.5666666666668</v>
      </c>
      <c r="F464" s="36">
        <v>1291.1833333333334</v>
      </c>
      <c r="G464" s="36">
        <v>1276.3166666666668</v>
      </c>
      <c r="H464" s="36">
        <v>1352.8166666666668</v>
      </c>
      <c r="I464" s="36">
        <v>1367.6833333333336</v>
      </c>
      <c r="J464" s="36">
        <v>1391.0666666666668</v>
      </c>
      <c r="K464" s="31">
        <v>1344.3</v>
      </c>
      <c r="L464" s="31">
        <v>1306.05</v>
      </c>
      <c r="M464" s="31">
        <v>2.9216700000000002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264.45</v>
      </c>
      <c r="D465" s="36">
        <v>264.56666666666666</v>
      </c>
      <c r="E465" s="36">
        <v>262.23333333333335</v>
      </c>
      <c r="F465" s="36">
        <v>260.01666666666671</v>
      </c>
      <c r="G465" s="36">
        <v>257.68333333333339</v>
      </c>
      <c r="H465" s="36">
        <v>266.7833333333333</v>
      </c>
      <c r="I465" s="36">
        <v>269.11666666666667</v>
      </c>
      <c r="J465" s="36">
        <v>271.33333333333326</v>
      </c>
      <c r="K465" s="31">
        <v>266.89999999999998</v>
      </c>
      <c r="L465" s="31">
        <v>262.35000000000002</v>
      </c>
      <c r="M465" s="31">
        <v>6.87608</v>
      </c>
      <c r="N465" s="1"/>
      <c r="O465" s="1"/>
    </row>
    <row r="466" spans="1:15" ht="12.75" customHeight="1">
      <c r="A466" s="33">
        <v>456</v>
      </c>
      <c r="B466" s="53" t="s">
        <v>202</v>
      </c>
      <c r="C466" s="31">
        <v>848.3</v>
      </c>
      <c r="D466" s="36">
        <v>846.69999999999993</v>
      </c>
      <c r="E466" s="36">
        <v>840.64999999999986</v>
      </c>
      <c r="F466" s="36">
        <v>832.99999999999989</v>
      </c>
      <c r="G466" s="36">
        <v>826.94999999999982</v>
      </c>
      <c r="H466" s="36">
        <v>854.34999999999991</v>
      </c>
      <c r="I466" s="36">
        <v>860.39999999999986</v>
      </c>
      <c r="J466" s="36">
        <v>868.05</v>
      </c>
      <c r="K466" s="31">
        <v>852.75</v>
      </c>
      <c r="L466" s="31">
        <v>839.05</v>
      </c>
      <c r="M466" s="31">
        <v>14.679259999999999</v>
      </c>
      <c r="N466" s="1"/>
      <c r="O466" s="1"/>
    </row>
    <row r="467" spans="1:15" ht="12.75" customHeight="1">
      <c r="A467" s="33">
        <v>457</v>
      </c>
      <c r="B467" s="53" t="s">
        <v>497</v>
      </c>
      <c r="C467" s="31">
        <v>4279.45</v>
      </c>
      <c r="D467" s="36">
        <v>4296.7166666666662</v>
      </c>
      <c r="E467" s="36">
        <v>4247.7333333333327</v>
      </c>
      <c r="F467" s="36">
        <v>4216.0166666666664</v>
      </c>
      <c r="G467" s="36">
        <v>4167.0333333333328</v>
      </c>
      <c r="H467" s="36">
        <v>4328.4333333333325</v>
      </c>
      <c r="I467" s="36">
        <v>4377.4166666666661</v>
      </c>
      <c r="J467" s="36">
        <v>4409.1333333333323</v>
      </c>
      <c r="K467" s="31">
        <v>4345.7</v>
      </c>
      <c r="L467" s="31">
        <v>4265</v>
      </c>
      <c r="M467" s="31">
        <v>0.60163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3805.3</v>
      </c>
      <c r="D468" s="36">
        <v>3833.9500000000003</v>
      </c>
      <c r="E468" s="36">
        <v>3762.4000000000005</v>
      </c>
      <c r="F468" s="36">
        <v>3719.5000000000005</v>
      </c>
      <c r="G468" s="36">
        <v>3647.9500000000007</v>
      </c>
      <c r="H468" s="36">
        <v>3876.8500000000004</v>
      </c>
      <c r="I468" s="36">
        <v>3948.4000000000005</v>
      </c>
      <c r="J468" s="36">
        <v>3991.3</v>
      </c>
      <c r="K468" s="31">
        <v>3905.5</v>
      </c>
      <c r="L468" s="31">
        <v>3791.05</v>
      </c>
      <c r="M468" s="31">
        <v>0.36463000000000001</v>
      </c>
      <c r="N468" s="1"/>
      <c r="O468" s="1"/>
    </row>
    <row r="469" spans="1:15" ht="12.75" customHeight="1">
      <c r="A469" s="33">
        <v>459</v>
      </c>
      <c r="B469" s="53" t="s">
        <v>870</v>
      </c>
      <c r="C469" s="31">
        <v>1412.85</v>
      </c>
      <c r="D469" s="36">
        <v>1422.6166666666668</v>
      </c>
      <c r="E469" s="36">
        <v>1400.2333333333336</v>
      </c>
      <c r="F469" s="36">
        <v>1387.6166666666668</v>
      </c>
      <c r="G469" s="36">
        <v>1365.2333333333336</v>
      </c>
      <c r="H469" s="36">
        <v>1435.2333333333336</v>
      </c>
      <c r="I469" s="36">
        <v>1457.6166666666668</v>
      </c>
      <c r="J469" s="36">
        <v>1470.2333333333336</v>
      </c>
      <c r="K469" s="31">
        <v>1445</v>
      </c>
      <c r="L469" s="31">
        <v>1410</v>
      </c>
      <c r="M469" s="31">
        <v>3.5985299999999998</v>
      </c>
      <c r="N469" s="1"/>
      <c r="O469" s="1"/>
    </row>
    <row r="470" spans="1:15" ht="12.75" customHeight="1">
      <c r="A470" s="33">
        <v>460</v>
      </c>
      <c r="B470" s="53" t="s">
        <v>225</v>
      </c>
      <c r="C470" s="31">
        <v>3722.85</v>
      </c>
      <c r="D470" s="36">
        <v>3692.3999999999996</v>
      </c>
      <c r="E470" s="36">
        <v>3630.8499999999995</v>
      </c>
      <c r="F470" s="36">
        <v>3538.85</v>
      </c>
      <c r="G470" s="36">
        <v>3477.2999999999997</v>
      </c>
      <c r="H470" s="36">
        <v>3784.3999999999992</v>
      </c>
      <c r="I470" s="36">
        <v>3845.9499999999994</v>
      </c>
      <c r="J470" s="36">
        <v>3937.9499999999989</v>
      </c>
      <c r="K470" s="31">
        <v>3753.95</v>
      </c>
      <c r="L470" s="31">
        <v>3600.4</v>
      </c>
      <c r="M470" s="31">
        <v>34.37885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3442.5</v>
      </c>
      <c r="D471" s="36">
        <v>3456.4333333333329</v>
      </c>
      <c r="E471" s="36">
        <v>3416.1166666666659</v>
      </c>
      <c r="F471" s="36">
        <v>3389.7333333333331</v>
      </c>
      <c r="G471" s="36">
        <v>3349.4166666666661</v>
      </c>
      <c r="H471" s="36">
        <v>3482.8166666666657</v>
      </c>
      <c r="I471" s="36">
        <v>3523.1333333333323</v>
      </c>
      <c r="J471" s="36">
        <v>3549.5166666666655</v>
      </c>
      <c r="K471" s="31">
        <v>3496.75</v>
      </c>
      <c r="L471" s="31">
        <v>3430.05</v>
      </c>
      <c r="M471" s="31">
        <v>1.82585</v>
      </c>
      <c r="N471" s="1"/>
      <c r="O471" s="1"/>
    </row>
    <row r="472" spans="1:15" ht="12.75" customHeight="1">
      <c r="A472" s="33">
        <v>462</v>
      </c>
      <c r="B472" s="53" t="s">
        <v>293</v>
      </c>
      <c r="C472" s="31">
        <v>1673.4</v>
      </c>
      <c r="D472" s="36">
        <v>1695.2333333333333</v>
      </c>
      <c r="E472" s="36">
        <v>1640.4666666666667</v>
      </c>
      <c r="F472" s="36">
        <v>1607.5333333333333</v>
      </c>
      <c r="G472" s="36">
        <v>1552.7666666666667</v>
      </c>
      <c r="H472" s="36">
        <v>1728.1666666666667</v>
      </c>
      <c r="I472" s="36">
        <v>1782.9333333333336</v>
      </c>
      <c r="J472" s="36">
        <v>1815.8666666666668</v>
      </c>
      <c r="K472" s="31">
        <v>1750</v>
      </c>
      <c r="L472" s="31">
        <v>1662.3</v>
      </c>
      <c r="M472" s="31">
        <v>5.2571599999999998</v>
      </c>
      <c r="N472" s="1"/>
      <c r="O472" s="1"/>
    </row>
    <row r="473" spans="1:15" ht="12.75" customHeight="1">
      <c r="A473" s="33">
        <v>463</v>
      </c>
      <c r="B473" s="53" t="s">
        <v>227</v>
      </c>
      <c r="C473" s="31">
        <v>7167.65</v>
      </c>
      <c r="D473" s="36">
        <v>7155.6333333333341</v>
      </c>
      <c r="E473" s="36">
        <v>7102.2666666666682</v>
      </c>
      <c r="F473" s="36">
        <v>7036.8833333333341</v>
      </c>
      <c r="G473" s="36">
        <v>6983.5166666666682</v>
      </c>
      <c r="H473" s="36">
        <v>7221.0166666666682</v>
      </c>
      <c r="I473" s="36">
        <v>7274.383333333335</v>
      </c>
      <c r="J473" s="36">
        <v>7339.7666666666682</v>
      </c>
      <c r="K473" s="31">
        <v>7209</v>
      </c>
      <c r="L473" s="31">
        <v>7090.25</v>
      </c>
      <c r="M473" s="31">
        <v>6.6757099999999996</v>
      </c>
      <c r="N473" s="1"/>
      <c r="O473" s="1"/>
    </row>
    <row r="474" spans="1:15" ht="12.75" customHeight="1">
      <c r="A474" s="33">
        <v>464</v>
      </c>
      <c r="B474" s="53" t="s">
        <v>294</v>
      </c>
      <c r="C474" s="31">
        <v>37.39</v>
      </c>
      <c r="D474" s="36">
        <v>37.479999999999997</v>
      </c>
      <c r="E474" s="36">
        <v>36.919999999999995</v>
      </c>
      <c r="F474" s="36">
        <v>36.449999999999996</v>
      </c>
      <c r="G474" s="36">
        <v>35.889999999999993</v>
      </c>
      <c r="H474" s="36">
        <v>37.949999999999996</v>
      </c>
      <c r="I474" s="36">
        <v>38.51</v>
      </c>
      <c r="J474" s="36">
        <v>38.979999999999997</v>
      </c>
      <c r="K474" s="31">
        <v>38.04</v>
      </c>
      <c r="L474" s="31">
        <v>37.01</v>
      </c>
      <c r="M474" s="31">
        <v>113.6657</v>
      </c>
      <c r="N474" s="1"/>
      <c r="O474" s="1"/>
    </row>
    <row r="475" spans="1:15" ht="12.75" customHeight="1">
      <c r="A475" s="33">
        <v>465</v>
      </c>
      <c r="B475" s="53" t="s">
        <v>500</v>
      </c>
      <c r="C475" s="31">
        <v>472.4</v>
      </c>
      <c r="D475" s="36">
        <v>472.09999999999997</v>
      </c>
      <c r="E475" s="36">
        <v>468.74999999999994</v>
      </c>
      <c r="F475" s="36">
        <v>465.09999999999997</v>
      </c>
      <c r="G475" s="36">
        <v>461.74999999999994</v>
      </c>
      <c r="H475" s="36">
        <v>475.74999999999994</v>
      </c>
      <c r="I475" s="36">
        <v>479.09999999999997</v>
      </c>
      <c r="J475" s="36">
        <v>482.74999999999994</v>
      </c>
      <c r="K475" s="31">
        <v>475.45</v>
      </c>
      <c r="L475" s="31">
        <v>468.45</v>
      </c>
      <c r="M475" s="31">
        <v>4.1524099999999997</v>
      </c>
      <c r="N475" s="1"/>
      <c r="O475" s="1"/>
    </row>
    <row r="476" spans="1:15" ht="12.75" customHeight="1">
      <c r="A476" s="33">
        <v>466</v>
      </c>
      <c r="B476" s="31" t="s">
        <v>501</v>
      </c>
      <c r="C476" s="36">
        <v>757.25</v>
      </c>
      <c r="D476" s="36">
        <v>764.91666666666663</v>
      </c>
      <c r="E476" s="36">
        <v>746.33333333333326</v>
      </c>
      <c r="F476" s="36">
        <v>735.41666666666663</v>
      </c>
      <c r="G476" s="36">
        <v>716.83333333333326</v>
      </c>
      <c r="H476" s="36">
        <v>775.83333333333326</v>
      </c>
      <c r="I476" s="36">
        <v>794.41666666666652</v>
      </c>
      <c r="J476" s="31">
        <v>805.33333333333326</v>
      </c>
      <c r="K476" s="31">
        <v>783.5</v>
      </c>
      <c r="L476" s="31">
        <v>754</v>
      </c>
      <c r="M476" s="53">
        <v>8.1956199999999999</v>
      </c>
      <c r="N476" s="1"/>
      <c r="O476" s="1"/>
    </row>
    <row r="477" spans="1:15" ht="12.75" customHeight="1">
      <c r="A477" s="33">
        <v>467</v>
      </c>
      <c r="B477" s="31" t="s">
        <v>295</v>
      </c>
      <c r="C477" s="36">
        <v>4072.55</v>
      </c>
      <c r="D477" s="36">
        <v>4090.9166666666665</v>
      </c>
      <c r="E477" s="36">
        <v>4036.833333333333</v>
      </c>
      <c r="F477" s="36">
        <v>4001.1166666666663</v>
      </c>
      <c r="G477" s="36">
        <v>3947.0333333333328</v>
      </c>
      <c r="H477" s="36">
        <v>4126.6333333333332</v>
      </c>
      <c r="I477" s="36">
        <v>4180.7166666666662</v>
      </c>
      <c r="J477" s="31">
        <v>4216.4333333333334</v>
      </c>
      <c r="K477" s="31">
        <v>4145</v>
      </c>
      <c r="L477" s="31">
        <v>4055.2</v>
      </c>
      <c r="M477" s="53">
        <v>5.3864000000000001</v>
      </c>
      <c r="N477" s="1"/>
      <c r="O477" s="1"/>
    </row>
    <row r="478" spans="1:15" ht="12.75" customHeight="1">
      <c r="A478" s="33">
        <v>468</v>
      </c>
      <c r="B478" s="31" t="s">
        <v>502</v>
      </c>
      <c r="C478" s="31">
        <v>49.85</v>
      </c>
      <c r="D478" s="36">
        <v>50</v>
      </c>
      <c r="E478" s="36">
        <v>49.55</v>
      </c>
      <c r="F478" s="36">
        <v>49.25</v>
      </c>
      <c r="G478" s="36">
        <v>48.8</v>
      </c>
      <c r="H478" s="36">
        <v>50.3</v>
      </c>
      <c r="I478" s="36">
        <v>50.75</v>
      </c>
      <c r="J478" s="36">
        <v>51.05</v>
      </c>
      <c r="K478" s="31">
        <v>50.45</v>
      </c>
      <c r="L478" s="31">
        <v>49.7</v>
      </c>
      <c r="M478" s="31">
        <v>35.400440000000003</v>
      </c>
      <c r="N478" s="1"/>
      <c r="O478" s="1"/>
    </row>
    <row r="479" spans="1:15" ht="12.75" customHeight="1">
      <c r="A479" s="33">
        <v>469</v>
      </c>
      <c r="B479" s="31" t="s">
        <v>503</v>
      </c>
      <c r="C479" s="36">
        <v>1132.9000000000001</v>
      </c>
      <c r="D479" s="36">
        <v>1141.6166666666668</v>
      </c>
      <c r="E479" s="36">
        <v>1118.4833333333336</v>
      </c>
      <c r="F479" s="36">
        <v>1104.0666666666668</v>
      </c>
      <c r="G479" s="36">
        <v>1080.9333333333336</v>
      </c>
      <c r="H479" s="36">
        <v>1156.0333333333335</v>
      </c>
      <c r="I479" s="36">
        <v>1179.1666666666667</v>
      </c>
      <c r="J479" s="31">
        <v>1193.5833333333335</v>
      </c>
      <c r="K479" s="31">
        <v>1164.75</v>
      </c>
      <c r="L479" s="31">
        <v>1127.2</v>
      </c>
      <c r="M479" s="53">
        <v>12.06109</v>
      </c>
      <c r="N479" s="1"/>
      <c r="O479" s="1"/>
    </row>
    <row r="480" spans="1:15" ht="12.75" customHeight="1">
      <c r="A480" s="33">
        <v>470</v>
      </c>
      <c r="B480" s="31" t="s">
        <v>231</v>
      </c>
      <c r="C480" s="31">
        <v>618.70000000000005</v>
      </c>
      <c r="D480" s="36">
        <v>616.15</v>
      </c>
      <c r="E480" s="36">
        <v>609.34999999999991</v>
      </c>
      <c r="F480" s="36">
        <v>599.99999999999989</v>
      </c>
      <c r="G480" s="36">
        <v>593.19999999999982</v>
      </c>
      <c r="H480" s="36">
        <v>625.5</v>
      </c>
      <c r="I480" s="36">
        <v>632.29999999999995</v>
      </c>
      <c r="J480" s="36">
        <v>641.65000000000009</v>
      </c>
      <c r="K480" s="31">
        <v>622.95000000000005</v>
      </c>
      <c r="L480" s="31">
        <v>606.79999999999995</v>
      </c>
      <c r="M480" s="31">
        <v>34.319929999999999</v>
      </c>
      <c r="N480" s="1"/>
      <c r="O480" s="1"/>
    </row>
    <row r="481" spans="1:15" ht="12.75" customHeight="1">
      <c r="A481" s="33">
        <v>471</v>
      </c>
      <c r="B481" s="31" t="s">
        <v>504</v>
      </c>
      <c r="C481" s="36">
        <v>1267.25</v>
      </c>
      <c r="D481" s="36">
        <v>1245.75</v>
      </c>
      <c r="E481" s="36">
        <v>1216.5</v>
      </c>
      <c r="F481" s="36">
        <v>1165.75</v>
      </c>
      <c r="G481" s="36">
        <v>1136.5</v>
      </c>
      <c r="H481" s="36">
        <v>1296.5</v>
      </c>
      <c r="I481" s="36">
        <v>1325.75</v>
      </c>
      <c r="J481" s="36">
        <v>1376.5</v>
      </c>
      <c r="K481" s="31">
        <v>1275</v>
      </c>
      <c r="L481" s="31">
        <v>1195</v>
      </c>
      <c r="M481" s="31">
        <v>13.707229999999999</v>
      </c>
      <c r="N481" s="1"/>
      <c r="O481" s="1"/>
    </row>
    <row r="482" spans="1:15" ht="12.75" customHeight="1">
      <c r="A482" s="33">
        <v>472</v>
      </c>
      <c r="B482" s="31" t="s">
        <v>827</v>
      </c>
      <c r="C482" s="31">
        <v>43.96</v>
      </c>
      <c r="D482" s="36">
        <v>44.036666666666662</v>
      </c>
      <c r="E482" s="36">
        <v>43.683333333333323</v>
      </c>
      <c r="F482" s="36">
        <v>43.406666666666659</v>
      </c>
      <c r="G482" s="36">
        <v>43.05333333333332</v>
      </c>
      <c r="H482" s="36">
        <v>44.313333333333325</v>
      </c>
      <c r="I482" s="36">
        <v>44.666666666666664</v>
      </c>
      <c r="J482" s="36">
        <v>44.943333333333328</v>
      </c>
      <c r="K482" s="31">
        <v>44.39</v>
      </c>
      <c r="L482" s="31">
        <v>43.76</v>
      </c>
      <c r="M482" s="31">
        <v>58.669229999999999</v>
      </c>
      <c r="N482" s="1"/>
      <c r="O482" s="1"/>
    </row>
    <row r="483" spans="1:15" ht="12.75" customHeight="1">
      <c r="A483" s="33">
        <v>473</v>
      </c>
      <c r="B483" s="31" t="s">
        <v>230</v>
      </c>
      <c r="C483" s="36">
        <v>11542.65</v>
      </c>
      <c r="D483" s="36">
        <v>11626.533333333335</v>
      </c>
      <c r="E483" s="36">
        <v>11430.316666666669</v>
      </c>
      <c r="F483" s="36">
        <v>11317.983333333335</v>
      </c>
      <c r="G483" s="36">
        <v>11121.76666666667</v>
      </c>
      <c r="H483" s="36">
        <v>11738.866666666669</v>
      </c>
      <c r="I483" s="36">
        <v>11935.083333333332</v>
      </c>
      <c r="J483" s="36">
        <v>12047.416666666668</v>
      </c>
      <c r="K483" s="31">
        <v>11822.75</v>
      </c>
      <c r="L483" s="31">
        <v>11514.2</v>
      </c>
      <c r="M483" s="31">
        <v>4.0682099999999997</v>
      </c>
      <c r="N483" s="1"/>
      <c r="O483" s="1"/>
    </row>
    <row r="484" spans="1:15" ht="12.75" customHeight="1">
      <c r="A484" s="33">
        <v>474</v>
      </c>
      <c r="B484" s="53" t="s">
        <v>296</v>
      </c>
      <c r="C484" s="31">
        <v>122.98</v>
      </c>
      <c r="D484" s="36">
        <v>122.86666666666667</v>
      </c>
      <c r="E484" s="36">
        <v>122.11333333333334</v>
      </c>
      <c r="F484" s="36">
        <v>121.24666666666667</v>
      </c>
      <c r="G484" s="36">
        <v>120.49333333333334</v>
      </c>
      <c r="H484" s="36">
        <v>123.73333333333335</v>
      </c>
      <c r="I484" s="36">
        <v>124.48666666666668</v>
      </c>
      <c r="J484" s="36">
        <v>125.35333333333335</v>
      </c>
      <c r="K484" s="31">
        <v>123.62</v>
      </c>
      <c r="L484" s="31">
        <v>122</v>
      </c>
      <c r="M484" s="31">
        <v>58.271439999999998</v>
      </c>
      <c r="N484" s="1"/>
      <c r="O484" s="1"/>
    </row>
    <row r="485" spans="1:15" ht="12.75" customHeight="1">
      <c r="A485" s="33">
        <v>475</v>
      </c>
      <c r="B485" s="53" t="s">
        <v>229</v>
      </c>
      <c r="C485" s="36">
        <v>2030.2</v>
      </c>
      <c r="D485" s="36">
        <v>2036.8166666666666</v>
      </c>
      <c r="E485" s="36">
        <v>2019.9333333333334</v>
      </c>
      <c r="F485" s="36">
        <v>2009.6666666666667</v>
      </c>
      <c r="G485" s="36">
        <v>1992.7833333333335</v>
      </c>
      <c r="H485" s="36">
        <v>2047.0833333333333</v>
      </c>
      <c r="I485" s="36">
        <v>2063.9666666666662</v>
      </c>
      <c r="J485" s="36">
        <v>2074.2333333333331</v>
      </c>
      <c r="K485" s="31">
        <v>2053.6999999999998</v>
      </c>
      <c r="L485" s="31">
        <v>2026.55</v>
      </c>
      <c r="M485" s="31">
        <v>5.0325300000000004</v>
      </c>
      <c r="N485" s="1"/>
      <c r="O485" s="1"/>
    </row>
    <row r="486" spans="1:15" ht="12.75" customHeight="1">
      <c r="A486" s="33">
        <v>476</v>
      </c>
      <c r="B486" s="53" t="s">
        <v>874</v>
      </c>
      <c r="C486" s="31">
        <v>1485</v>
      </c>
      <c r="D486" s="36">
        <v>1493.5833333333333</v>
      </c>
      <c r="E486" s="36">
        <v>1473.1666666666665</v>
      </c>
      <c r="F486" s="36">
        <v>1461.3333333333333</v>
      </c>
      <c r="G486" s="36">
        <v>1440.9166666666665</v>
      </c>
      <c r="H486" s="36">
        <v>1505.4166666666665</v>
      </c>
      <c r="I486" s="36">
        <v>1525.833333333333</v>
      </c>
      <c r="J486" s="36">
        <v>1537.6666666666665</v>
      </c>
      <c r="K486" s="31">
        <v>1514</v>
      </c>
      <c r="L486" s="31">
        <v>1481.75</v>
      </c>
      <c r="M486" s="31">
        <v>6.8939399999999997</v>
      </c>
      <c r="N486" s="1"/>
      <c r="O486" s="1"/>
    </row>
    <row r="487" spans="1:15" ht="12.75" customHeight="1">
      <c r="A487" s="33">
        <v>477</v>
      </c>
      <c r="B487" s="53" t="s">
        <v>828</v>
      </c>
      <c r="C487" s="36">
        <v>340.05</v>
      </c>
      <c r="D487" s="36">
        <v>340.26666666666665</v>
      </c>
      <c r="E487" s="36">
        <v>336.0333333333333</v>
      </c>
      <c r="F487" s="36">
        <v>332.01666666666665</v>
      </c>
      <c r="G487" s="36">
        <v>327.7833333333333</v>
      </c>
      <c r="H487" s="36">
        <v>344.2833333333333</v>
      </c>
      <c r="I487" s="36">
        <v>348.51666666666665</v>
      </c>
      <c r="J487" s="36">
        <v>352.5333333333333</v>
      </c>
      <c r="K487" s="31">
        <v>344.5</v>
      </c>
      <c r="L487" s="31">
        <v>336.25</v>
      </c>
      <c r="M487" s="31">
        <v>12.868819999999999</v>
      </c>
      <c r="N487" s="1"/>
      <c r="O487" s="1"/>
    </row>
    <row r="488" spans="1:15" ht="12.75" customHeight="1">
      <c r="A488" s="33">
        <v>478</v>
      </c>
      <c r="B488" s="53" t="s">
        <v>505</v>
      </c>
      <c r="C488" s="36">
        <v>465.9</v>
      </c>
      <c r="D488" s="36">
        <v>466.5333333333333</v>
      </c>
      <c r="E488" s="36">
        <v>462.06666666666661</v>
      </c>
      <c r="F488" s="36">
        <v>458.23333333333329</v>
      </c>
      <c r="G488" s="36">
        <v>453.76666666666659</v>
      </c>
      <c r="H488" s="36">
        <v>470.36666666666662</v>
      </c>
      <c r="I488" s="36">
        <v>474.83333333333331</v>
      </c>
      <c r="J488" s="36">
        <v>478.66666666666663</v>
      </c>
      <c r="K488" s="31">
        <v>471</v>
      </c>
      <c r="L488" s="31">
        <v>462.7</v>
      </c>
      <c r="M488" s="31">
        <v>5.0340699999999998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514.85</v>
      </c>
      <c r="D489" s="36">
        <v>507.93333333333334</v>
      </c>
      <c r="E489" s="36">
        <v>497.86666666666667</v>
      </c>
      <c r="F489" s="36">
        <v>480.88333333333333</v>
      </c>
      <c r="G489" s="36">
        <v>470.81666666666666</v>
      </c>
      <c r="H489" s="36">
        <v>524.91666666666674</v>
      </c>
      <c r="I489" s="36">
        <v>534.98333333333335</v>
      </c>
      <c r="J489" s="36">
        <v>551.9666666666667</v>
      </c>
      <c r="K489" s="31">
        <v>518</v>
      </c>
      <c r="L489" s="31">
        <v>490.95</v>
      </c>
      <c r="M489" s="31">
        <v>25.00215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318.95</v>
      </c>
      <c r="D490" s="36">
        <v>317.45</v>
      </c>
      <c r="E490" s="36">
        <v>314.54999999999995</v>
      </c>
      <c r="F490" s="36">
        <v>310.14999999999998</v>
      </c>
      <c r="G490" s="36">
        <v>307.24999999999994</v>
      </c>
      <c r="H490" s="36">
        <v>321.84999999999997</v>
      </c>
      <c r="I490" s="36">
        <v>324.74999999999994</v>
      </c>
      <c r="J490" s="36">
        <v>329.15</v>
      </c>
      <c r="K490" s="31">
        <v>320.35000000000002</v>
      </c>
      <c r="L490" s="31">
        <v>313.05</v>
      </c>
      <c r="M490" s="31">
        <v>5.4570400000000001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488.25</v>
      </c>
      <c r="D491" s="36">
        <v>490.11666666666662</v>
      </c>
      <c r="E491" s="36">
        <v>483.13333333333321</v>
      </c>
      <c r="F491" s="36">
        <v>478.01666666666659</v>
      </c>
      <c r="G491" s="36">
        <v>471.03333333333319</v>
      </c>
      <c r="H491" s="36">
        <v>495.23333333333323</v>
      </c>
      <c r="I491" s="36">
        <v>502.2166666666667</v>
      </c>
      <c r="J491" s="36">
        <v>507.33333333333326</v>
      </c>
      <c r="K491" s="31">
        <v>497.1</v>
      </c>
      <c r="L491" s="31">
        <v>485</v>
      </c>
      <c r="M491" s="31">
        <v>2.0598999999999998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588.35</v>
      </c>
      <c r="D492" s="36">
        <v>583.7833333333333</v>
      </c>
      <c r="E492" s="36">
        <v>576.56666666666661</v>
      </c>
      <c r="F492" s="36">
        <v>564.7833333333333</v>
      </c>
      <c r="G492" s="36">
        <v>557.56666666666661</v>
      </c>
      <c r="H492" s="36">
        <v>595.56666666666661</v>
      </c>
      <c r="I492" s="36">
        <v>602.7833333333333</v>
      </c>
      <c r="J492" s="36">
        <v>614.56666666666661</v>
      </c>
      <c r="K492" s="31">
        <v>591</v>
      </c>
      <c r="L492" s="31">
        <v>572</v>
      </c>
      <c r="M492" s="31">
        <v>3.5170599999999999</v>
      </c>
      <c r="N492" s="1"/>
      <c r="O492" s="1"/>
    </row>
    <row r="493" spans="1:15" ht="12.75" customHeight="1">
      <c r="A493" s="33">
        <v>483</v>
      </c>
      <c r="B493" s="53" t="s">
        <v>297</v>
      </c>
      <c r="C493" s="36">
        <v>1505.45</v>
      </c>
      <c r="D493" s="36">
        <v>1513.3000000000002</v>
      </c>
      <c r="E493" s="36">
        <v>1493.7000000000003</v>
      </c>
      <c r="F493" s="36">
        <v>1481.95</v>
      </c>
      <c r="G493" s="36">
        <v>1462.3500000000001</v>
      </c>
      <c r="H493" s="36">
        <v>1525.0500000000004</v>
      </c>
      <c r="I493" s="36">
        <v>1544.6500000000003</v>
      </c>
      <c r="J493" s="36">
        <v>1556.4000000000005</v>
      </c>
      <c r="K493" s="31">
        <v>1532.9</v>
      </c>
      <c r="L493" s="31">
        <v>1501.55</v>
      </c>
      <c r="M493" s="31">
        <v>21.31589</v>
      </c>
      <c r="N493" s="1"/>
      <c r="O493" s="1"/>
    </row>
    <row r="494" spans="1:15" ht="12.75" customHeight="1">
      <c r="A494" s="33">
        <v>484</v>
      </c>
      <c r="B494" s="53" t="s">
        <v>510</v>
      </c>
      <c r="C494" s="53">
        <v>1290.05</v>
      </c>
      <c r="D494" s="36">
        <v>1282.3833333333334</v>
      </c>
      <c r="E494" s="36">
        <v>1266.2666666666669</v>
      </c>
      <c r="F494" s="36">
        <v>1242.4833333333333</v>
      </c>
      <c r="G494" s="36">
        <v>1226.3666666666668</v>
      </c>
      <c r="H494" s="36">
        <v>1306.166666666667</v>
      </c>
      <c r="I494" s="36">
        <v>1322.2833333333333</v>
      </c>
      <c r="J494" s="36">
        <v>1346.0666666666671</v>
      </c>
      <c r="K494" s="31">
        <v>1298.5</v>
      </c>
      <c r="L494" s="31">
        <v>1258.5999999999999</v>
      </c>
      <c r="M494" s="31">
        <v>1.05748</v>
      </c>
      <c r="N494" s="1"/>
      <c r="O494" s="1"/>
    </row>
    <row r="495" spans="1:15" ht="12.75" customHeight="1">
      <c r="A495" s="33">
        <v>485</v>
      </c>
      <c r="B495" s="53" t="s">
        <v>232</v>
      </c>
      <c r="C495" s="53">
        <v>466.7</v>
      </c>
      <c r="D495" s="36">
        <v>466.09999999999997</v>
      </c>
      <c r="E495" s="36">
        <v>462.74999999999994</v>
      </c>
      <c r="F495" s="36">
        <v>458.79999999999995</v>
      </c>
      <c r="G495" s="36">
        <v>455.44999999999993</v>
      </c>
      <c r="H495" s="36">
        <v>470.04999999999995</v>
      </c>
      <c r="I495" s="36">
        <v>473.4</v>
      </c>
      <c r="J495" s="36">
        <v>477.34999999999997</v>
      </c>
      <c r="K495" s="31">
        <v>469.45</v>
      </c>
      <c r="L495" s="31">
        <v>462.15</v>
      </c>
      <c r="M495" s="31">
        <v>122.42972</v>
      </c>
      <c r="N495" s="1"/>
      <c r="O495" s="1"/>
    </row>
    <row r="496" spans="1:15" ht="12.75" customHeight="1">
      <c r="A496" s="33">
        <v>486</v>
      </c>
      <c r="B496" s="53" t="s">
        <v>511</v>
      </c>
      <c r="C496" s="53">
        <v>947.2</v>
      </c>
      <c r="D496" s="36">
        <v>938.75</v>
      </c>
      <c r="E496" s="36">
        <v>912.5</v>
      </c>
      <c r="F496" s="36">
        <v>877.8</v>
      </c>
      <c r="G496" s="36">
        <v>851.55</v>
      </c>
      <c r="H496" s="36">
        <v>973.45</v>
      </c>
      <c r="I496" s="36">
        <v>999.7</v>
      </c>
      <c r="J496" s="36">
        <v>1034.4000000000001</v>
      </c>
      <c r="K496" s="31">
        <v>965</v>
      </c>
      <c r="L496" s="31">
        <v>904.05</v>
      </c>
      <c r="M496" s="31">
        <v>12.90503</v>
      </c>
      <c r="N496" s="1"/>
      <c r="O496" s="1"/>
    </row>
    <row r="497" spans="1:15" ht="12.75" customHeight="1">
      <c r="A497" s="33">
        <v>487</v>
      </c>
      <c r="B497" s="53" t="s">
        <v>137</v>
      </c>
      <c r="C497" s="53">
        <v>15.09</v>
      </c>
      <c r="D497" s="36">
        <v>15.036666666666667</v>
      </c>
      <c r="E497" s="36">
        <v>14.853333333333333</v>
      </c>
      <c r="F497" s="36">
        <v>14.616666666666667</v>
      </c>
      <c r="G497" s="36">
        <v>14.433333333333334</v>
      </c>
      <c r="H497" s="36">
        <v>15.273333333333333</v>
      </c>
      <c r="I497" s="36">
        <v>15.456666666666667</v>
      </c>
      <c r="J497" s="36">
        <v>15.693333333333333</v>
      </c>
      <c r="K497" s="31">
        <v>15.22</v>
      </c>
      <c r="L497" s="31">
        <v>14.8</v>
      </c>
      <c r="M497" s="31">
        <v>2867.4048400000001</v>
      </c>
      <c r="N497" s="1"/>
      <c r="O497" s="1"/>
    </row>
    <row r="498" spans="1:15" ht="12.75" customHeight="1">
      <c r="A498" s="33">
        <v>488</v>
      </c>
      <c r="B498" s="53" t="s">
        <v>233</v>
      </c>
      <c r="C498" s="36">
        <v>1783.15</v>
      </c>
      <c r="D498" s="36">
        <v>1785.5833333333333</v>
      </c>
      <c r="E498" s="36">
        <v>1776.1666666666665</v>
      </c>
      <c r="F498" s="36">
        <v>1769.1833333333332</v>
      </c>
      <c r="G498" s="36">
        <v>1759.7666666666664</v>
      </c>
      <c r="H498" s="36">
        <v>1792.5666666666666</v>
      </c>
      <c r="I498" s="36">
        <v>1801.9833333333331</v>
      </c>
      <c r="J498" s="31">
        <v>1808.9666666666667</v>
      </c>
      <c r="K498" s="31">
        <v>1795</v>
      </c>
      <c r="L498" s="31">
        <v>1778.6</v>
      </c>
      <c r="M498" s="53">
        <v>8.1726399999999995</v>
      </c>
      <c r="N498" s="1"/>
      <c r="O498" s="1"/>
    </row>
    <row r="499" spans="1:15" ht="12.75" customHeight="1">
      <c r="A499" s="33">
        <v>489</v>
      </c>
      <c r="B499" s="53" t="s">
        <v>512</v>
      </c>
      <c r="C499" s="36">
        <v>698.4</v>
      </c>
      <c r="D499" s="36">
        <v>699.54999999999984</v>
      </c>
      <c r="E499" s="36">
        <v>692.29999999999973</v>
      </c>
      <c r="F499" s="36">
        <v>686.19999999999993</v>
      </c>
      <c r="G499" s="36">
        <v>678.94999999999982</v>
      </c>
      <c r="H499" s="36">
        <v>705.64999999999964</v>
      </c>
      <c r="I499" s="36">
        <v>712.89999999999986</v>
      </c>
      <c r="J499" s="31">
        <v>718.99999999999955</v>
      </c>
      <c r="K499" s="31">
        <v>706.8</v>
      </c>
      <c r="L499" s="31">
        <v>693.45</v>
      </c>
      <c r="M499" s="53">
        <v>4.5796900000000003</v>
      </c>
      <c r="N499" s="1"/>
      <c r="O499" s="1"/>
    </row>
    <row r="500" spans="1:15" ht="12.75" customHeight="1">
      <c r="A500" s="33">
        <v>490</v>
      </c>
      <c r="B500" s="53" t="s">
        <v>829</v>
      </c>
      <c r="C500" s="53">
        <v>189.51</v>
      </c>
      <c r="D500" s="36">
        <v>189.63</v>
      </c>
      <c r="E500" s="36">
        <v>187.56</v>
      </c>
      <c r="F500" s="36">
        <v>185.61</v>
      </c>
      <c r="G500" s="36">
        <v>183.54000000000002</v>
      </c>
      <c r="H500" s="36">
        <v>191.57999999999998</v>
      </c>
      <c r="I500" s="36">
        <v>193.64999999999998</v>
      </c>
      <c r="J500" s="36">
        <v>195.59999999999997</v>
      </c>
      <c r="K500" s="31">
        <v>191.7</v>
      </c>
      <c r="L500" s="31">
        <v>187.68</v>
      </c>
      <c r="M500" s="31">
        <v>26.51726</v>
      </c>
      <c r="N500" s="1"/>
      <c r="O500" s="1"/>
    </row>
    <row r="501" spans="1:15" ht="12.75" customHeight="1">
      <c r="A501" s="33">
        <v>491</v>
      </c>
      <c r="B501" s="53" t="s">
        <v>513</v>
      </c>
      <c r="C501" s="53">
        <v>819.8</v>
      </c>
      <c r="D501" s="36">
        <v>817.94999999999993</v>
      </c>
      <c r="E501" s="36">
        <v>813.49999999999989</v>
      </c>
      <c r="F501" s="36">
        <v>807.19999999999993</v>
      </c>
      <c r="G501" s="36">
        <v>802.74999999999989</v>
      </c>
      <c r="H501" s="36">
        <v>824.24999999999989</v>
      </c>
      <c r="I501" s="36">
        <v>828.69999999999993</v>
      </c>
      <c r="J501" s="36">
        <v>834.99999999999989</v>
      </c>
      <c r="K501" s="31">
        <v>822.4</v>
      </c>
      <c r="L501" s="31">
        <v>811.65</v>
      </c>
      <c r="M501" s="31">
        <v>0.63641999999999999</v>
      </c>
      <c r="N501" s="1"/>
      <c r="O501" s="1"/>
    </row>
    <row r="502" spans="1:15" ht="12.75" customHeight="1">
      <c r="A502" s="33">
        <v>492</v>
      </c>
      <c r="B502" s="53" t="s">
        <v>298</v>
      </c>
      <c r="C502" s="36">
        <v>2236.15</v>
      </c>
      <c r="D502" s="36">
        <v>2233.5333333333333</v>
      </c>
      <c r="E502" s="36">
        <v>2187.0666666666666</v>
      </c>
      <c r="F502" s="36">
        <v>2137.9833333333331</v>
      </c>
      <c r="G502" s="36">
        <v>2091.5166666666664</v>
      </c>
      <c r="H502" s="36">
        <v>2282.6166666666668</v>
      </c>
      <c r="I502" s="36">
        <v>2329.083333333333</v>
      </c>
      <c r="J502" s="31">
        <v>2378.166666666667</v>
      </c>
      <c r="K502" s="31">
        <v>2280</v>
      </c>
      <c r="L502" s="31">
        <v>2184.4499999999998</v>
      </c>
      <c r="M502" s="53">
        <v>2.8590499999999999</v>
      </c>
      <c r="N502" s="1"/>
      <c r="O502" s="1"/>
    </row>
    <row r="503" spans="1:15" ht="12.75" customHeight="1">
      <c r="A503" s="33">
        <v>493</v>
      </c>
      <c r="B503" s="53" t="s">
        <v>234</v>
      </c>
      <c r="C503" s="53">
        <v>524.85</v>
      </c>
      <c r="D503" s="36">
        <v>523.44999999999993</v>
      </c>
      <c r="E503" s="36">
        <v>520.89999999999986</v>
      </c>
      <c r="F503" s="36">
        <v>516.94999999999993</v>
      </c>
      <c r="G503" s="36">
        <v>514.39999999999986</v>
      </c>
      <c r="H503" s="36">
        <v>527.39999999999986</v>
      </c>
      <c r="I503" s="36">
        <v>529.94999999999982</v>
      </c>
      <c r="J503" s="36">
        <v>533.89999999999986</v>
      </c>
      <c r="K503" s="31">
        <v>526</v>
      </c>
      <c r="L503" s="31">
        <v>519.5</v>
      </c>
      <c r="M503" s="31">
        <v>60.345590000000001</v>
      </c>
      <c r="N503" s="1"/>
      <c r="O503" s="1"/>
    </row>
    <row r="504" spans="1:15" ht="12.75" customHeight="1">
      <c r="A504" s="33">
        <v>494</v>
      </c>
      <c r="B504" s="192" t="s">
        <v>299</v>
      </c>
      <c r="C504" s="192">
        <v>23.39</v>
      </c>
      <c r="D504" s="193">
        <v>23.450000000000003</v>
      </c>
      <c r="E504" s="193">
        <v>23.280000000000005</v>
      </c>
      <c r="F504" s="193">
        <v>23.17</v>
      </c>
      <c r="G504" s="193">
        <v>23.000000000000004</v>
      </c>
      <c r="H504" s="193">
        <v>23.560000000000006</v>
      </c>
      <c r="I504" s="193">
        <v>23.730000000000008</v>
      </c>
      <c r="J504" s="193">
        <v>23.840000000000007</v>
      </c>
      <c r="K504" s="194">
        <v>23.62</v>
      </c>
      <c r="L504" s="194">
        <v>23.34</v>
      </c>
      <c r="M504" s="194">
        <v>560.27203999999995</v>
      </c>
      <c r="N504" s="1"/>
      <c r="O504" s="1"/>
    </row>
    <row r="505" spans="1:15" ht="12.75" customHeight="1">
      <c r="A505" s="33">
        <v>495</v>
      </c>
      <c r="B505" s="264" t="s">
        <v>514</v>
      </c>
      <c r="C505" s="264">
        <v>15846.45</v>
      </c>
      <c r="D505" s="265">
        <v>15752.699999999999</v>
      </c>
      <c r="E505" s="265">
        <v>15635.399999999998</v>
      </c>
      <c r="F505" s="265">
        <v>15424.349999999999</v>
      </c>
      <c r="G505" s="265">
        <v>15307.049999999997</v>
      </c>
      <c r="H505" s="265">
        <v>15963.749999999998</v>
      </c>
      <c r="I505" s="265">
        <v>16081.049999999997</v>
      </c>
      <c r="J505" s="265">
        <v>16292.099999999999</v>
      </c>
      <c r="K505" s="266">
        <v>15870</v>
      </c>
      <c r="L505" s="266">
        <v>15541.65</v>
      </c>
      <c r="M505" s="266">
        <v>7.4310000000000001E-2</v>
      </c>
      <c r="N505" s="1"/>
      <c r="O505" s="1"/>
    </row>
    <row r="506" spans="1:15" ht="12.75" customHeight="1">
      <c r="A506" s="33">
        <v>496</v>
      </c>
      <c r="B506" s="207" t="s">
        <v>235</v>
      </c>
      <c r="C506" s="207">
        <v>135.6</v>
      </c>
      <c r="D506" s="208">
        <v>136.38</v>
      </c>
      <c r="E506" s="208">
        <v>134.28</v>
      </c>
      <c r="F506" s="208">
        <v>132.96</v>
      </c>
      <c r="G506" s="208">
        <v>130.86000000000001</v>
      </c>
      <c r="H506" s="208">
        <v>137.69999999999999</v>
      </c>
      <c r="I506" s="208">
        <v>139.80000000000001</v>
      </c>
      <c r="J506" s="208">
        <v>141.11999999999998</v>
      </c>
      <c r="K506" s="206">
        <v>138.47999999999999</v>
      </c>
      <c r="L506" s="206">
        <v>135.06</v>
      </c>
      <c r="M506" s="206">
        <v>120.71666999999999</v>
      </c>
      <c r="N506" s="191"/>
      <c r="O506" s="191"/>
    </row>
    <row r="507" spans="1:15" ht="12.75" customHeight="1">
      <c r="A507" s="33">
        <v>497</v>
      </c>
      <c r="B507" s="267" t="s">
        <v>515</v>
      </c>
      <c r="C507" s="267">
        <v>798.6</v>
      </c>
      <c r="D507" s="267">
        <v>798.35</v>
      </c>
      <c r="E507" s="267">
        <v>786.7</v>
      </c>
      <c r="F507" s="267">
        <v>774.80000000000007</v>
      </c>
      <c r="G507" s="267">
        <v>763.15000000000009</v>
      </c>
      <c r="H507" s="267">
        <v>810.25</v>
      </c>
      <c r="I507" s="267">
        <v>821.89999999999986</v>
      </c>
      <c r="J507" s="267">
        <v>833.8</v>
      </c>
      <c r="K507" s="267">
        <v>810</v>
      </c>
      <c r="L507" s="267">
        <v>786.45</v>
      </c>
      <c r="M507" s="267">
        <v>5.9465700000000004</v>
      </c>
      <c r="N507" s="191"/>
      <c r="O507" s="191"/>
    </row>
    <row r="508" spans="1:15" ht="12.75" customHeight="1">
      <c r="A508" s="33">
        <v>498</v>
      </c>
      <c r="B508" s="269" t="s">
        <v>300</v>
      </c>
      <c r="C508" s="269">
        <v>254.85</v>
      </c>
      <c r="D508" s="269">
        <v>254.15</v>
      </c>
      <c r="E508" s="269">
        <v>246.7</v>
      </c>
      <c r="F508" s="269">
        <v>238.54999999999998</v>
      </c>
      <c r="G508" s="269">
        <v>231.09999999999997</v>
      </c>
      <c r="H508" s="269">
        <v>262.3</v>
      </c>
      <c r="I508" s="269">
        <v>269.75</v>
      </c>
      <c r="J508" s="269">
        <v>277.90000000000003</v>
      </c>
      <c r="K508" s="269">
        <v>261.60000000000002</v>
      </c>
      <c r="L508" s="269">
        <v>246</v>
      </c>
      <c r="M508" s="269">
        <v>1156.2751599999999</v>
      </c>
      <c r="N508" s="191"/>
      <c r="O508" s="191"/>
    </row>
    <row r="509" spans="1:15" ht="12.75" customHeight="1">
      <c r="A509" s="33">
        <v>499</v>
      </c>
      <c r="B509" s="267" t="s">
        <v>236</v>
      </c>
      <c r="C509" s="267">
        <v>1115.1500000000001</v>
      </c>
      <c r="D509" s="267">
        <v>1120.8833333333334</v>
      </c>
      <c r="E509" s="267">
        <v>1108.0166666666669</v>
      </c>
      <c r="F509" s="267">
        <v>1100.8833333333334</v>
      </c>
      <c r="G509" s="267">
        <v>1088.0166666666669</v>
      </c>
      <c r="H509" s="267">
        <v>1128.0166666666669</v>
      </c>
      <c r="I509" s="267">
        <v>1140.8833333333332</v>
      </c>
      <c r="J509" s="267">
        <v>1148.0166666666669</v>
      </c>
      <c r="K509" s="267">
        <v>1133.75</v>
      </c>
      <c r="L509" s="267">
        <v>1113.75</v>
      </c>
      <c r="M509" s="267">
        <v>12.910740000000001</v>
      </c>
      <c r="N509" s="191"/>
      <c r="O509" s="191"/>
    </row>
    <row r="510" spans="1:15" ht="12.75" customHeight="1">
      <c r="A510" s="33">
        <v>500</v>
      </c>
      <c r="B510" s="270" t="s">
        <v>871</v>
      </c>
      <c r="C510" s="270">
        <v>2904.9</v>
      </c>
      <c r="D510" s="270">
        <v>2899.2999999999997</v>
      </c>
      <c r="E510" s="270">
        <v>2875.5999999999995</v>
      </c>
      <c r="F510" s="270">
        <v>2846.2999999999997</v>
      </c>
      <c r="G510" s="270">
        <v>2822.5999999999995</v>
      </c>
      <c r="H510" s="270">
        <v>2928.5999999999995</v>
      </c>
      <c r="I510" s="270">
        <v>2952.2999999999993</v>
      </c>
      <c r="J510" s="270">
        <v>2981.5999999999995</v>
      </c>
      <c r="K510" s="270">
        <v>2923</v>
      </c>
      <c r="L510" s="270">
        <v>2870</v>
      </c>
      <c r="M510" s="270">
        <v>0.79727000000000003</v>
      </c>
      <c r="N510" s="191"/>
      <c r="O510" s="191"/>
    </row>
    <row r="511" spans="1:15" ht="12.75" customHeight="1">
      <c r="N511" s="191"/>
      <c r="O511" s="191"/>
    </row>
    <row r="512" spans="1:15" ht="12.75" customHeight="1">
      <c r="N512" s="1"/>
      <c r="O512" s="1"/>
    </row>
    <row r="513" spans="1:15" ht="12.75" customHeight="1">
      <c r="N513" s="191"/>
      <c r="O513" s="191"/>
    </row>
    <row r="514" spans="1:15" ht="12.75" customHeight="1">
      <c r="N514" s="191"/>
      <c r="O514" s="19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0" t="s">
        <v>516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237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3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279" customWidth="1"/>
    <col min="2" max="2" width="14.28515625" style="218" customWidth="1"/>
    <col min="3" max="3" width="28.28515625" style="206" customWidth="1"/>
    <col min="4" max="4" width="55.7109375" style="206" customWidth="1"/>
    <col min="5" max="5" width="12.42578125" style="206" customWidth="1"/>
    <col min="6" max="6" width="13.140625" style="280" customWidth="1"/>
    <col min="7" max="7" width="9.5703125" style="218" customWidth="1"/>
    <col min="8" max="8" width="10.28515625" style="218" customWidth="1"/>
    <col min="9" max="9" width="9.28515625" style="258" customWidth="1"/>
    <col min="10" max="10" width="14.28515625" style="258" customWidth="1"/>
    <col min="11" max="28" width="9.28515625" style="258" customWidth="1"/>
    <col min="29" max="16384" width="14.42578125" style="25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68"/>
      <c r="B5" s="369"/>
      <c r="C5" s="368"/>
      <c r="D5" s="369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517</v>
      </c>
      <c r="B7" s="370" t="s">
        <v>518</v>
      </c>
      <c r="C7" s="370"/>
      <c r="D7" s="7">
        <f>Main!B10</f>
        <v>45544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1">
      <c r="A9" s="81" t="s">
        <v>519</v>
      </c>
      <c r="B9" s="82" t="s">
        <v>520</v>
      </c>
      <c r="C9" s="82" t="s">
        <v>521</v>
      </c>
      <c r="D9" s="82" t="s">
        <v>522</v>
      </c>
      <c r="E9" s="82" t="s">
        <v>523</v>
      </c>
      <c r="F9" s="82" t="s">
        <v>524</v>
      </c>
      <c r="G9" s="82" t="s">
        <v>525</v>
      </c>
      <c r="H9" s="82" t="s">
        <v>526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45540</v>
      </c>
      <c r="B10" s="32">
        <v>544224</v>
      </c>
      <c r="C10" s="31" t="s">
        <v>971</v>
      </c>
      <c r="D10" s="31" t="s">
        <v>928</v>
      </c>
      <c r="E10" s="31" t="s">
        <v>528</v>
      </c>
      <c r="F10" s="84">
        <v>160800</v>
      </c>
      <c r="G10" s="32">
        <v>453.54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45540</v>
      </c>
      <c r="B11" s="32">
        <v>544224</v>
      </c>
      <c r="C11" s="31" t="s">
        <v>971</v>
      </c>
      <c r="D11" s="31" t="s">
        <v>928</v>
      </c>
      <c r="E11" s="31" t="s">
        <v>527</v>
      </c>
      <c r="F11" s="84">
        <v>99600</v>
      </c>
      <c r="G11" s="32">
        <v>448.2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45540</v>
      </c>
      <c r="B12" s="32">
        <v>542524</v>
      </c>
      <c r="C12" s="31" t="s">
        <v>1021</v>
      </c>
      <c r="D12" s="31" t="s">
        <v>972</v>
      </c>
      <c r="E12" s="31" t="s">
        <v>527</v>
      </c>
      <c r="F12" s="84">
        <v>25000</v>
      </c>
      <c r="G12" s="32">
        <v>32.35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45540</v>
      </c>
      <c r="B13" s="32">
        <v>542524</v>
      </c>
      <c r="C13" s="31" t="s">
        <v>1021</v>
      </c>
      <c r="D13" s="31" t="s">
        <v>1022</v>
      </c>
      <c r="E13" s="31" t="s">
        <v>528</v>
      </c>
      <c r="F13" s="84">
        <v>166657</v>
      </c>
      <c r="G13" s="32">
        <v>32.35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45540</v>
      </c>
      <c r="B14" s="32">
        <v>542524</v>
      </c>
      <c r="C14" s="31" t="s">
        <v>1021</v>
      </c>
      <c r="D14" s="31" t="s">
        <v>1023</v>
      </c>
      <c r="E14" s="31" t="s">
        <v>528</v>
      </c>
      <c r="F14" s="84">
        <v>33333</v>
      </c>
      <c r="G14" s="32">
        <v>32.630000000000003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45540</v>
      </c>
      <c r="B15" s="32">
        <v>542524</v>
      </c>
      <c r="C15" s="31" t="s">
        <v>1021</v>
      </c>
      <c r="D15" s="31" t="s">
        <v>1024</v>
      </c>
      <c r="E15" s="31" t="s">
        <v>528</v>
      </c>
      <c r="F15" s="84">
        <v>25000</v>
      </c>
      <c r="G15" s="32">
        <v>35.65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45540</v>
      </c>
      <c r="B16" s="32">
        <v>542524</v>
      </c>
      <c r="C16" s="31" t="s">
        <v>1021</v>
      </c>
      <c r="D16" s="31" t="s">
        <v>1024</v>
      </c>
      <c r="E16" s="31" t="s">
        <v>527</v>
      </c>
      <c r="F16" s="84">
        <v>10000</v>
      </c>
      <c r="G16" s="32">
        <v>32.35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45540</v>
      </c>
      <c r="B17" s="32">
        <v>542524</v>
      </c>
      <c r="C17" s="31" t="s">
        <v>1021</v>
      </c>
      <c r="D17" s="31" t="s">
        <v>941</v>
      </c>
      <c r="E17" s="31" t="s">
        <v>527</v>
      </c>
      <c r="F17" s="84">
        <v>20000</v>
      </c>
      <c r="G17" s="32">
        <v>35.700000000000003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45540</v>
      </c>
      <c r="B18" s="32">
        <v>542524</v>
      </c>
      <c r="C18" s="31" t="s">
        <v>1021</v>
      </c>
      <c r="D18" s="31" t="s">
        <v>1025</v>
      </c>
      <c r="E18" s="31" t="s">
        <v>527</v>
      </c>
      <c r="F18" s="84">
        <v>18000</v>
      </c>
      <c r="G18" s="32">
        <v>34.130000000000003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45540</v>
      </c>
      <c r="B19" s="32">
        <v>542524</v>
      </c>
      <c r="C19" s="31" t="s">
        <v>1021</v>
      </c>
      <c r="D19" s="31" t="s">
        <v>1026</v>
      </c>
      <c r="E19" s="31" t="s">
        <v>528</v>
      </c>
      <c r="F19" s="84">
        <v>4400</v>
      </c>
      <c r="G19" s="32">
        <v>35.64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45540</v>
      </c>
      <c r="B20" s="32">
        <v>542524</v>
      </c>
      <c r="C20" s="31" t="s">
        <v>1021</v>
      </c>
      <c r="D20" s="31" t="s">
        <v>1027</v>
      </c>
      <c r="E20" s="31" t="s">
        <v>528</v>
      </c>
      <c r="F20" s="84">
        <v>6921</v>
      </c>
      <c r="G20" s="32">
        <v>35.659999999999997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45540</v>
      </c>
      <c r="B21" s="32">
        <v>542524</v>
      </c>
      <c r="C21" s="31" t="s">
        <v>1021</v>
      </c>
      <c r="D21" s="31" t="s">
        <v>1028</v>
      </c>
      <c r="E21" s="31" t="s">
        <v>527</v>
      </c>
      <c r="F21" s="84">
        <v>15000</v>
      </c>
      <c r="G21" s="32">
        <v>32.35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45540</v>
      </c>
      <c r="B22" s="32">
        <v>542524</v>
      </c>
      <c r="C22" s="31" t="s">
        <v>1021</v>
      </c>
      <c r="D22" s="31" t="s">
        <v>1026</v>
      </c>
      <c r="E22" s="31" t="s">
        <v>527</v>
      </c>
      <c r="F22" s="84">
        <v>24400</v>
      </c>
      <c r="G22" s="32">
        <v>32.35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45540</v>
      </c>
      <c r="B23" s="32">
        <v>542524</v>
      </c>
      <c r="C23" s="31" t="s">
        <v>1021</v>
      </c>
      <c r="D23" s="31" t="s">
        <v>1027</v>
      </c>
      <c r="E23" s="31" t="s">
        <v>527</v>
      </c>
      <c r="F23" s="84">
        <v>49183</v>
      </c>
      <c r="G23" s="32">
        <v>32.35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45540</v>
      </c>
      <c r="B24" s="32">
        <v>531017</v>
      </c>
      <c r="C24" s="31" t="s">
        <v>1029</v>
      </c>
      <c r="D24" s="31" t="s">
        <v>1030</v>
      </c>
      <c r="E24" s="31" t="s">
        <v>527</v>
      </c>
      <c r="F24" s="84">
        <v>1600</v>
      </c>
      <c r="G24" s="32">
        <v>28.54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45540</v>
      </c>
      <c r="B25" s="32">
        <v>531017</v>
      </c>
      <c r="C25" s="31" t="s">
        <v>1029</v>
      </c>
      <c r="D25" s="31" t="s">
        <v>1030</v>
      </c>
      <c r="E25" s="31" t="s">
        <v>528</v>
      </c>
      <c r="F25" s="84">
        <v>31609</v>
      </c>
      <c r="G25" s="32">
        <v>30.73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45540</v>
      </c>
      <c r="B26" s="32">
        <v>531017</v>
      </c>
      <c r="C26" s="31" t="s">
        <v>1029</v>
      </c>
      <c r="D26" s="31" t="s">
        <v>1031</v>
      </c>
      <c r="E26" s="31" t="s">
        <v>527</v>
      </c>
      <c r="F26" s="84">
        <v>26915</v>
      </c>
      <c r="G26" s="32">
        <v>30.53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45540</v>
      </c>
      <c r="B27" s="32">
        <v>531017</v>
      </c>
      <c r="C27" s="31" t="s">
        <v>1029</v>
      </c>
      <c r="D27" s="31" t="s">
        <v>1031</v>
      </c>
      <c r="E27" s="31" t="s">
        <v>528</v>
      </c>
      <c r="F27" s="84">
        <v>26915</v>
      </c>
      <c r="G27" s="32">
        <v>30.44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45540</v>
      </c>
      <c r="B28" s="32">
        <v>531017</v>
      </c>
      <c r="C28" s="31" t="s">
        <v>1029</v>
      </c>
      <c r="D28" s="31" t="s">
        <v>1032</v>
      </c>
      <c r="E28" s="31" t="s">
        <v>528</v>
      </c>
      <c r="F28" s="84">
        <v>80000</v>
      </c>
      <c r="G28" s="32">
        <v>30.73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45540</v>
      </c>
      <c r="B29" s="32">
        <v>531017</v>
      </c>
      <c r="C29" s="31" t="s">
        <v>1029</v>
      </c>
      <c r="D29" s="31" t="s">
        <v>1033</v>
      </c>
      <c r="E29" s="31" t="s">
        <v>527</v>
      </c>
      <c r="F29" s="84">
        <v>30000</v>
      </c>
      <c r="G29" s="32">
        <v>30.73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45540</v>
      </c>
      <c r="B30" s="32">
        <v>542285</v>
      </c>
      <c r="C30" s="31" t="s">
        <v>973</v>
      </c>
      <c r="D30" s="31" t="s">
        <v>974</v>
      </c>
      <c r="E30" s="31" t="s">
        <v>528</v>
      </c>
      <c r="F30" s="84">
        <v>2132349</v>
      </c>
      <c r="G30" s="32">
        <v>21.72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45540</v>
      </c>
      <c r="B31" s="32">
        <v>524516</v>
      </c>
      <c r="C31" s="31" t="s">
        <v>1034</v>
      </c>
      <c r="D31" s="31" t="s">
        <v>1035</v>
      </c>
      <c r="E31" s="31" t="s">
        <v>527</v>
      </c>
      <c r="F31" s="84">
        <v>103000</v>
      </c>
      <c r="G31" s="32">
        <v>20.7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45540</v>
      </c>
      <c r="B32" s="32">
        <v>524516</v>
      </c>
      <c r="C32" s="31" t="s">
        <v>1034</v>
      </c>
      <c r="D32" s="31" t="s">
        <v>1036</v>
      </c>
      <c r="E32" s="31" t="s">
        <v>527</v>
      </c>
      <c r="F32" s="84">
        <v>60000</v>
      </c>
      <c r="G32" s="32">
        <v>20.7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45540</v>
      </c>
      <c r="B33" s="32">
        <v>524516</v>
      </c>
      <c r="C33" s="31" t="s">
        <v>1034</v>
      </c>
      <c r="D33" s="31" t="s">
        <v>1037</v>
      </c>
      <c r="E33" s="31" t="s">
        <v>528</v>
      </c>
      <c r="F33" s="84">
        <v>220099</v>
      </c>
      <c r="G33" s="32">
        <v>20.7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45540</v>
      </c>
      <c r="B34" s="32">
        <v>544231</v>
      </c>
      <c r="C34" s="31" t="s">
        <v>975</v>
      </c>
      <c r="D34" s="31" t="s">
        <v>1038</v>
      </c>
      <c r="E34" s="31" t="s">
        <v>527</v>
      </c>
      <c r="F34" s="84">
        <v>42000</v>
      </c>
      <c r="G34" s="32">
        <v>29.44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45540</v>
      </c>
      <c r="B35" s="32">
        <v>544231</v>
      </c>
      <c r="C35" s="31" t="s">
        <v>975</v>
      </c>
      <c r="D35" s="31" t="s">
        <v>1039</v>
      </c>
      <c r="E35" s="31" t="s">
        <v>527</v>
      </c>
      <c r="F35" s="84">
        <v>48000</v>
      </c>
      <c r="G35" s="32">
        <v>29.41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45540</v>
      </c>
      <c r="B36" s="32">
        <v>544231</v>
      </c>
      <c r="C36" s="31" t="s">
        <v>975</v>
      </c>
      <c r="D36" s="31" t="s">
        <v>1039</v>
      </c>
      <c r="E36" s="31" t="s">
        <v>528</v>
      </c>
      <c r="F36" s="84">
        <v>66000</v>
      </c>
      <c r="G36" s="32">
        <v>29.95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45540</v>
      </c>
      <c r="B37" s="32">
        <v>539559</v>
      </c>
      <c r="C37" s="31" t="s">
        <v>940</v>
      </c>
      <c r="D37" s="31" t="s">
        <v>1040</v>
      </c>
      <c r="E37" s="31" t="s">
        <v>528</v>
      </c>
      <c r="F37" s="84">
        <v>58621</v>
      </c>
      <c r="G37" s="32">
        <v>9.74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45540</v>
      </c>
      <c r="B38" s="32">
        <v>539559</v>
      </c>
      <c r="C38" s="31" t="s">
        <v>940</v>
      </c>
      <c r="D38" s="31" t="s">
        <v>1040</v>
      </c>
      <c r="E38" s="31" t="s">
        <v>527</v>
      </c>
      <c r="F38" s="84">
        <v>608852</v>
      </c>
      <c r="G38" s="32">
        <v>9.27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45540</v>
      </c>
      <c r="B39" s="32">
        <v>539559</v>
      </c>
      <c r="C39" s="31" t="s">
        <v>940</v>
      </c>
      <c r="D39" s="31" t="s">
        <v>1041</v>
      </c>
      <c r="E39" s="31" t="s">
        <v>528</v>
      </c>
      <c r="F39" s="84">
        <v>299131</v>
      </c>
      <c r="G39" s="32">
        <v>9.84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45540</v>
      </c>
      <c r="B40" s="32">
        <v>539559</v>
      </c>
      <c r="C40" s="31" t="s">
        <v>940</v>
      </c>
      <c r="D40" s="31" t="s">
        <v>1041</v>
      </c>
      <c r="E40" s="31" t="s">
        <v>527</v>
      </c>
      <c r="F40" s="84">
        <v>283914</v>
      </c>
      <c r="G40" s="32">
        <v>9.5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45540</v>
      </c>
      <c r="B41" s="32">
        <v>539559</v>
      </c>
      <c r="C41" s="31" t="s">
        <v>940</v>
      </c>
      <c r="D41" s="31" t="s">
        <v>976</v>
      </c>
      <c r="E41" s="31" t="s">
        <v>528</v>
      </c>
      <c r="F41" s="84">
        <v>284200</v>
      </c>
      <c r="G41" s="32">
        <v>9.5399999999999991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45540</v>
      </c>
      <c r="B42" s="32">
        <v>539559</v>
      </c>
      <c r="C42" s="31" t="s">
        <v>940</v>
      </c>
      <c r="D42" s="31" t="s">
        <v>948</v>
      </c>
      <c r="E42" s="31" t="s">
        <v>528</v>
      </c>
      <c r="F42" s="84">
        <v>401233</v>
      </c>
      <c r="G42" s="32">
        <v>9.1999999999999993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45540</v>
      </c>
      <c r="B43" s="32">
        <v>540080</v>
      </c>
      <c r="C43" s="31" t="s">
        <v>1042</v>
      </c>
      <c r="D43" s="31" t="s">
        <v>1043</v>
      </c>
      <c r="E43" s="31" t="s">
        <v>528</v>
      </c>
      <c r="F43" s="84">
        <v>1000160</v>
      </c>
      <c r="G43" s="32">
        <v>14.49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45540</v>
      </c>
      <c r="B44" s="32">
        <v>540080</v>
      </c>
      <c r="C44" s="31" t="s">
        <v>1042</v>
      </c>
      <c r="D44" s="31" t="s">
        <v>1044</v>
      </c>
      <c r="E44" s="31" t="s">
        <v>528</v>
      </c>
      <c r="F44" s="84">
        <v>580808</v>
      </c>
      <c r="G44" s="32">
        <v>14.57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45540</v>
      </c>
      <c r="B45" s="32">
        <v>530959</v>
      </c>
      <c r="C45" s="31" t="s">
        <v>1045</v>
      </c>
      <c r="D45" s="31" t="s">
        <v>947</v>
      </c>
      <c r="E45" s="31" t="s">
        <v>528</v>
      </c>
      <c r="F45" s="84">
        <v>90200</v>
      </c>
      <c r="G45" s="32">
        <v>35.58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45540</v>
      </c>
      <c r="B46" s="32">
        <v>521137</v>
      </c>
      <c r="C46" s="31" t="s">
        <v>978</v>
      </c>
      <c r="D46" s="31" t="s">
        <v>979</v>
      </c>
      <c r="E46" s="31" t="s">
        <v>527</v>
      </c>
      <c r="F46" s="84">
        <v>50000</v>
      </c>
      <c r="G46" s="32">
        <v>5.93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45540</v>
      </c>
      <c r="B47" s="32">
        <v>502865</v>
      </c>
      <c r="C47" s="31" t="s">
        <v>949</v>
      </c>
      <c r="D47" s="31" t="s">
        <v>931</v>
      </c>
      <c r="E47" s="31" t="s">
        <v>528</v>
      </c>
      <c r="F47" s="84">
        <v>131434</v>
      </c>
      <c r="G47" s="32">
        <v>631.09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45540</v>
      </c>
      <c r="B48" s="32">
        <v>539041</v>
      </c>
      <c r="C48" s="31" t="s">
        <v>1046</v>
      </c>
      <c r="D48" s="31" t="s">
        <v>1047</v>
      </c>
      <c r="E48" s="31" t="s">
        <v>527</v>
      </c>
      <c r="F48" s="84">
        <v>168750</v>
      </c>
      <c r="G48" s="32">
        <v>80.38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45540</v>
      </c>
      <c r="B49" s="32">
        <v>539041</v>
      </c>
      <c r="C49" s="31" t="s">
        <v>1046</v>
      </c>
      <c r="D49" s="31" t="s">
        <v>1048</v>
      </c>
      <c r="E49" s="31" t="s">
        <v>528</v>
      </c>
      <c r="F49" s="84">
        <v>100000</v>
      </c>
      <c r="G49" s="32">
        <v>80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45540</v>
      </c>
      <c r="B50" s="32">
        <v>539041</v>
      </c>
      <c r="C50" s="31" t="s">
        <v>1046</v>
      </c>
      <c r="D50" s="31" t="s">
        <v>1047</v>
      </c>
      <c r="E50" s="31" t="s">
        <v>528</v>
      </c>
      <c r="F50" s="84">
        <v>168750</v>
      </c>
      <c r="G50" s="32">
        <v>80.95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45540</v>
      </c>
      <c r="B51" s="32">
        <v>539041</v>
      </c>
      <c r="C51" s="31" t="s">
        <v>1046</v>
      </c>
      <c r="D51" s="31" t="s">
        <v>1049</v>
      </c>
      <c r="E51" s="31" t="s">
        <v>527</v>
      </c>
      <c r="F51" s="84">
        <v>125000</v>
      </c>
      <c r="G51" s="32">
        <v>80.739999999999995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45540</v>
      </c>
      <c r="B52" s="32">
        <v>539041</v>
      </c>
      <c r="C52" s="31" t="s">
        <v>1046</v>
      </c>
      <c r="D52" s="31" t="s">
        <v>1050</v>
      </c>
      <c r="E52" s="31" t="s">
        <v>528</v>
      </c>
      <c r="F52" s="84">
        <v>70000</v>
      </c>
      <c r="G52" s="32">
        <v>80.900000000000006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45540</v>
      </c>
      <c r="B53" s="32">
        <v>531723</v>
      </c>
      <c r="C53" s="31" t="s">
        <v>923</v>
      </c>
      <c r="D53" s="31" t="s">
        <v>1051</v>
      </c>
      <c r="E53" s="31" t="s">
        <v>527</v>
      </c>
      <c r="F53" s="84">
        <v>4000000</v>
      </c>
      <c r="G53" s="32">
        <v>1.79</v>
      </c>
      <c r="H53" s="32" t="s">
        <v>324</v>
      </c>
    </row>
    <row r="54" spans="1:28" customFormat="1" ht="15" customHeight="1">
      <c r="A54" s="83">
        <v>45540</v>
      </c>
      <c r="B54" s="32">
        <v>531723</v>
      </c>
      <c r="C54" s="31" t="s">
        <v>923</v>
      </c>
      <c r="D54" s="31" t="s">
        <v>1051</v>
      </c>
      <c r="E54" s="31" t="s">
        <v>528</v>
      </c>
      <c r="F54" s="84">
        <v>1770737</v>
      </c>
      <c r="G54" s="32">
        <v>1.65</v>
      </c>
      <c r="H54" s="32" t="s">
        <v>324</v>
      </c>
    </row>
    <row r="55" spans="1:28" customFormat="1" ht="15" customHeight="1">
      <c r="A55" s="83">
        <v>45540</v>
      </c>
      <c r="B55" s="32">
        <v>531723</v>
      </c>
      <c r="C55" s="31" t="s">
        <v>923</v>
      </c>
      <c r="D55" s="31" t="s">
        <v>1052</v>
      </c>
      <c r="E55" s="31" t="s">
        <v>527</v>
      </c>
      <c r="F55" s="84">
        <v>3529633</v>
      </c>
      <c r="G55" s="32">
        <v>1.66</v>
      </c>
      <c r="H55" s="32" t="s">
        <v>324</v>
      </c>
    </row>
    <row r="56" spans="1:28" customFormat="1" ht="15" customHeight="1">
      <c r="A56" s="83">
        <v>45540</v>
      </c>
      <c r="B56" s="32">
        <v>531723</v>
      </c>
      <c r="C56" s="31" t="s">
        <v>923</v>
      </c>
      <c r="D56" s="31" t="s">
        <v>1052</v>
      </c>
      <c r="E56" s="31" t="s">
        <v>528</v>
      </c>
      <c r="F56" s="84">
        <v>2397684</v>
      </c>
      <c r="G56" s="32">
        <v>1.66</v>
      </c>
      <c r="H56" s="32" t="s">
        <v>324</v>
      </c>
    </row>
    <row r="57" spans="1:28" customFormat="1" ht="15" customHeight="1">
      <c r="A57" s="83">
        <v>45540</v>
      </c>
      <c r="B57" s="32">
        <v>531723</v>
      </c>
      <c r="C57" s="31" t="s">
        <v>923</v>
      </c>
      <c r="D57" s="31" t="s">
        <v>1053</v>
      </c>
      <c r="E57" s="31" t="s">
        <v>528</v>
      </c>
      <c r="F57" s="84">
        <v>3500000</v>
      </c>
      <c r="G57" s="32">
        <v>1.66</v>
      </c>
      <c r="H57" s="32" t="s">
        <v>324</v>
      </c>
    </row>
    <row r="58" spans="1:28" customFormat="1" ht="15" customHeight="1">
      <c r="A58" s="83">
        <v>45540</v>
      </c>
      <c r="B58" s="32">
        <v>531758</v>
      </c>
      <c r="C58" s="31" t="s">
        <v>1054</v>
      </c>
      <c r="D58" s="31" t="s">
        <v>1055</v>
      </c>
      <c r="E58" s="31" t="s">
        <v>527</v>
      </c>
      <c r="F58" s="84">
        <v>32984</v>
      </c>
      <c r="G58" s="32">
        <v>21.24</v>
      </c>
      <c r="H58" s="32" t="s">
        <v>324</v>
      </c>
    </row>
    <row r="59" spans="1:28" customFormat="1" ht="15" customHeight="1">
      <c r="A59" s="83">
        <v>45540</v>
      </c>
      <c r="B59" s="32">
        <v>532957</v>
      </c>
      <c r="C59" s="31" t="s">
        <v>1056</v>
      </c>
      <c r="D59" s="31" t="s">
        <v>931</v>
      </c>
      <c r="E59" s="31" t="s">
        <v>528</v>
      </c>
      <c r="F59" s="84">
        <v>200610</v>
      </c>
      <c r="G59" s="32">
        <v>199</v>
      </c>
      <c r="H59" s="32" t="s">
        <v>324</v>
      </c>
    </row>
    <row r="60" spans="1:28" customFormat="1" ht="15" customHeight="1">
      <c r="A60" s="83">
        <v>45540</v>
      </c>
      <c r="B60" s="32">
        <v>532957</v>
      </c>
      <c r="C60" s="31" t="s">
        <v>1056</v>
      </c>
      <c r="D60" s="31" t="s">
        <v>980</v>
      </c>
      <c r="E60" s="31" t="s">
        <v>527</v>
      </c>
      <c r="F60" s="84">
        <v>200610</v>
      </c>
      <c r="G60" s="32">
        <v>199</v>
      </c>
      <c r="H60" s="32" t="s">
        <v>324</v>
      </c>
    </row>
    <row r="61" spans="1:28" customFormat="1" ht="15" customHeight="1">
      <c r="A61" s="83">
        <v>45540</v>
      </c>
      <c r="B61" s="32">
        <v>531913</v>
      </c>
      <c r="C61" s="31" t="s">
        <v>981</v>
      </c>
      <c r="D61" s="31" t="s">
        <v>1057</v>
      </c>
      <c r="E61" s="31" t="s">
        <v>527</v>
      </c>
      <c r="F61" s="84">
        <v>127000</v>
      </c>
      <c r="G61" s="32">
        <v>7.99</v>
      </c>
      <c r="H61" s="32" t="s">
        <v>324</v>
      </c>
    </row>
    <row r="62" spans="1:28" customFormat="1" ht="15" customHeight="1">
      <c r="A62" s="83">
        <v>45540</v>
      </c>
      <c r="B62" s="32">
        <v>531913</v>
      </c>
      <c r="C62" s="31" t="s">
        <v>981</v>
      </c>
      <c r="D62" s="31" t="s">
        <v>1058</v>
      </c>
      <c r="E62" s="31" t="s">
        <v>527</v>
      </c>
      <c r="F62" s="84">
        <v>100000</v>
      </c>
      <c r="G62" s="32">
        <v>8.09</v>
      </c>
      <c r="H62" s="32" t="s">
        <v>324</v>
      </c>
    </row>
    <row r="63" spans="1:28" customFormat="1" ht="15" customHeight="1">
      <c r="A63" s="83">
        <v>45540</v>
      </c>
      <c r="B63" s="32">
        <v>531913</v>
      </c>
      <c r="C63" s="31" t="s">
        <v>981</v>
      </c>
      <c r="D63" s="31" t="s">
        <v>1059</v>
      </c>
      <c r="E63" s="31" t="s">
        <v>528</v>
      </c>
      <c r="F63" s="84">
        <v>103848</v>
      </c>
      <c r="G63" s="32">
        <v>8.01</v>
      </c>
      <c r="H63" s="32" t="s">
        <v>324</v>
      </c>
    </row>
    <row r="64" spans="1:28" customFormat="1" ht="15" customHeight="1">
      <c r="A64" s="83">
        <v>45540</v>
      </c>
      <c r="B64" s="32">
        <v>531913</v>
      </c>
      <c r="C64" s="31" t="s">
        <v>981</v>
      </c>
      <c r="D64" s="31" t="s">
        <v>1060</v>
      </c>
      <c r="E64" s="31" t="s">
        <v>527</v>
      </c>
      <c r="F64" s="84">
        <v>36760</v>
      </c>
      <c r="G64" s="32">
        <v>7.9</v>
      </c>
      <c r="H64" s="32" t="s">
        <v>324</v>
      </c>
    </row>
    <row r="65" spans="1:8" customFormat="1" ht="15" customHeight="1">
      <c r="A65" s="83">
        <v>45540</v>
      </c>
      <c r="B65" s="32">
        <v>531913</v>
      </c>
      <c r="C65" s="31" t="s">
        <v>981</v>
      </c>
      <c r="D65" s="31" t="s">
        <v>1061</v>
      </c>
      <c r="E65" s="31" t="s">
        <v>527</v>
      </c>
      <c r="F65" s="84">
        <v>30500</v>
      </c>
      <c r="G65" s="32">
        <v>8.09</v>
      </c>
      <c r="H65" s="32" t="s">
        <v>324</v>
      </c>
    </row>
    <row r="66" spans="1:8" customFormat="1" ht="15" customHeight="1">
      <c r="A66" s="83">
        <v>45540</v>
      </c>
      <c r="B66" s="32">
        <v>531913</v>
      </c>
      <c r="C66" s="31" t="s">
        <v>981</v>
      </c>
      <c r="D66" s="31" t="s">
        <v>1062</v>
      </c>
      <c r="E66" s="31" t="s">
        <v>527</v>
      </c>
      <c r="F66" s="84">
        <v>25000</v>
      </c>
      <c r="G66" s="32">
        <v>8.1</v>
      </c>
      <c r="H66" s="32" t="s">
        <v>324</v>
      </c>
    </row>
    <row r="67" spans="1:8" customFormat="1" ht="15" customHeight="1">
      <c r="A67" s="83">
        <v>45540</v>
      </c>
      <c r="B67" s="32">
        <v>531913</v>
      </c>
      <c r="C67" s="31" t="s">
        <v>981</v>
      </c>
      <c r="D67" s="31" t="s">
        <v>1063</v>
      </c>
      <c r="E67" s="31" t="s">
        <v>528</v>
      </c>
      <c r="F67" s="84">
        <v>25000</v>
      </c>
      <c r="G67" s="32">
        <v>8.02</v>
      </c>
      <c r="H67" s="32" t="s">
        <v>324</v>
      </c>
    </row>
    <row r="68" spans="1:8" customFormat="1" ht="15" customHeight="1">
      <c r="A68" s="83">
        <v>45540</v>
      </c>
      <c r="B68" s="32">
        <v>531913</v>
      </c>
      <c r="C68" s="31" t="s">
        <v>981</v>
      </c>
      <c r="D68" s="31" t="s">
        <v>1064</v>
      </c>
      <c r="E68" s="31" t="s">
        <v>528</v>
      </c>
      <c r="F68" s="84">
        <v>387680</v>
      </c>
      <c r="G68" s="32">
        <v>8.08</v>
      </c>
      <c r="H68" s="32" t="s">
        <v>324</v>
      </c>
    </row>
    <row r="69" spans="1:8" customFormat="1" ht="15" customHeight="1">
      <c r="A69" s="83">
        <v>45540</v>
      </c>
      <c r="B69" s="32">
        <v>531913</v>
      </c>
      <c r="C69" s="31" t="s">
        <v>981</v>
      </c>
      <c r="D69" s="31" t="s">
        <v>982</v>
      </c>
      <c r="E69" s="31" t="s">
        <v>528</v>
      </c>
      <c r="F69" s="84">
        <v>95000</v>
      </c>
      <c r="G69" s="32">
        <v>8.1</v>
      </c>
      <c r="H69" s="32" t="s">
        <v>324</v>
      </c>
    </row>
    <row r="70" spans="1:8" customFormat="1" ht="15" customHeight="1">
      <c r="A70" s="83">
        <v>45540</v>
      </c>
      <c r="B70" s="32">
        <v>531913</v>
      </c>
      <c r="C70" s="31" t="s">
        <v>981</v>
      </c>
      <c r="D70" s="31" t="s">
        <v>1065</v>
      </c>
      <c r="E70" s="31" t="s">
        <v>527</v>
      </c>
      <c r="F70" s="84">
        <v>61000</v>
      </c>
      <c r="G70" s="32">
        <v>8.1</v>
      </c>
      <c r="H70" s="32" t="s">
        <v>324</v>
      </c>
    </row>
    <row r="71" spans="1:8" customFormat="1" ht="15" customHeight="1">
      <c r="A71" s="83">
        <v>45540</v>
      </c>
      <c r="B71" s="32">
        <v>531913</v>
      </c>
      <c r="C71" s="31" t="s">
        <v>981</v>
      </c>
      <c r="D71" s="31" t="s">
        <v>1066</v>
      </c>
      <c r="E71" s="31" t="s">
        <v>527</v>
      </c>
      <c r="F71" s="84">
        <v>123456</v>
      </c>
      <c r="G71" s="32">
        <v>8.1</v>
      </c>
      <c r="H71" s="32" t="s">
        <v>324</v>
      </c>
    </row>
    <row r="72" spans="1:8" customFormat="1" ht="15" customHeight="1">
      <c r="A72" s="83">
        <v>45540</v>
      </c>
      <c r="B72" s="32">
        <v>543951</v>
      </c>
      <c r="C72" s="31" t="s">
        <v>894</v>
      </c>
      <c r="D72" s="31" t="s">
        <v>895</v>
      </c>
      <c r="E72" s="31" t="s">
        <v>528</v>
      </c>
      <c r="F72" s="84">
        <v>42000</v>
      </c>
      <c r="G72" s="32">
        <v>68.400000000000006</v>
      </c>
      <c r="H72" s="32" t="s">
        <v>324</v>
      </c>
    </row>
    <row r="73" spans="1:8" customFormat="1" ht="15" customHeight="1">
      <c r="A73" s="83">
        <v>45540</v>
      </c>
      <c r="B73" s="32">
        <v>533315</v>
      </c>
      <c r="C73" s="31" t="s">
        <v>983</v>
      </c>
      <c r="D73" s="31" t="s">
        <v>872</v>
      </c>
      <c r="E73" s="31" t="s">
        <v>528</v>
      </c>
      <c r="F73" s="84">
        <v>150000</v>
      </c>
      <c r="G73" s="32">
        <v>73.900000000000006</v>
      </c>
      <c r="H73" s="32" t="s">
        <v>324</v>
      </c>
    </row>
    <row r="74" spans="1:8" customFormat="1" ht="15" customHeight="1">
      <c r="A74" s="83">
        <v>45540</v>
      </c>
      <c r="B74" s="32">
        <v>502901</v>
      </c>
      <c r="C74" s="31" t="s">
        <v>1067</v>
      </c>
      <c r="D74" s="31" t="s">
        <v>872</v>
      </c>
      <c r="E74" s="31" t="s">
        <v>528</v>
      </c>
      <c r="F74" s="84">
        <v>37603</v>
      </c>
      <c r="G74" s="32">
        <v>286.2</v>
      </c>
      <c r="H74" s="32" t="s">
        <v>324</v>
      </c>
    </row>
    <row r="75" spans="1:8" customFormat="1" ht="15" customHeight="1">
      <c r="A75" s="83">
        <v>45540</v>
      </c>
      <c r="B75" s="32">
        <v>538794</v>
      </c>
      <c r="C75" s="31" t="s">
        <v>1068</v>
      </c>
      <c r="D75" s="31" t="s">
        <v>1069</v>
      </c>
      <c r="E75" s="31" t="s">
        <v>527</v>
      </c>
      <c r="F75" s="84">
        <v>60000</v>
      </c>
      <c r="G75" s="32">
        <v>22.86</v>
      </c>
      <c r="H75" s="32" t="s">
        <v>324</v>
      </c>
    </row>
    <row r="76" spans="1:8" customFormat="1" ht="15" customHeight="1">
      <c r="A76" s="83">
        <v>45540</v>
      </c>
      <c r="B76" s="32">
        <v>544221</v>
      </c>
      <c r="C76" s="31" t="s">
        <v>984</v>
      </c>
      <c r="D76" s="31" t="s">
        <v>1070</v>
      </c>
      <c r="E76" s="31" t="s">
        <v>528</v>
      </c>
      <c r="F76" s="84">
        <v>36000</v>
      </c>
      <c r="G76" s="32">
        <v>43.23</v>
      </c>
      <c r="H76" s="32" t="s">
        <v>324</v>
      </c>
    </row>
    <row r="77" spans="1:8" customFormat="1" ht="15" customHeight="1">
      <c r="A77" s="83">
        <v>45540</v>
      </c>
      <c r="B77" s="32">
        <v>544221</v>
      </c>
      <c r="C77" s="31" t="s">
        <v>984</v>
      </c>
      <c r="D77" s="31" t="s">
        <v>1070</v>
      </c>
      <c r="E77" s="31" t="s">
        <v>527</v>
      </c>
      <c r="F77" s="84">
        <v>60000</v>
      </c>
      <c r="G77" s="32">
        <v>44.99</v>
      </c>
      <c r="H77" s="32" t="s">
        <v>324</v>
      </c>
    </row>
    <row r="78" spans="1:8" customFormat="1" ht="15" customHeight="1">
      <c r="A78" s="83">
        <v>45540</v>
      </c>
      <c r="B78" s="32">
        <v>539408</v>
      </c>
      <c r="C78" s="31" t="s">
        <v>985</v>
      </c>
      <c r="D78" s="31" t="s">
        <v>872</v>
      </c>
      <c r="E78" s="31" t="s">
        <v>528</v>
      </c>
      <c r="F78" s="84">
        <v>20000</v>
      </c>
      <c r="G78" s="32">
        <v>24.32</v>
      </c>
      <c r="H78" s="32" t="s">
        <v>324</v>
      </c>
    </row>
    <row r="79" spans="1:8" customFormat="1" ht="15" customHeight="1">
      <c r="A79" s="83">
        <v>45540</v>
      </c>
      <c r="B79" s="32">
        <v>539408</v>
      </c>
      <c r="C79" s="31" t="s">
        <v>985</v>
      </c>
      <c r="D79" s="31" t="s">
        <v>1059</v>
      </c>
      <c r="E79" s="31" t="s">
        <v>528</v>
      </c>
      <c r="F79" s="84">
        <v>21158</v>
      </c>
      <c r="G79" s="32">
        <v>23.66</v>
      </c>
      <c r="H79" s="32" t="s">
        <v>324</v>
      </c>
    </row>
    <row r="80" spans="1:8" customFormat="1" ht="15" customHeight="1">
      <c r="A80" s="83">
        <v>45540</v>
      </c>
      <c r="B80" s="32">
        <v>539408</v>
      </c>
      <c r="C80" s="31" t="s">
        <v>985</v>
      </c>
      <c r="D80" s="31" t="s">
        <v>1071</v>
      </c>
      <c r="E80" s="31" t="s">
        <v>528</v>
      </c>
      <c r="F80" s="84">
        <v>21600</v>
      </c>
      <c r="G80" s="32">
        <v>24.32</v>
      </c>
      <c r="H80" s="32" t="s">
        <v>324</v>
      </c>
    </row>
    <row r="81" spans="1:8" customFormat="1" ht="15" customHeight="1">
      <c r="A81" s="83">
        <v>45540</v>
      </c>
      <c r="B81" s="32">
        <v>530119</v>
      </c>
      <c r="C81" s="31" t="s">
        <v>1072</v>
      </c>
      <c r="D81" s="31" t="s">
        <v>1073</v>
      </c>
      <c r="E81" s="31" t="s">
        <v>528</v>
      </c>
      <c r="F81" s="84">
        <v>573</v>
      </c>
      <c r="G81" s="32">
        <v>57.81</v>
      </c>
      <c r="H81" s="32" t="s">
        <v>324</v>
      </c>
    </row>
    <row r="82" spans="1:8" customFormat="1" ht="15" customHeight="1">
      <c r="A82" s="83">
        <v>45540</v>
      </c>
      <c r="B82" s="32">
        <v>530119</v>
      </c>
      <c r="C82" s="31" t="s">
        <v>1072</v>
      </c>
      <c r="D82" s="31" t="s">
        <v>1073</v>
      </c>
      <c r="E82" s="31" t="s">
        <v>527</v>
      </c>
      <c r="F82" s="84">
        <v>20000</v>
      </c>
      <c r="G82" s="32">
        <v>56.98</v>
      </c>
      <c r="H82" s="32" t="s">
        <v>324</v>
      </c>
    </row>
    <row r="83" spans="1:8" customFormat="1" ht="15" customHeight="1">
      <c r="A83" s="83">
        <v>45540</v>
      </c>
      <c r="B83" s="32">
        <v>531254</v>
      </c>
      <c r="C83" s="31" t="s">
        <v>1074</v>
      </c>
      <c r="D83" s="31" t="s">
        <v>1012</v>
      </c>
      <c r="E83" s="31" t="s">
        <v>528</v>
      </c>
      <c r="F83" s="84">
        <v>60000</v>
      </c>
      <c r="G83" s="32">
        <v>118</v>
      </c>
      <c r="H83" s="32" t="s">
        <v>324</v>
      </c>
    </row>
    <row r="84" spans="1:8" customFormat="1" ht="15" customHeight="1">
      <c r="A84" s="83">
        <v>45540</v>
      </c>
      <c r="B84" s="32">
        <v>531254</v>
      </c>
      <c r="C84" s="31" t="s">
        <v>1074</v>
      </c>
      <c r="D84" s="31" t="s">
        <v>1075</v>
      </c>
      <c r="E84" s="31" t="s">
        <v>527</v>
      </c>
      <c r="F84" s="84">
        <v>61191</v>
      </c>
      <c r="G84" s="32">
        <v>117.98</v>
      </c>
      <c r="H84" s="32" t="s">
        <v>324</v>
      </c>
    </row>
    <row r="85" spans="1:8" customFormat="1" ht="15" customHeight="1">
      <c r="A85" s="83">
        <v>45540</v>
      </c>
      <c r="B85" s="32">
        <v>531512</v>
      </c>
      <c r="C85" s="31" t="s">
        <v>1076</v>
      </c>
      <c r="D85" s="31" t="s">
        <v>1077</v>
      </c>
      <c r="E85" s="31" t="s">
        <v>527</v>
      </c>
      <c r="F85" s="84">
        <v>73579</v>
      </c>
      <c r="G85" s="32">
        <v>14.06</v>
      </c>
      <c r="H85" s="32" t="s">
        <v>324</v>
      </c>
    </row>
    <row r="86" spans="1:8" customFormat="1" ht="15" customHeight="1">
      <c r="A86" s="83">
        <v>45540</v>
      </c>
      <c r="B86" s="32">
        <v>531512</v>
      </c>
      <c r="C86" s="31" t="s">
        <v>1076</v>
      </c>
      <c r="D86" s="31" t="s">
        <v>1077</v>
      </c>
      <c r="E86" s="31" t="s">
        <v>528</v>
      </c>
      <c r="F86" s="84">
        <v>20000</v>
      </c>
      <c r="G86" s="32">
        <v>14.84</v>
      </c>
      <c r="H86" s="32" t="s">
        <v>324</v>
      </c>
    </row>
    <row r="87" spans="1:8" customFormat="1" ht="15" customHeight="1">
      <c r="A87" s="83">
        <v>45540</v>
      </c>
      <c r="B87" s="32">
        <v>500317</v>
      </c>
      <c r="C87" s="31" t="s">
        <v>1078</v>
      </c>
      <c r="D87" s="31" t="s">
        <v>1079</v>
      </c>
      <c r="E87" s="31" t="s">
        <v>527</v>
      </c>
      <c r="F87" s="84">
        <v>1259172</v>
      </c>
      <c r="G87" s="32">
        <v>63</v>
      </c>
      <c r="H87" s="32" t="s">
        <v>324</v>
      </c>
    </row>
    <row r="88" spans="1:8" customFormat="1" ht="15" customHeight="1">
      <c r="A88" s="83">
        <v>45540</v>
      </c>
      <c r="B88" s="32">
        <v>500317</v>
      </c>
      <c r="C88" s="31" t="s">
        <v>1078</v>
      </c>
      <c r="D88" s="31" t="s">
        <v>1080</v>
      </c>
      <c r="E88" s="31" t="s">
        <v>528</v>
      </c>
      <c r="F88" s="84">
        <v>1258422</v>
      </c>
      <c r="G88" s="32">
        <v>63</v>
      </c>
      <c r="H88" s="32" t="s">
        <v>324</v>
      </c>
    </row>
    <row r="89" spans="1:8" customFormat="1" ht="15" customHeight="1">
      <c r="A89" s="83">
        <v>45540</v>
      </c>
      <c r="B89" s="32">
        <v>539290</v>
      </c>
      <c r="C89" s="31" t="s">
        <v>1081</v>
      </c>
      <c r="D89" s="31" t="s">
        <v>1082</v>
      </c>
      <c r="E89" s="31" t="s">
        <v>528</v>
      </c>
      <c r="F89" s="84">
        <v>3686208</v>
      </c>
      <c r="G89" s="32">
        <v>51</v>
      </c>
      <c r="H89" s="32" t="s">
        <v>324</v>
      </c>
    </row>
    <row r="90" spans="1:8" customFormat="1" ht="15" customHeight="1">
      <c r="A90" s="83">
        <v>45540</v>
      </c>
      <c r="B90" s="32">
        <v>539290</v>
      </c>
      <c r="C90" s="31" t="s">
        <v>1081</v>
      </c>
      <c r="D90" s="31" t="s">
        <v>1083</v>
      </c>
      <c r="E90" s="31" t="s">
        <v>528</v>
      </c>
      <c r="F90" s="84">
        <v>4854925</v>
      </c>
      <c r="G90" s="32">
        <v>51</v>
      </c>
      <c r="H90" s="32" t="s">
        <v>324</v>
      </c>
    </row>
    <row r="91" spans="1:8" customFormat="1" ht="15" customHeight="1">
      <c r="A91" s="83">
        <v>45540</v>
      </c>
      <c r="B91" s="32">
        <v>539290</v>
      </c>
      <c r="C91" s="31" t="s">
        <v>1081</v>
      </c>
      <c r="D91" s="31" t="s">
        <v>1080</v>
      </c>
      <c r="E91" s="31" t="s">
        <v>528</v>
      </c>
      <c r="F91" s="84">
        <v>1320525</v>
      </c>
      <c r="G91" s="32">
        <v>51</v>
      </c>
      <c r="H91" s="32" t="s">
        <v>324</v>
      </c>
    </row>
    <row r="92" spans="1:8" customFormat="1" ht="15" customHeight="1">
      <c r="A92" s="83">
        <v>45540</v>
      </c>
      <c r="B92" s="32">
        <v>539290</v>
      </c>
      <c r="C92" s="31" t="s">
        <v>1081</v>
      </c>
      <c r="D92" s="31" t="s">
        <v>1079</v>
      </c>
      <c r="E92" s="31" t="s">
        <v>528</v>
      </c>
      <c r="F92" s="84">
        <v>2600000</v>
      </c>
      <c r="G92" s="32">
        <v>51</v>
      </c>
      <c r="H92" s="32" t="s">
        <v>324</v>
      </c>
    </row>
    <row r="93" spans="1:8" customFormat="1" ht="15" customHeight="1">
      <c r="A93" s="83">
        <v>45540</v>
      </c>
      <c r="B93" s="32">
        <v>539290</v>
      </c>
      <c r="C93" s="31" t="s">
        <v>1081</v>
      </c>
      <c r="D93" s="31" t="s">
        <v>1084</v>
      </c>
      <c r="E93" s="31" t="s">
        <v>527</v>
      </c>
      <c r="F93" s="84">
        <v>12461658</v>
      </c>
      <c r="G93" s="32">
        <v>51</v>
      </c>
      <c r="H93" s="32" t="s">
        <v>324</v>
      </c>
    </row>
    <row r="94" spans="1:8" customFormat="1" ht="15" customHeight="1">
      <c r="A94" s="83">
        <v>45540</v>
      </c>
      <c r="B94" s="32">
        <v>531395</v>
      </c>
      <c r="C94" s="31" t="s">
        <v>1085</v>
      </c>
      <c r="D94" s="31" t="s">
        <v>1086</v>
      </c>
      <c r="E94" s="31" t="s">
        <v>528</v>
      </c>
      <c r="F94" s="84">
        <v>25000</v>
      </c>
      <c r="G94" s="32">
        <v>81.010000000000005</v>
      </c>
      <c r="H94" s="32" t="s">
        <v>324</v>
      </c>
    </row>
    <row r="95" spans="1:8" customFormat="1" ht="15" customHeight="1">
      <c r="A95" s="83">
        <v>45540</v>
      </c>
      <c r="B95" s="32">
        <v>530095</v>
      </c>
      <c r="C95" s="31" t="s">
        <v>1087</v>
      </c>
      <c r="D95" s="31" t="s">
        <v>1088</v>
      </c>
      <c r="E95" s="31" t="s">
        <v>528</v>
      </c>
      <c r="F95" s="84">
        <v>25812</v>
      </c>
      <c r="G95" s="32">
        <v>48.59</v>
      </c>
      <c r="H95" s="32" t="s">
        <v>324</v>
      </c>
    </row>
    <row r="96" spans="1:8" customFormat="1" ht="15" customHeight="1">
      <c r="A96" s="83">
        <v>45540</v>
      </c>
      <c r="B96" s="32">
        <v>511557</v>
      </c>
      <c r="C96" s="31" t="s">
        <v>1089</v>
      </c>
      <c r="D96" s="31" t="s">
        <v>1090</v>
      </c>
      <c r="E96" s="31" t="s">
        <v>527</v>
      </c>
      <c r="F96" s="84">
        <v>1200000</v>
      </c>
      <c r="G96" s="32">
        <v>1.78</v>
      </c>
      <c r="H96" s="32" t="s">
        <v>324</v>
      </c>
    </row>
    <row r="97" spans="1:8" customFormat="1" ht="15" customHeight="1">
      <c r="A97" s="83">
        <v>45540</v>
      </c>
      <c r="B97" s="32">
        <v>511557</v>
      </c>
      <c r="C97" s="31" t="s">
        <v>1089</v>
      </c>
      <c r="D97" s="31" t="s">
        <v>1091</v>
      </c>
      <c r="E97" s="31" t="s">
        <v>527</v>
      </c>
      <c r="F97" s="84">
        <v>1093634</v>
      </c>
      <c r="G97" s="32">
        <v>1.73</v>
      </c>
      <c r="H97" s="32" t="s">
        <v>324</v>
      </c>
    </row>
    <row r="98" spans="1:8" customFormat="1" ht="15" customHeight="1">
      <c r="A98" s="83">
        <v>45540</v>
      </c>
      <c r="B98" s="32">
        <v>538452</v>
      </c>
      <c r="C98" s="31" t="s">
        <v>1092</v>
      </c>
      <c r="D98" s="31" t="s">
        <v>1093</v>
      </c>
      <c r="E98" s="31" t="s">
        <v>528</v>
      </c>
      <c r="F98" s="84">
        <v>50758</v>
      </c>
      <c r="G98" s="32">
        <v>20.29</v>
      </c>
      <c r="H98" s="32" t="s">
        <v>324</v>
      </c>
    </row>
    <row r="99" spans="1:8" customFormat="1" ht="15" customHeight="1">
      <c r="A99" s="83">
        <v>45540</v>
      </c>
      <c r="B99" s="32">
        <v>538452</v>
      </c>
      <c r="C99" s="31" t="s">
        <v>1092</v>
      </c>
      <c r="D99" s="31" t="s">
        <v>1094</v>
      </c>
      <c r="E99" s="31" t="s">
        <v>527</v>
      </c>
      <c r="F99" s="84">
        <v>179782</v>
      </c>
      <c r="G99" s="32">
        <v>21.09</v>
      </c>
      <c r="H99" s="32" t="s">
        <v>324</v>
      </c>
    </row>
    <row r="100" spans="1:8" customFormat="1" ht="15" customHeight="1">
      <c r="A100" s="83">
        <v>45540</v>
      </c>
      <c r="B100" s="32">
        <v>539495</v>
      </c>
      <c r="C100" s="31" t="s">
        <v>1095</v>
      </c>
      <c r="D100" s="31" t="s">
        <v>1096</v>
      </c>
      <c r="E100" s="31" t="s">
        <v>528</v>
      </c>
      <c r="F100" s="84">
        <v>10097</v>
      </c>
      <c r="G100" s="32">
        <v>39.47</v>
      </c>
      <c r="H100" s="32" t="s">
        <v>324</v>
      </c>
    </row>
    <row r="101" spans="1:8" customFormat="1" ht="15" customHeight="1">
      <c r="A101" s="83">
        <v>45540</v>
      </c>
      <c r="B101" s="32">
        <v>539495</v>
      </c>
      <c r="C101" s="31" t="s">
        <v>1095</v>
      </c>
      <c r="D101" s="31" t="s">
        <v>1097</v>
      </c>
      <c r="E101" s="31" t="s">
        <v>527</v>
      </c>
      <c r="F101" s="84">
        <v>5161</v>
      </c>
      <c r="G101" s="32">
        <v>39.46</v>
      </c>
      <c r="H101" s="32" t="s">
        <v>324</v>
      </c>
    </row>
    <row r="102" spans="1:8" customFormat="1" ht="15" customHeight="1">
      <c r="A102" s="83">
        <v>45540</v>
      </c>
      <c r="B102" s="32">
        <v>539309</v>
      </c>
      <c r="C102" s="31" t="s">
        <v>957</v>
      </c>
      <c r="D102" s="31" t="s">
        <v>873</v>
      </c>
      <c r="E102" s="31" t="s">
        <v>527</v>
      </c>
      <c r="F102" s="84">
        <v>8720433</v>
      </c>
      <c r="G102" s="32">
        <v>13.07</v>
      </c>
      <c r="H102" s="32" t="s">
        <v>324</v>
      </c>
    </row>
    <row r="103" spans="1:8" customFormat="1" ht="15" customHeight="1">
      <c r="A103" s="83">
        <v>45540</v>
      </c>
      <c r="B103" s="32">
        <v>539309</v>
      </c>
      <c r="C103" s="31" t="s">
        <v>957</v>
      </c>
      <c r="D103" s="31" t="s">
        <v>873</v>
      </c>
      <c r="E103" s="31" t="s">
        <v>528</v>
      </c>
      <c r="F103" s="84">
        <v>4117896</v>
      </c>
      <c r="G103" s="32">
        <v>13.05</v>
      </c>
      <c r="H103" s="32" t="s">
        <v>324</v>
      </c>
    </row>
    <row r="104" spans="1:8" customFormat="1" ht="15" customHeight="1">
      <c r="A104" s="83">
        <v>45540</v>
      </c>
      <c r="B104" s="32">
        <v>544237</v>
      </c>
      <c r="C104" s="31" t="s">
        <v>1098</v>
      </c>
      <c r="D104" s="31" t="s">
        <v>872</v>
      </c>
      <c r="E104" s="31" t="s">
        <v>528</v>
      </c>
      <c r="F104" s="84">
        <v>19200</v>
      </c>
      <c r="G104" s="32">
        <v>88.15</v>
      </c>
      <c r="H104" s="32" t="s">
        <v>324</v>
      </c>
    </row>
    <row r="105" spans="1:8" customFormat="1" ht="15" customHeight="1">
      <c r="A105" s="83">
        <v>45540</v>
      </c>
      <c r="B105" s="32">
        <v>539760</v>
      </c>
      <c r="C105" s="31" t="s">
        <v>1099</v>
      </c>
      <c r="D105" s="31" t="s">
        <v>1075</v>
      </c>
      <c r="E105" s="31" t="s">
        <v>528</v>
      </c>
      <c r="F105" s="84">
        <v>129535</v>
      </c>
      <c r="G105" s="32">
        <v>150.38999999999999</v>
      </c>
      <c r="H105" s="32" t="s">
        <v>324</v>
      </c>
    </row>
    <row r="106" spans="1:8" customFormat="1" ht="15" customHeight="1">
      <c r="A106" s="83">
        <v>45540</v>
      </c>
      <c r="B106" s="32">
        <v>539760</v>
      </c>
      <c r="C106" s="31" t="s">
        <v>1099</v>
      </c>
      <c r="D106" s="31" t="s">
        <v>1100</v>
      </c>
      <c r="E106" s="31" t="s">
        <v>527</v>
      </c>
      <c r="F106" s="84">
        <v>67000</v>
      </c>
      <c r="G106" s="32">
        <v>150</v>
      </c>
      <c r="H106" s="32" t="s">
        <v>324</v>
      </c>
    </row>
    <row r="107" spans="1:8" customFormat="1" ht="15" customHeight="1">
      <c r="A107" s="83">
        <v>45540</v>
      </c>
      <c r="B107" s="32">
        <v>519191</v>
      </c>
      <c r="C107" s="31" t="s">
        <v>1101</v>
      </c>
      <c r="D107" s="31" t="s">
        <v>1102</v>
      </c>
      <c r="E107" s="31" t="s">
        <v>527</v>
      </c>
      <c r="F107" s="84">
        <v>50000</v>
      </c>
      <c r="G107" s="32">
        <v>10.19</v>
      </c>
      <c r="H107" s="32" t="s">
        <v>324</v>
      </c>
    </row>
    <row r="108" spans="1:8" customFormat="1" ht="15" customHeight="1">
      <c r="A108" s="83">
        <v>45540</v>
      </c>
      <c r="B108" s="32">
        <v>519191</v>
      </c>
      <c r="C108" s="31" t="s">
        <v>1101</v>
      </c>
      <c r="D108" s="31" t="s">
        <v>1103</v>
      </c>
      <c r="E108" s="31" t="s">
        <v>528</v>
      </c>
      <c r="F108" s="84">
        <v>100000</v>
      </c>
      <c r="G108" s="32">
        <v>9.7899999999999991</v>
      </c>
      <c r="H108" s="32" t="s">
        <v>324</v>
      </c>
    </row>
    <row r="109" spans="1:8" customFormat="1" ht="15" customHeight="1">
      <c r="A109" s="83">
        <v>45540</v>
      </c>
      <c r="B109" s="32">
        <v>544189</v>
      </c>
      <c r="C109" s="31" t="s">
        <v>951</v>
      </c>
      <c r="D109" s="31" t="s">
        <v>1104</v>
      </c>
      <c r="E109" s="31" t="s">
        <v>527</v>
      </c>
      <c r="F109" s="84">
        <v>40000</v>
      </c>
      <c r="G109" s="32">
        <v>184.31</v>
      </c>
      <c r="H109" s="32" t="s">
        <v>324</v>
      </c>
    </row>
    <row r="110" spans="1:8" customFormat="1" ht="15" customHeight="1">
      <c r="A110" s="83">
        <v>45540</v>
      </c>
      <c r="B110" s="32">
        <v>539921</v>
      </c>
      <c r="C110" s="31" t="s">
        <v>1105</v>
      </c>
      <c r="D110" s="31" t="s">
        <v>960</v>
      </c>
      <c r="E110" s="31" t="s">
        <v>527</v>
      </c>
      <c r="F110" s="84">
        <v>3277714</v>
      </c>
      <c r="G110" s="32">
        <v>119.16</v>
      </c>
      <c r="H110" s="32" t="s">
        <v>324</v>
      </c>
    </row>
    <row r="111" spans="1:8" customFormat="1" ht="15" customHeight="1">
      <c r="A111" s="83">
        <v>45540</v>
      </c>
      <c r="B111" s="32">
        <v>539921</v>
      </c>
      <c r="C111" s="31" t="s">
        <v>1105</v>
      </c>
      <c r="D111" s="31" t="s">
        <v>989</v>
      </c>
      <c r="E111" s="31" t="s">
        <v>528</v>
      </c>
      <c r="F111" s="84">
        <v>2277714</v>
      </c>
      <c r="G111" s="32">
        <v>118.85</v>
      </c>
      <c r="H111" s="32" t="s">
        <v>324</v>
      </c>
    </row>
    <row r="112" spans="1:8" customFormat="1" ht="15" customHeight="1">
      <c r="A112" s="83">
        <v>45540</v>
      </c>
      <c r="B112" s="32">
        <v>539921</v>
      </c>
      <c r="C112" s="31" t="s">
        <v>1105</v>
      </c>
      <c r="D112" s="31" t="s">
        <v>1106</v>
      </c>
      <c r="E112" s="31" t="s">
        <v>528</v>
      </c>
      <c r="F112" s="84">
        <v>1800000</v>
      </c>
      <c r="G112" s="32">
        <v>119.32</v>
      </c>
      <c r="H112" s="32" t="s">
        <v>324</v>
      </c>
    </row>
    <row r="113" spans="1:8" customFormat="1" ht="15" customHeight="1">
      <c r="A113" s="83">
        <v>45540</v>
      </c>
      <c r="B113" s="32">
        <v>534708</v>
      </c>
      <c r="C113" s="31" t="s">
        <v>1107</v>
      </c>
      <c r="D113" s="31" t="s">
        <v>1108</v>
      </c>
      <c r="E113" s="31" t="s">
        <v>528</v>
      </c>
      <c r="F113" s="84">
        <v>96000</v>
      </c>
      <c r="G113" s="32">
        <v>30.85</v>
      </c>
      <c r="H113" s="32" t="s">
        <v>324</v>
      </c>
    </row>
    <row r="114" spans="1:8" customFormat="1" ht="15" customHeight="1">
      <c r="A114" s="83">
        <v>45540</v>
      </c>
      <c r="B114" s="32">
        <v>534708</v>
      </c>
      <c r="C114" s="31" t="s">
        <v>1107</v>
      </c>
      <c r="D114" s="31" t="s">
        <v>1108</v>
      </c>
      <c r="E114" s="31" t="s">
        <v>527</v>
      </c>
      <c r="F114" s="84">
        <v>99000</v>
      </c>
      <c r="G114" s="32">
        <v>28.42</v>
      </c>
      <c r="H114" s="32" t="s">
        <v>324</v>
      </c>
    </row>
    <row r="115" spans="1:8" customFormat="1" ht="15" customHeight="1">
      <c r="A115" s="83">
        <v>45540</v>
      </c>
      <c r="B115" s="32">
        <v>544080</v>
      </c>
      <c r="C115" s="31" t="s">
        <v>1109</v>
      </c>
      <c r="D115" s="31" t="s">
        <v>1110</v>
      </c>
      <c r="E115" s="31" t="s">
        <v>527</v>
      </c>
      <c r="F115" s="84">
        <v>97098</v>
      </c>
      <c r="G115" s="32">
        <v>1219.29</v>
      </c>
      <c r="H115" s="32" t="s">
        <v>324</v>
      </c>
    </row>
    <row r="116" spans="1:8" customFormat="1" ht="15" customHeight="1">
      <c r="A116" s="83">
        <v>45540</v>
      </c>
      <c r="B116" s="32">
        <v>544080</v>
      </c>
      <c r="C116" s="31" t="s">
        <v>1109</v>
      </c>
      <c r="D116" s="31" t="s">
        <v>1111</v>
      </c>
      <c r="E116" s="31" t="s">
        <v>528</v>
      </c>
      <c r="F116" s="84">
        <v>96200</v>
      </c>
      <c r="G116" s="32">
        <v>1219.3</v>
      </c>
      <c r="H116" s="32" t="s">
        <v>324</v>
      </c>
    </row>
    <row r="117" spans="1:8" customFormat="1" ht="15" customHeight="1">
      <c r="A117" s="83">
        <v>45540</v>
      </c>
      <c r="B117" s="32">
        <v>511493</v>
      </c>
      <c r="C117" s="31" t="s">
        <v>986</v>
      </c>
      <c r="D117" s="31" t="s">
        <v>987</v>
      </c>
      <c r="E117" s="31" t="s">
        <v>527</v>
      </c>
      <c r="F117" s="84">
        <v>775000</v>
      </c>
      <c r="G117" s="32">
        <v>18.149999999999999</v>
      </c>
      <c r="H117" s="32" t="s">
        <v>324</v>
      </c>
    </row>
    <row r="118" spans="1:8" customFormat="1" ht="15" customHeight="1">
      <c r="A118" s="83">
        <v>45540</v>
      </c>
      <c r="B118" s="32">
        <v>511493</v>
      </c>
      <c r="C118" s="31" t="s">
        <v>986</v>
      </c>
      <c r="D118" s="31" t="s">
        <v>1112</v>
      </c>
      <c r="E118" s="31" t="s">
        <v>528</v>
      </c>
      <c r="F118" s="84">
        <v>262972</v>
      </c>
      <c r="G118" s="32">
        <v>18.149999999999999</v>
      </c>
      <c r="H118" s="32" t="s">
        <v>324</v>
      </c>
    </row>
    <row r="119" spans="1:8" customFormat="1" ht="15" customHeight="1">
      <c r="A119" s="83">
        <v>45540</v>
      </c>
      <c r="B119" s="32">
        <v>511493</v>
      </c>
      <c r="C119" s="31" t="s">
        <v>986</v>
      </c>
      <c r="D119" s="31" t="s">
        <v>1113</v>
      </c>
      <c r="E119" s="31" t="s">
        <v>528</v>
      </c>
      <c r="F119" s="84">
        <v>262972</v>
      </c>
      <c r="G119" s="32">
        <v>18.149999999999999</v>
      </c>
      <c r="H119" s="32" t="s">
        <v>324</v>
      </c>
    </row>
    <row r="120" spans="1:8" customFormat="1" ht="15" customHeight="1">
      <c r="A120" s="83">
        <v>45540</v>
      </c>
      <c r="B120" s="32">
        <v>511493</v>
      </c>
      <c r="C120" s="31" t="s">
        <v>986</v>
      </c>
      <c r="D120" s="31" t="s">
        <v>1114</v>
      </c>
      <c r="E120" s="31" t="s">
        <v>527</v>
      </c>
      <c r="F120" s="84">
        <v>1050000</v>
      </c>
      <c r="G120" s="32">
        <v>18.149999999999999</v>
      </c>
      <c r="H120" s="32" t="s">
        <v>324</v>
      </c>
    </row>
    <row r="121" spans="1:8" customFormat="1" ht="15" customHeight="1">
      <c r="A121" s="83">
        <v>45540</v>
      </c>
      <c r="B121" s="32">
        <v>511493</v>
      </c>
      <c r="C121" s="31" t="s">
        <v>986</v>
      </c>
      <c r="D121" s="31" t="s">
        <v>1115</v>
      </c>
      <c r="E121" s="31" t="s">
        <v>528</v>
      </c>
      <c r="F121" s="84">
        <v>166252</v>
      </c>
      <c r="G121" s="32">
        <v>18.149999999999999</v>
      </c>
      <c r="H121" s="32" t="s">
        <v>324</v>
      </c>
    </row>
    <row r="122" spans="1:8" customFormat="1" ht="15" customHeight="1">
      <c r="A122" s="83">
        <v>45540</v>
      </c>
      <c r="B122" s="32">
        <v>511493</v>
      </c>
      <c r="C122" s="31" t="s">
        <v>986</v>
      </c>
      <c r="D122" s="31" t="s">
        <v>988</v>
      </c>
      <c r="E122" s="31" t="s">
        <v>528</v>
      </c>
      <c r="F122" s="84">
        <v>255550</v>
      </c>
      <c r="G122" s="32">
        <v>18.149999999999999</v>
      </c>
      <c r="H122" s="32" t="s">
        <v>324</v>
      </c>
    </row>
    <row r="123" spans="1:8" customFormat="1" ht="15" customHeight="1">
      <c r="A123" s="83">
        <v>45540</v>
      </c>
      <c r="B123" s="32">
        <v>508905</v>
      </c>
      <c r="C123" s="31" t="s">
        <v>1116</v>
      </c>
      <c r="D123" s="31" t="s">
        <v>1117</v>
      </c>
      <c r="E123" s="31" t="s">
        <v>528</v>
      </c>
      <c r="F123" s="84">
        <v>400550</v>
      </c>
      <c r="G123" s="32">
        <v>63.5</v>
      </c>
      <c r="H123" s="32" t="s">
        <v>324</v>
      </c>
    </row>
    <row r="124" spans="1:8" customFormat="1" ht="15" customHeight="1">
      <c r="A124" s="83">
        <v>45540</v>
      </c>
      <c r="B124" s="32">
        <v>508905</v>
      </c>
      <c r="C124" s="31" t="s">
        <v>1116</v>
      </c>
      <c r="D124" s="31" t="s">
        <v>1118</v>
      </c>
      <c r="E124" s="31" t="s">
        <v>528</v>
      </c>
      <c r="F124" s="84">
        <v>558500</v>
      </c>
      <c r="G124" s="32">
        <v>63.5</v>
      </c>
      <c r="H124" s="32" t="s">
        <v>324</v>
      </c>
    </row>
    <row r="125" spans="1:8" customFormat="1" ht="15" customHeight="1">
      <c r="A125" s="83">
        <v>45540</v>
      </c>
      <c r="B125" s="32">
        <v>508905</v>
      </c>
      <c r="C125" s="31" t="s">
        <v>1116</v>
      </c>
      <c r="D125" s="31" t="s">
        <v>1119</v>
      </c>
      <c r="E125" s="31" t="s">
        <v>527</v>
      </c>
      <c r="F125" s="84">
        <v>565150</v>
      </c>
      <c r="G125" s="32">
        <v>63.5</v>
      </c>
      <c r="H125" s="32" t="s">
        <v>324</v>
      </c>
    </row>
    <row r="126" spans="1:8" customFormat="1" ht="15" customHeight="1">
      <c r="A126" s="83">
        <v>45540</v>
      </c>
      <c r="B126" s="32">
        <v>508905</v>
      </c>
      <c r="C126" s="31" t="s">
        <v>1116</v>
      </c>
      <c r="D126" s="31" t="s">
        <v>1120</v>
      </c>
      <c r="E126" s="31" t="s">
        <v>527</v>
      </c>
      <c r="F126" s="84">
        <v>558500</v>
      </c>
      <c r="G126" s="32">
        <v>63.5</v>
      </c>
      <c r="H126" s="32" t="s">
        <v>324</v>
      </c>
    </row>
    <row r="127" spans="1:8" customFormat="1" ht="15" customHeight="1">
      <c r="A127" s="83">
        <v>45540</v>
      </c>
      <c r="B127" s="32">
        <v>508905</v>
      </c>
      <c r="C127" s="31" t="s">
        <v>1116</v>
      </c>
      <c r="D127" s="31" t="s">
        <v>1121</v>
      </c>
      <c r="E127" s="31" t="s">
        <v>528</v>
      </c>
      <c r="F127" s="84">
        <v>154300</v>
      </c>
      <c r="G127" s="32">
        <v>63.5</v>
      </c>
      <c r="H127" s="32" t="s">
        <v>324</v>
      </c>
    </row>
    <row r="128" spans="1:8" customFormat="1" ht="15" customHeight="1">
      <c r="A128" s="83">
        <v>45540</v>
      </c>
      <c r="B128" s="32">
        <v>539217</v>
      </c>
      <c r="C128" s="31" t="s">
        <v>1122</v>
      </c>
      <c r="D128" s="31" t="s">
        <v>1123</v>
      </c>
      <c r="E128" s="31" t="s">
        <v>527</v>
      </c>
      <c r="F128" s="84">
        <v>51019</v>
      </c>
      <c r="G128" s="32">
        <v>2.09</v>
      </c>
      <c r="H128" s="32" t="s">
        <v>324</v>
      </c>
    </row>
    <row r="129" spans="1:8" customFormat="1" ht="15" customHeight="1">
      <c r="A129" s="83">
        <v>45540</v>
      </c>
      <c r="B129" s="32">
        <v>539217</v>
      </c>
      <c r="C129" s="31" t="s">
        <v>1122</v>
      </c>
      <c r="D129" s="31" t="s">
        <v>1123</v>
      </c>
      <c r="E129" s="31" t="s">
        <v>528</v>
      </c>
      <c r="F129" s="84">
        <v>11843595</v>
      </c>
      <c r="G129" s="32">
        <v>1.99</v>
      </c>
      <c r="H129" s="32" t="s">
        <v>324</v>
      </c>
    </row>
    <row r="130" spans="1:8" customFormat="1" ht="15" customHeight="1">
      <c r="A130" s="83">
        <v>45540</v>
      </c>
      <c r="B130" s="32">
        <v>540914</v>
      </c>
      <c r="C130" s="31" t="s">
        <v>952</v>
      </c>
      <c r="D130" s="31" t="s">
        <v>1124</v>
      </c>
      <c r="E130" s="31" t="s">
        <v>527</v>
      </c>
      <c r="F130" s="84">
        <v>101430</v>
      </c>
      <c r="G130" s="32">
        <v>12</v>
      </c>
      <c r="H130" s="32" t="s">
        <v>324</v>
      </c>
    </row>
    <row r="131" spans="1:8" customFormat="1" ht="15" customHeight="1">
      <c r="A131" s="83">
        <v>45540</v>
      </c>
      <c r="B131" s="32">
        <v>540914</v>
      </c>
      <c r="C131" s="31" t="s">
        <v>952</v>
      </c>
      <c r="D131" s="31" t="s">
        <v>942</v>
      </c>
      <c r="E131" s="31" t="s">
        <v>527</v>
      </c>
      <c r="F131" s="84">
        <v>349504</v>
      </c>
      <c r="G131" s="32">
        <v>11.77</v>
      </c>
      <c r="H131" s="32" t="s">
        <v>324</v>
      </c>
    </row>
    <row r="132" spans="1:8" customFormat="1" ht="15" customHeight="1">
      <c r="A132" s="83">
        <v>45540</v>
      </c>
      <c r="B132" s="32">
        <v>540914</v>
      </c>
      <c r="C132" s="31" t="s">
        <v>952</v>
      </c>
      <c r="D132" s="31" t="s">
        <v>942</v>
      </c>
      <c r="E132" s="31" t="s">
        <v>528</v>
      </c>
      <c r="F132" s="84">
        <v>339381</v>
      </c>
      <c r="G132" s="32">
        <v>11.96</v>
      </c>
      <c r="H132" s="32" t="s">
        <v>324</v>
      </c>
    </row>
    <row r="133" spans="1:8" customFormat="1" ht="15" customHeight="1">
      <c r="A133" s="83">
        <v>45540</v>
      </c>
      <c r="B133" s="32">
        <v>543274</v>
      </c>
      <c r="C133" s="31" t="s">
        <v>1125</v>
      </c>
      <c r="D133" s="31" t="s">
        <v>1126</v>
      </c>
      <c r="E133" s="31" t="s">
        <v>527</v>
      </c>
      <c r="F133" s="84">
        <v>330750</v>
      </c>
      <c r="G133" s="32">
        <v>3.87</v>
      </c>
      <c r="H133" s="32" t="s">
        <v>324</v>
      </c>
    </row>
    <row r="134" spans="1:8" customFormat="1" ht="15" customHeight="1">
      <c r="A134" s="83">
        <v>45540</v>
      </c>
      <c r="B134" s="32">
        <v>543274</v>
      </c>
      <c r="C134" s="31" t="s">
        <v>1125</v>
      </c>
      <c r="D134" s="31" t="s">
        <v>1127</v>
      </c>
      <c r="E134" s="31" t="s">
        <v>527</v>
      </c>
      <c r="F134" s="84">
        <v>402300</v>
      </c>
      <c r="G134" s="32">
        <v>3.94</v>
      </c>
      <c r="H134" s="32" t="s">
        <v>324</v>
      </c>
    </row>
    <row r="135" spans="1:8" customFormat="1" ht="15" customHeight="1">
      <c r="A135" s="83">
        <v>45540</v>
      </c>
      <c r="B135" s="32">
        <v>543274</v>
      </c>
      <c r="C135" s="31" t="s">
        <v>1125</v>
      </c>
      <c r="D135" s="31" t="s">
        <v>1126</v>
      </c>
      <c r="E135" s="31" t="s">
        <v>528</v>
      </c>
      <c r="F135" s="84">
        <v>40500</v>
      </c>
      <c r="G135" s="32">
        <v>4.0599999999999996</v>
      </c>
      <c r="H135" s="32" t="s">
        <v>324</v>
      </c>
    </row>
    <row r="136" spans="1:8" customFormat="1" ht="15" customHeight="1">
      <c r="A136" s="83">
        <v>45540</v>
      </c>
      <c r="B136" s="32">
        <v>543274</v>
      </c>
      <c r="C136" s="31" t="s">
        <v>1125</v>
      </c>
      <c r="D136" s="31" t="s">
        <v>1127</v>
      </c>
      <c r="E136" s="31" t="s">
        <v>528</v>
      </c>
      <c r="F136" s="84">
        <v>180000</v>
      </c>
      <c r="G136" s="32">
        <v>3.75</v>
      </c>
      <c r="H136" s="32" t="s">
        <v>324</v>
      </c>
    </row>
    <row r="137" spans="1:8" customFormat="1" ht="15" customHeight="1">
      <c r="A137" s="83">
        <v>45540</v>
      </c>
      <c r="B137" s="32">
        <v>539406</v>
      </c>
      <c r="C137" s="31" t="s">
        <v>1128</v>
      </c>
      <c r="D137" s="31" t="s">
        <v>1129</v>
      </c>
      <c r="E137" s="31" t="s">
        <v>528</v>
      </c>
      <c r="F137" s="84">
        <v>6000</v>
      </c>
      <c r="G137" s="32">
        <v>68.06</v>
      </c>
      <c r="H137" s="32" t="s">
        <v>324</v>
      </c>
    </row>
    <row r="138" spans="1:8" customFormat="1" ht="15" customHeight="1">
      <c r="A138" s="83">
        <v>45540</v>
      </c>
      <c r="B138" s="32">
        <v>544186</v>
      </c>
      <c r="C138" s="31" t="s">
        <v>929</v>
      </c>
      <c r="D138" s="31" t="s">
        <v>930</v>
      </c>
      <c r="E138" s="31" t="s">
        <v>527</v>
      </c>
      <c r="F138" s="84">
        <v>580000</v>
      </c>
      <c r="G138" s="32">
        <v>340.5</v>
      </c>
      <c r="H138" s="32" t="s">
        <v>324</v>
      </c>
    </row>
    <row r="139" spans="1:8" customFormat="1" ht="15" customHeight="1">
      <c r="A139" s="83">
        <v>45540</v>
      </c>
      <c r="B139" s="32">
        <v>544186</v>
      </c>
      <c r="C139" s="31" t="s">
        <v>929</v>
      </c>
      <c r="D139" s="31" t="s">
        <v>931</v>
      </c>
      <c r="E139" s="31" t="s">
        <v>528</v>
      </c>
      <c r="F139" s="84">
        <v>837000</v>
      </c>
      <c r="G139" s="32">
        <v>340.88</v>
      </c>
      <c r="H139" s="32" t="s">
        <v>324</v>
      </c>
    </row>
    <row r="140" spans="1:8" customFormat="1" ht="15" customHeight="1">
      <c r="A140" s="83">
        <v>45540</v>
      </c>
      <c r="B140" s="32">
        <v>544242</v>
      </c>
      <c r="C140" s="31" t="s">
        <v>1130</v>
      </c>
      <c r="D140" s="31" t="s">
        <v>1131</v>
      </c>
      <c r="E140" s="31" t="s">
        <v>527</v>
      </c>
      <c r="F140" s="84">
        <v>69000</v>
      </c>
      <c r="G140" s="32">
        <v>57.75</v>
      </c>
      <c r="H140" s="32" t="s">
        <v>324</v>
      </c>
    </row>
    <row r="141" spans="1:8" customFormat="1" ht="15" customHeight="1">
      <c r="A141" s="83">
        <v>45540</v>
      </c>
      <c r="B141" s="32">
        <v>544242</v>
      </c>
      <c r="C141" s="31" t="s">
        <v>1130</v>
      </c>
      <c r="D141" s="31" t="s">
        <v>1132</v>
      </c>
      <c r="E141" s="31" t="s">
        <v>527</v>
      </c>
      <c r="F141" s="84">
        <v>60000</v>
      </c>
      <c r="G141" s="32">
        <v>55.82</v>
      </c>
      <c r="H141" s="32" t="s">
        <v>324</v>
      </c>
    </row>
    <row r="142" spans="1:8" customFormat="1" ht="15" customHeight="1">
      <c r="A142" s="83">
        <v>45540</v>
      </c>
      <c r="B142" s="32">
        <v>544242</v>
      </c>
      <c r="C142" s="31" t="s">
        <v>1130</v>
      </c>
      <c r="D142" s="31" t="s">
        <v>1133</v>
      </c>
      <c r="E142" s="31" t="s">
        <v>527</v>
      </c>
      <c r="F142" s="84">
        <v>60000</v>
      </c>
      <c r="G142" s="32">
        <v>57.75</v>
      </c>
      <c r="H142" s="32" t="s">
        <v>324</v>
      </c>
    </row>
    <row r="143" spans="1:8" customFormat="1" ht="15" customHeight="1">
      <c r="A143" s="83">
        <v>45540</v>
      </c>
      <c r="B143" s="32">
        <v>544242</v>
      </c>
      <c r="C143" s="31" t="s">
        <v>1130</v>
      </c>
      <c r="D143" s="31" t="s">
        <v>1134</v>
      </c>
      <c r="E143" s="31" t="s">
        <v>527</v>
      </c>
      <c r="F143" s="84">
        <v>72000</v>
      </c>
      <c r="G143" s="32">
        <v>55.85</v>
      </c>
      <c r="H143" s="32" t="s">
        <v>324</v>
      </c>
    </row>
    <row r="144" spans="1:8" customFormat="1" ht="15" customHeight="1">
      <c r="A144" s="83">
        <v>45540</v>
      </c>
      <c r="B144" s="32">
        <v>544242</v>
      </c>
      <c r="C144" s="31" t="s">
        <v>1130</v>
      </c>
      <c r="D144" s="31" t="s">
        <v>1135</v>
      </c>
      <c r="E144" s="31" t="s">
        <v>527</v>
      </c>
      <c r="F144" s="84">
        <v>72000</v>
      </c>
      <c r="G144" s="32">
        <v>55</v>
      </c>
      <c r="H144" s="32" t="s">
        <v>324</v>
      </c>
    </row>
    <row r="145" spans="1:8" customFormat="1" ht="15" customHeight="1">
      <c r="A145" s="83">
        <v>45540</v>
      </c>
      <c r="B145" s="32">
        <v>544242</v>
      </c>
      <c r="C145" s="31" t="s">
        <v>1130</v>
      </c>
      <c r="D145" s="31" t="s">
        <v>1136</v>
      </c>
      <c r="E145" s="31" t="s">
        <v>528</v>
      </c>
      <c r="F145" s="84">
        <v>111000</v>
      </c>
      <c r="G145" s="32">
        <v>57.75</v>
      </c>
      <c r="H145" s="32" t="s">
        <v>324</v>
      </c>
    </row>
    <row r="146" spans="1:8" customFormat="1" ht="15" customHeight="1">
      <c r="A146" s="83">
        <v>45540</v>
      </c>
      <c r="B146" s="32">
        <v>531846</v>
      </c>
      <c r="C146" s="31" t="s">
        <v>1137</v>
      </c>
      <c r="D146" s="31" t="s">
        <v>1138</v>
      </c>
      <c r="E146" s="31" t="s">
        <v>528</v>
      </c>
      <c r="F146" s="84">
        <v>55000</v>
      </c>
      <c r="G146" s="32">
        <v>13.9</v>
      </c>
      <c r="H146" s="32" t="s">
        <v>324</v>
      </c>
    </row>
    <row r="147" spans="1:8" customFormat="1" ht="15" customHeight="1">
      <c r="A147" s="83">
        <v>45540</v>
      </c>
      <c r="B147" s="32">
        <v>537582</v>
      </c>
      <c r="C147" s="31" t="s">
        <v>1139</v>
      </c>
      <c r="D147" s="31" t="s">
        <v>1140</v>
      </c>
      <c r="E147" s="31" t="s">
        <v>528</v>
      </c>
      <c r="F147" s="84">
        <v>60000</v>
      </c>
      <c r="G147" s="32">
        <v>2.67</v>
      </c>
      <c r="H147" s="32" t="s">
        <v>324</v>
      </c>
    </row>
    <row r="148" spans="1:8" customFormat="1" ht="15" customHeight="1">
      <c r="A148" s="83">
        <v>45540</v>
      </c>
      <c r="B148" s="32">
        <v>537582</v>
      </c>
      <c r="C148" s="31" t="s">
        <v>1139</v>
      </c>
      <c r="D148" s="31" t="s">
        <v>1140</v>
      </c>
      <c r="E148" s="31" t="s">
        <v>527</v>
      </c>
      <c r="F148" s="84">
        <v>190000</v>
      </c>
      <c r="G148" s="32">
        <v>2.7</v>
      </c>
      <c r="H148" s="32" t="s">
        <v>324</v>
      </c>
    </row>
    <row r="149" spans="1:8" customFormat="1" ht="15" customHeight="1">
      <c r="A149" s="83">
        <v>45540</v>
      </c>
      <c r="B149" s="32">
        <v>537582</v>
      </c>
      <c r="C149" s="31" t="s">
        <v>1139</v>
      </c>
      <c r="D149" s="31" t="s">
        <v>1141</v>
      </c>
      <c r="E149" s="31" t="s">
        <v>528</v>
      </c>
      <c r="F149" s="84">
        <v>130000</v>
      </c>
      <c r="G149" s="32">
        <v>2.72</v>
      </c>
      <c r="H149" s="32" t="s">
        <v>324</v>
      </c>
    </row>
    <row r="150" spans="1:8" customFormat="1" ht="15" customHeight="1">
      <c r="A150" s="83">
        <v>45540</v>
      </c>
      <c r="B150" s="32">
        <v>503675</v>
      </c>
      <c r="C150" s="31" t="s">
        <v>1142</v>
      </c>
      <c r="D150" s="31" t="s">
        <v>1143</v>
      </c>
      <c r="E150" s="31" t="s">
        <v>528</v>
      </c>
      <c r="F150" s="84">
        <v>258691</v>
      </c>
      <c r="G150" s="32">
        <v>1.4</v>
      </c>
      <c r="H150" s="32" t="s">
        <v>324</v>
      </c>
    </row>
    <row r="151" spans="1:8" customFormat="1" ht="15" customHeight="1">
      <c r="A151" s="83">
        <v>45540</v>
      </c>
      <c r="B151" s="32" t="s">
        <v>990</v>
      </c>
      <c r="C151" s="31" t="s">
        <v>991</v>
      </c>
      <c r="D151" s="31" t="s">
        <v>992</v>
      </c>
      <c r="E151" s="31" t="s">
        <v>527</v>
      </c>
      <c r="F151" s="84">
        <v>150000</v>
      </c>
      <c r="G151" s="32">
        <v>660</v>
      </c>
      <c r="H151" s="32" t="s">
        <v>834</v>
      </c>
    </row>
    <row r="152" spans="1:8" customFormat="1" ht="15" customHeight="1">
      <c r="A152" s="83">
        <v>45540</v>
      </c>
      <c r="B152" s="32" t="s">
        <v>1144</v>
      </c>
      <c r="C152" s="31" t="s">
        <v>1145</v>
      </c>
      <c r="D152" s="31" t="s">
        <v>928</v>
      </c>
      <c r="E152" s="31" t="s">
        <v>527</v>
      </c>
      <c r="F152" s="84">
        <v>139000</v>
      </c>
      <c r="G152" s="32">
        <v>294.48</v>
      </c>
      <c r="H152" s="32" t="s">
        <v>834</v>
      </c>
    </row>
    <row r="153" spans="1:8" customFormat="1" ht="15" customHeight="1">
      <c r="A153" s="83">
        <v>45540</v>
      </c>
      <c r="B153" s="32" t="s">
        <v>921</v>
      </c>
      <c r="C153" s="31" t="s">
        <v>922</v>
      </c>
      <c r="D153" s="31" t="s">
        <v>873</v>
      </c>
      <c r="E153" s="31" t="s">
        <v>527</v>
      </c>
      <c r="F153" s="84">
        <v>689453</v>
      </c>
      <c r="G153" s="32">
        <v>307.42</v>
      </c>
      <c r="H153" s="32" t="s">
        <v>834</v>
      </c>
    </row>
    <row r="154" spans="1:8" customFormat="1" ht="15" customHeight="1">
      <c r="A154" s="83">
        <v>45540</v>
      </c>
      <c r="B154" s="32" t="s">
        <v>921</v>
      </c>
      <c r="C154" s="31" t="s">
        <v>922</v>
      </c>
      <c r="D154" s="31" t="s">
        <v>879</v>
      </c>
      <c r="E154" s="31" t="s">
        <v>527</v>
      </c>
      <c r="F154" s="84">
        <v>629787</v>
      </c>
      <c r="G154" s="32">
        <v>307.93</v>
      </c>
      <c r="H154" s="32" t="s">
        <v>834</v>
      </c>
    </row>
    <row r="155" spans="1:8" customFormat="1" ht="15" customHeight="1">
      <c r="A155" s="83">
        <v>45540</v>
      </c>
      <c r="B155" s="32" t="s">
        <v>1146</v>
      </c>
      <c r="C155" s="31" t="s">
        <v>1147</v>
      </c>
      <c r="D155" s="31" t="s">
        <v>1005</v>
      </c>
      <c r="E155" s="31" t="s">
        <v>527</v>
      </c>
      <c r="F155" s="84">
        <v>77433</v>
      </c>
      <c r="G155" s="32">
        <v>138.94999999999999</v>
      </c>
      <c r="H155" s="32" t="s">
        <v>834</v>
      </c>
    </row>
    <row r="156" spans="1:8" customFormat="1" ht="15" customHeight="1">
      <c r="A156" s="83">
        <v>45540</v>
      </c>
      <c r="B156" s="32" t="s">
        <v>1148</v>
      </c>
      <c r="C156" s="31" t="s">
        <v>1149</v>
      </c>
      <c r="D156" s="31" t="s">
        <v>900</v>
      </c>
      <c r="E156" s="31" t="s">
        <v>527</v>
      </c>
      <c r="F156" s="84">
        <v>121518</v>
      </c>
      <c r="G156" s="32">
        <v>121.26</v>
      </c>
      <c r="H156" s="32" t="s">
        <v>834</v>
      </c>
    </row>
    <row r="157" spans="1:8" customFormat="1" ht="15" customHeight="1">
      <c r="A157" s="83">
        <v>45540</v>
      </c>
      <c r="B157" s="32" t="s">
        <v>1148</v>
      </c>
      <c r="C157" s="31" t="s">
        <v>1149</v>
      </c>
      <c r="D157" s="31" t="s">
        <v>888</v>
      </c>
      <c r="E157" s="31" t="s">
        <v>527</v>
      </c>
      <c r="F157" s="84">
        <v>84039</v>
      </c>
      <c r="G157" s="32">
        <v>118.74</v>
      </c>
      <c r="H157" s="32" t="s">
        <v>834</v>
      </c>
    </row>
    <row r="158" spans="1:8" customFormat="1" ht="15" customHeight="1">
      <c r="A158" s="83">
        <v>45540</v>
      </c>
      <c r="B158" s="32" t="s">
        <v>1148</v>
      </c>
      <c r="C158" s="31" t="s">
        <v>1149</v>
      </c>
      <c r="D158" s="31" t="s">
        <v>873</v>
      </c>
      <c r="E158" s="31" t="s">
        <v>527</v>
      </c>
      <c r="F158" s="84">
        <v>107230</v>
      </c>
      <c r="G158" s="32">
        <v>119.22</v>
      </c>
      <c r="H158" s="32" t="s">
        <v>834</v>
      </c>
    </row>
    <row r="159" spans="1:8" customFormat="1" ht="15" customHeight="1">
      <c r="A159" s="83">
        <v>45540</v>
      </c>
      <c r="B159" s="32" t="s">
        <v>993</v>
      </c>
      <c r="C159" s="31" t="s">
        <v>994</v>
      </c>
      <c r="D159" s="31" t="s">
        <v>873</v>
      </c>
      <c r="E159" s="31" t="s">
        <v>527</v>
      </c>
      <c r="F159" s="84">
        <v>525924</v>
      </c>
      <c r="G159" s="32">
        <v>102.75</v>
      </c>
      <c r="H159" s="32" t="s">
        <v>834</v>
      </c>
    </row>
    <row r="160" spans="1:8" customFormat="1" ht="15" customHeight="1">
      <c r="A160" s="83">
        <v>45540</v>
      </c>
      <c r="B160" s="32" t="s">
        <v>993</v>
      </c>
      <c r="C160" s="31" t="s">
        <v>994</v>
      </c>
      <c r="D160" s="31" t="s">
        <v>879</v>
      </c>
      <c r="E160" s="31" t="s">
        <v>527</v>
      </c>
      <c r="F160" s="84">
        <v>539990</v>
      </c>
      <c r="G160" s="32">
        <v>102.94</v>
      </c>
      <c r="H160" s="32" t="s">
        <v>834</v>
      </c>
    </row>
    <row r="161" spans="1:8" customFormat="1" ht="15" customHeight="1">
      <c r="A161" s="83">
        <v>45540</v>
      </c>
      <c r="B161" s="32" t="s">
        <v>973</v>
      </c>
      <c r="C161" s="31" t="s">
        <v>995</v>
      </c>
      <c r="D161" s="31" t="s">
        <v>873</v>
      </c>
      <c r="E161" s="31" t="s">
        <v>527</v>
      </c>
      <c r="F161" s="84">
        <v>1082354</v>
      </c>
      <c r="G161" s="32">
        <v>21.96</v>
      </c>
      <c r="H161" s="32" t="s">
        <v>834</v>
      </c>
    </row>
    <row r="162" spans="1:8" customFormat="1" ht="15" customHeight="1">
      <c r="A162" s="83">
        <v>45540</v>
      </c>
      <c r="B162" s="32" t="s">
        <v>1150</v>
      </c>
      <c r="C162" s="31" t="s">
        <v>1151</v>
      </c>
      <c r="D162" s="31" t="s">
        <v>960</v>
      </c>
      <c r="E162" s="31" t="s">
        <v>527</v>
      </c>
      <c r="F162" s="84">
        <v>1550000</v>
      </c>
      <c r="G162" s="32">
        <v>71.900000000000006</v>
      </c>
      <c r="H162" s="32" t="s">
        <v>834</v>
      </c>
    </row>
    <row r="163" spans="1:8" customFormat="1" ht="15" customHeight="1">
      <c r="A163" s="83">
        <v>45540</v>
      </c>
      <c r="B163" s="32" t="s">
        <v>364</v>
      </c>
      <c r="C163" s="31" t="s">
        <v>1152</v>
      </c>
      <c r="D163" s="31" t="s">
        <v>879</v>
      </c>
      <c r="E163" s="31" t="s">
        <v>527</v>
      </c>
      <c r="F163" s="84">
        <v>10620787</v>
      </c>
      <c r="G163" s="32">
        <v>42.79</v>
      </c>
      <c r="H163" s="32" t="s">
        <v>834</v>
      </c>
    </row>
    <row r="164" spans="1:8" customFormat="1" ht="15" customHeight="1">
      <c r="A164" s="83">
        <v>45540</v>
      </c>
      <c r="B164" s="32" t="s">
        <v>977</v>
      </c>
      <c r="C164" s="31" t="s">
        <v>996</v>
      </c>
      <c r="D164" s="31" t="s">
        <v>879</v>
      </c>
      <c r="E164" s="31" t="s">
        <v>527</v>
      </c>
      <c r="F164" s="84">
        <v>662251</v>
      </c>
      <c r="G164" s="32">
        <v>470.78</v>
      </c>
      <c r="H164" s="32" t="s">
        <v>834</v>
      </c>
    </row>
    <row r="165" spans="1:8" customFormat="1" ht="15" customHeight="1">
      <c r="A165" s="83">
        <v>45540</v>
      </c>
      <c r="B165" s="32" t="s">
        <v>977</v>
      </c>
      <c r="C165" s="31" t="s">
        <v>996</v>
      </c>
      <c r="D165" s="31" t="s">
        <v>1000</v>
      </c>
      <c r="E165" s="31" t="s">
        <v>527</v>
      </c>
      <c r="F165" s="84">
        <v>317502</v>
      </c>
      <c r="G165" s="32">
        <v>472.96</v>
      </c>
      <c r="H165" s="32" t="s">
        <v>834</v>
      </c>
    </row>
    <row r="166" spans="1:8" customFormat="1" ht="15" customHeight="1">
      <c r="A166" s="83">
        <v>45540</v>
      </c>
      <c r="B166" s="32" t="s">
        <v>977</v>
      </c>
      <c r="C166" s="31" t="s">
        <v>996</v>
      </c>
      <c r="D166" s="31" t="s">
        <v>998</v>
      </c>
      <c r="E166" s="31" t="s">
        <v>527</v>
      </c>
      <c r="F166" s="84">
        <v>325364</v>
      </c>
      <c r="G166" s="32">
        <v>473.63</v>
      </c>
      <c r="H166" s="32" t="s">
        <v>834</v>
      </c>
    </row>
    <row r="167" spans="1:8" customFormat="1" ht="15" customHeight="1">
      <c r="A167" s="83">
        <v>45540</v>
      </c>
      <c r="B167" s="32" t="s">
        <v>977</v>
      </c>
      <c r="C167" s="31" t="s">
        <v>996</v>
      </c>
      <c r="D167" s="31" t="s">
        <v>999</v>
      </c>
      <c r="E167" s="31" t="s">
        <v>527</v>
      </c>
      <c r="F167" s="84">
        <v>429425</v>
      </c>
      <c r="G167" s="32">
        <v>473.1</v>
      </c>
      <c r="H167" s="32" t="s">
        <v>834</v>
      </c>
    </row>
    <row r="168" spans="1:8" customFormat="1" ht="15" customHeight="1">
      <c r="A168" s="83">
        <v>45540</v>
      </c>
      <c r="B168" s="32" t="s">
        <v>923</v>
      </c>
      <c r="C168" s="31" t="s">
        <v>924</v>
      </c>
      <c r="D168" s="31" t="s">
        <v>1051</v>
      </c>
      <c r="E168" s="31" t="s">
        <v>527</v>
      </c>
      <c r="F168" s="84">
        <v>5000000</v>
      </c>
      <c r="G168" s="32">
        <v>1.67</v>
      </c>
      <c r="H168" s="32" t="s">
        <v>834</v>
      </c>
    </row>
    <row r="169" spans="1:8" customFormat="1" ht="15" customHeight="1">
      <c r="A169" s="83">
        <v>45540</v>
      </c>
      <c r="B169" s="32" t="s">
        <v>923</v>
      </c>
      <c r="C169" s="31" t="s">
        <v>924</v>
      </c>
      <c r="D169" s="31" t="s">
        <v>1153</v>
      </c>
      <c r="E169" s="31" t="s">
        <v>527</v>
      </c>
      <c r="F169" s="84">
        <v>2022905</v>
      </c>
      <c r="G169" s="32">
        <v>1.65</v>
      </c>
      <c r="H169" s="32" t="s">
        <v>834</v>
      </c>
    </row>
    <row r="170" spans="1:8" customFormat="1" ht="15" customHeight="1">
      <c r="A170" s="83">
        <v>45540</v>
      </c>
      <c r="B170" s="32" t="s">
        <v>923</v>
      </c>
      <c r="C170" s="31" t="s">
        <v>924</v>
      </c>
      <c r="D170" s="31" t="s">
        <v>1052</v>
      </c>
      <c r="E170" s="31" t="s">
        <v>527</v>
      </c>
      <c r="F170" s="84">
        <v>3759894</v>
      </c>
      <c r="G170" s="32">
        <v>1.65</v>
      </c>
      <c r="H170" s="32" t="s">
        <v>834</v>
      </c>
    </row>
    <row r="171" spans="1:8" customFormat="1" ht="15" customHeight="1">
      <c r="A171" s="83">
        <v>45540</v>
      </c>
      <c r="B171" s="32" t="s">
        <v>923</v>
      </c>
      <c r="C171" s="31" t="s">
        <v>924</v>
      </c>
      <c r="D171" s="31" t="s">
        <v>1154</v>
      </c>
      <c r="E171" s="31" t="s">
        <v>527</v>
      </c>
      <c r="F171" s="84">
        <v>6000002</v>
      </c>
      <c r="G171" s="32">
        <v>1.64</v>
      </c>
      <c r="H171" s="32" t="s">
        <v>834</v>
      </c>
    </row>
    <row r="172" spans="1:8" customFormat="1" ht="15" customHeight="1">
      <c r="A172" s="83">
        <v>45540</v>
      </c>
      <c r="B172" s="32" t="s">
        <v>923</v>
      </c>
      <c r="C172" s="31" t="s">
        <v>924</v>
      </c>
      <c r="D172" s="31" t="s">
        <v>872</v>
      </c>
      <c r="E172" s="31" t="s">
        <v>527</v>
      </c>
      <c r="F172" s="84">
        <v>7853689</v>
      </c>
      <c r="G172" s="32">
        <v>1.65</v>
      </c>
      <c r="H172" s="32" t="s">
        <v>834</v>
      </c>
    </row>
    <row r="173" spans="1:8" customFormat="1" ht="15" customHeight="1">
      <c r="A173" s="83">
        <v>45540</v>
      </c>
      <c r="B173" s="32" t="s">
        <v>923</v>
      </c>
      <c r="C173" s="31" t="s">
        <v>924</v>
      </c>
      <c r="D173" s="31" t="s">
        <v>963</v>
      </c>
      <c r="E173" s="31" t="s">
        <v>527</v>
      </c>
      <c r="F173" s="84">
        <v>15788583</v>
      </c>
      <c r="G173" s="32">
        <v>1.67</v>
      </c>
      <c r="H173" s="32" t="s">
        <v>834</v>
      </c>
    </row>
    <row r="174" spans="1:8" customFormat="1" ht="15" customHeight="1">
      <c r="A174" s="83">
        <v>45540</v>
      </c>
      <c r="B174" s="32" t="s">
        <v>1155</v>
      </c>
      <c r="C174" s="31" t="s">
        <v>1156</v>
      </c>
      <c r="D174" s="31" t="s">
        <v>1010</v>
      </c>
      <c r="E174" s="31" t="s">
        <v>527</v>
      </c>
      <c r="F174" s="84">
        <v>161665</v>
      </c>
      <c r="G174" s="32">
        <v>13.9</v>
      </c>
      <c r="H174" s="32" t="s">
        <v>834</v>
      </c>
    </row>
    <row r="175" spans="1:8" customFormat="1" ht="15" customHeight="1">
      <c r="A175" s="83">
        <v>45540</v>
      </c>
      <c r="B175" s="32" t="s">
        <v>950</v>
      </c>
      <c r="C175" s="31" t="s">
        <v>953</v>
      </c>
      <c r="D175" s="31" t="s">
        <v>954</v>
      </c>
      <c r="E175" s="31" t="s">
        <v>527</v>
      </c>
      <c r="F175" s="84">
        <v>243496</v>
      </c>
      <c r="G175" s="32">
        <v>86.38</v>
      </c>
      <c r="H175" s="32" t="s">
        <v>834</v>
      </c>
    </row>
    <row r="176" spans="1:8" customFormat="1" ht="15" customHeight="1">
      <c r="A176" s="83">
        <v>45540</v>
      </c>
      <c r="B176" s="32" t="s">
        <v>1001</v>
      </c>
      <c r="C176" s="31" t="s">
        <v>1002</v>
      </c>
      <c r="D176" s="31" t="s">
        <v>928</v>
      </c>
      <c r="E176" s="31" t="s">
        <v>527</v>
      </c>
      <c r="F176" s="84">
        <v>40000</v>
      </c>
      <c r="G176" s="32">
        <v>114.8</v>
      </c>
      <c r="H176" s="32" t="s">
        <v>834</v>
      </c>
    </row>
    <row r="177" spans="1:8" customFormat="1" ht="15" customHeight="1">
      <c r="A177" s="83">
        <v>45540</v>
      </c>
      <c r="B177" s="32" t="s">
        <v>1157</v>
      </c>
      <c r="C177" s="31" t="s">
        <v>1158</v>
      </c>
      <c r="D177" s="31" t="s">
        <v>873</v>
      </c>
      <c r="E177" s="31" t="s">
        <v>527</v>
      </c>
      <c r="F177" s="84">
        <v>62482</v>
      </c>
      <c r="G177" s="32">
        <v>183.56</v>
      </c>
      <c r="H177" s="32" t="s">
        <v>834</v>
      </c>
    </row>
    <row r="178" spans="1:8" customFormat="1" ht="15" customHeight="1">
      <c r="A178" s="83">
        <v>45540</v>
      </c>
      <c r="B178" s="32" t="s">
        <v>406</v>
      </c>
      <c r="C178" s="31" t="s">
        <v>1159</v>
      </c>
      <c r="D178" s="31" t="s">
        <v>879</v>
      </c>
      <c r="E178" s="31" t="s">
        <v>527</v>
      </c>
      <c r="F178" s="84">
        <v>5126065</v>
      </c>
      <c r="G178" s="32">
        <v>128.4</v>
      </c>
      <c r="H178" s="32" t="s">
        <v>834</v>
      </c>
    </row>
    <row r="179" spans="1:8" customFormat="1" ht="15" customHeight="1">
      <c r="A179" s="83">
        <v>45540</v>
      </c>
      <c r="B179" s="32" t="s">
        <v>1160</v>
      </c>
      <c r="C179" s="31" t="s">
        <v>1161</v>
      </c>
      <c r="D179" s="31" t="s">
        <v>959</v>
      </c>
      <c r="E179" s="31" t="s">
        <v>527</v>
      </c>
      <c r="F179" s="84">
        <v>3490048</v>
      </c>
      <c r="G179" s="32">
        <v>46.97</v>
      </c>
      <c r="H179" s="32" t="s">
        <v>834</v>
      </c>
    </row>
    <row r="180" spans="1:8" customFormat="1" ht="15" customHeight="1">
      <c r="A180" s="83">
        <v>45540</v>
      </c>
      <c r="B180" s="32" t="s">
        <v>1003</v>
      </c>
      <c r="C180" s="31" t="s">
        <v>1004</v>
      </c>
      <c r="D180" s="31" t="s">
        <v>873</v>
      </c>
      <c r="E180" s="31" t="s">
        <v>527</v>
      </c>
      <c r="F180" s="84">
        <v>313054</v>
      </c>
      <c r="G180" s="32">
        <v>334.76</v>
      </c>
      <c r="H180" s="32" t="s">
        <v>834</v>
      </c>
    </row>
    <row r="181" spans="1:8" customFormat="1" ht="15" customHeight="1">
      <c r="A181" s="83">
        <v>45540</v>
      </c>
      <c r="B181" s="32" t="s">
        <v>1003</v>
      </c>
      <c r="C181" s="31" t="s">
        <v>1004</v>
      </c>
      <c r="D181" s="31" t="s">
        <v>879</v>
      </c>
      <c r="E181" s="31" t="s">
        <v>527</v>
      </c>
      <c r="F181" s="84">
        <v>403569</v>
      </c>
      <c r="G181" s="32">
        <v>334.43</v>
      </c>
      <c r="H181" s="32" t="s">
        <v>834</v>
      </c>
    </row>
    <row r="182" spans="1:8" customFormat="1" ht="15" customHeight="1">
      <c r="A182" s="83">
        <v>45540</v>
      </c>
      <c r="B182" s="32" t="s">
        <v>1162</v>
      </c>
      <c r="C182" s="31" t="s">
        <v>1163</v>
      </c>
      <c r="D182" s="31" t="s">
        <v>879</v>
      </c>
      <c r="E182" s="31" t="s">
        <v>527</v>
      </c>
      <c r="F182" s="84">
        <v>294790</v>
      </c>
      <c r="G182" s="32">
        <v>257.79000000000002</v>
      </c>
      <c r="H182" s="32" t="s">
        <v>834</v>
      </c>
    </row>
    <row r="183" spans="1:8" customFormat="1" ht="15" customHeight="1">
      <c r="A183" s="83">
        <v>45540</v>
      </c>
      <c r="B183" s="32" t="s">
        <v>1164</v>
      </c>
      <c r="C183" s="31" t="s">
        <v>1165</v>
      </c>
      <c r="D183" s="31" t="s">
        <v>888</v>
      </c>
      <c r="E183" s="31" t="s">
        <v>527</v>
      </c>
      <c r="F183" s="84">
        <v>130342</v>
      </c>
      <c r="G183" s="32">
        <v>36.65</v>
      </c>
      <c r="H183" s="32" t="s">
        <v>834</v>
      </c>
    </row>
    <row r="184" spans="1:8" customFormat="1" ht="15" customHeight="1">
      <c r="A184" s="83">
        <v>45540</v>
      </c>
      <c r="B184" s="32" t="s">
        <v>1164</v>
      </c>
      <c r="C184" s="31" t="s">
        <v>1165</v>
      </c>
      <c r="D184" s="31" t="s">
        <v>1166</v>
      </c>
      <c r="E184" s="31" t="s">
        <v>527</v>
      </c>
      <c r="F184" s="84">
        <v>108148</v>
      </c>
      <c r="G184" s="32">
        <v>36.51</v>
      </c>
      <c r="H184" s="32" t="s">
        <v>834</v>
      </c>
    </row>
    <row r="185" spans="1:8" customFormat="1" ht="15" customHeight="1">
      <c r="A185" s="83">
        <v>45540</v>
      </c>
      <c r="B185" s="32" t="s">
        <v>1167</v>
      </c>
      <c r="C185" s="31" t="s">
        <v>1168</v>
      </c>
      <c r="D185" s="31" t="s">
        <v>1005</v>
      </c>
      <c r="E185" s="31" t="s">
        <v>527</v>
      </c>
      <c r="F185" s="84">
        <v>15000</v>
      </c>
      <c r="G185" s="32">
        <v>258.64</v>
      </c>
      <c r="H185" s="32" t="s">
        <v>834</v>
      </c>
    </row>
    <row r="186" spans="1:8" customFormat="1" ht="15" customHeight="1">
      <c r="A186" s="83">
        <v>45540</v>
      </c>
      <c r="B186" s="32" t="s">
        <v>1169</v>
      </c>
      <c r="C186" s="31" t="s">
        <v>1170</v>
      </c>
      <c r="D186" s="31" t="s">
        <v>879</v>
      </c>
      <c r="E186" s="31" t="s">
        <v>527</v>
      </c>
      <c r="F186" s="84">
        <v>132686</v>
      </c>
      <c r="G186" s="32">
        <v>775.58</v>
      </c>
      <c r="H186" s="32" t="s">
        <v>834</v>
      </c>
    </row>
    <row r="187" spans="1:8" customFormat="1" ht="15" customHeight="1">
      <c r="A187" s="83">
        <v>45540</v>
      </c>
      <c r="B187" s="32" t="s">
        <v>1171</v>
      </c>
      <c r="C187" s="31" t="s">
        <v>1172</v>
      </c>
      <c r="D187" s="31" t="s">
        <v>879</v>
      </c>
      <c r="E187" s="31" t="s">
        <v>527</v>
      </c>
      <c r="F187" s="84">
        <v>198593</v>
      </c>
      <c r="G187" s="32">
        <v>164.08</v>
      </c>
      <c r="H187" s="32" t="s">
        <v>834</v>
      </c>
    </row>
    <row r="188" spans="1:8" customFormat="1" ht="15" customHeight="1">
      <c r="A188" s="83">
        <v>45540</v>
      </c>
      <c r="B188" s="32" t="s">
        <v>1006</v>
      </c>
      <c r="C188" s="31" t="s">
        <v>1007</v>
      </c>
      <c r="D188" s="31" t="s">
        <v>873</v>
      </c>
      <c r="E188" s="31" t="s">
        <v>527</v>
      </c>
      <c r="F188" s="84">
        <v>4046557</v>
      </c>
      <c r="G188" s="32">
        <v>93.4</v>
      </c>
      <c r="H188" s="32" t="s">
        <v>834</v>
      </c>
    </row>
    <row r="189" spans="1:8" customFormat="1" ht="15" customHeight="1">
      <c r="A189" s="83">
        <v>45540</v>
      </c>
      <c r="B189" s="32" t="s">
        <v>1006</v>
      </c>
      <c r="C189" s="31" t="s">
        <v>1007</v>
      </c>
      <c r="D189" s="31" t="s">
        <v>879</v>
      </c>
      <c r="E189" s="31" t="s">
        <v>527</v>
      </c>
      <c r="F189" s="84">
        <v>3507178</v>
      </c>
      <c r="G189" s="32">
        <v>93.69</v>
      </c>
      <c r="H189" s="32" t="s">
        <v>834</v>
      </c>
    </row>
    <row r="190" spans="1:8" customFormat="1" ht="15" customHeight="1">
      <c r="A190" s="83">
        <v>45540</v>
      </c>
      <c r="B190" s="32" t="s">
        <v>1173</v>
      </c>
      <c r="C190" s="31" t="s">
        <v>1174</v>
      </c>
      <c r="D190" s="31" t="s">
        <v>1175</v>
      </c>
      <c r="E190" s="31" t="s">
        <v>527</v>
      </c>
      <c r="F190" s="84">
        <v>149600</v>
      </c>
      <c r="G190" s="32">
        <v>285</v>
      </c>
      <c r="H190" s="32" t="s">
        <v>834</v>
      </c>
    </row>
    <row r="191" spans="1:8" customFormat="1" ht="15" customHeight="1">
      <c r="A191" s="83">
        <v>45540</v>
      </c>
      <c r="B191" s="32" t="s">
        <v>1173</v>
      </c>
      <c r="C191" s="31" t="s">
        <v>1174</v>
      </c>
      <c r="D191" s="31" t="s">
        <v>1176</v>
      </c>
      <c r="E191" s="31" t="s">
        <v>527</v>
      </c>
      <c r="F191" s="84">
        <v>129600</v>
      </c>
      <c r="G191" s="32">
        <v>285.94</v>
      </c>
      <c r="H191" s="32" t="s">
        <v>834</v>
      </c>
    </row>
    <row r="192" spans="1:8" customFormat="1" ht="15" customHeight="1">
      <c r="A192" s="83">
        <v>45540</v>
      </c>
      <c r="B192" s="32" t="s">
        <v>1173</v>
      </c>
      <c r="C192" s="31" t="s">
        <v>1174</v>
      </c>
      <c r="D192" s="31" t="s">
        <v>959</v>
      </c>
      <c r="E192" s="31" t="s">
        <v>527</v>
      </c>
      <c r="F192" s="84">
        <v>397600</v>
      </c>
      <c r="G192" s="32">
        <v>279.31</v>
      </c>
      <c r="H192" s="32" t="s">
        <v>834</v>
      </c>
    </row>
    <row r="193" spans="1:8" customFormat="1" ht="15" customHeight="1">
      <c r="A193" s="83">
        <v>45540</v>
      </c>
      <c r="B193" s="32" t="s">
        <v>1173</v>
      </c>
      <c r="C193" s="31" t="s">
        <v>1174</v>
      </c>
      <c r="D193" s="31" t="s">
        <v>1094</v>
      </c>
      <c r="E193" s="31" t="s">
        <v>527</v>
      </c>
      <c r="F193" s="84">
        <v>130400</v>
      </c>
      <c r="G193" s="32">
        <v>286.02999999999997</v>
      </c>
      <c r="H193" s="32" t="s">
        <v>834</v>
      </c>
    </row>
    <row r="194" spans="1:8" customFormat="1" ht="15" customHeight="1">
      <c r="A194" s="83">
        <v>45540</v>
      </c>
      <c r="B194" s="32" t="s">
        <v>1177</v>
      </c>
      <c r="C194" s="31" t="s">
        <v>1178</v>
      </c>
      <c r="D194" s="31" t="s">
        <v>879</v>
      </c>
      <c r="E194" s="31" t="s">
        <v>527</v>
      </c>
      <c r="F194" s="84">
        <v>109027</v>
      </c>
      <c r="G194" s="32">
        <v>375.7</v>
      </c>
      <c r="H194" s="32" t="s">
        <v>834</v>
      </c>
    </row>
    <row r="195" spans="1:8" customFormat="1" ht="15" customHeight="1">
      <c r="A195" s="276">
        <v>45540</v>
      </c>
      <c r="B195" s="277" t="s">
        <v>1179</v>
      </c>
      <c r="C195" s="194" t="s">
        <v>1180</v>
      </c>
      <c r="D195" s="194" t="s">
        <v>1181</v>
      </c>
      <c r="E195" s="194" t="s">
        <v>527</v>
      </c>
      <c r="F195" s="278">
        <v>57267</v>
      </c>
      <c r="G195" s="277">
        <v>348.1</v>
      </c>
      <c r="H195" s="32" t="s">
        <v>834</v>
      </c>
    </row>
    <row r="196" spans="1:8" ht="15" customHeight="1">
      <c r="A196" s="279">
        <v>45540</v>
      </c>
      <c r="B196" s="218" t="s">
        <v>1182</v>
      </c>
      <c r="C196" s="206" t="s">
        <v>1183</v>
      </c>
      <c r="D196" s="206" t="s">
        <v>1184</v>
      </c>
      <c r="E196" s="206" t="s">
        <v>527</v>
      </c>
      <c r="F196" s="280">
        <v>70000</v>
      </c>
      <c r="G196" s="218">
        <v>23.85</v>
      </c>
      <c r="H196" s="32" t="s">
        <v>834</v>
      </c>
    </row>
    <row r="197" spans="1:8" ht="15" customHeight="1">
      <c r="A197" s="279">
        <v>45540</v>
      </c>
      <c r="B197" s="218" t="s">
        <v>1182</v>
      </c>
      <c r="C197" s="206" t="s">
        <v>1183</v>
      </c>
      <c r="D197" s="206" t="s">
        <v>1185</v>
      </c>
      <c r="E197" s="206" t="s">
        <v>527</v>
      </c>
      <c r="F197" s="280">
        <v>106597</v>
      </c>
      <c r="G197" s="218">
        <v>22.91</v>
      </c>
      <c r="H197" s="32" t="s">
        <v>834</v>
      </c>
    </row>
    <row r="198" spans="1:8" ht="15" customHeight="1">
      <c r="A198" s="279">
        <v>45540</v>
      </c>
      <c r="B198" s="218" t="s">
        <v>1182</v>
      </c>
      <c r="C198" s="206" t="s">
        <v>1183</v>
      </c>
      <c r="D198" s="206" t="s">
        <v>1186</v>
      </c>
      <c r="E198" s="206" t="s">
        <v>527</v>
      </c>
      <c r="F198" s="280">
        <v>43821</v>
      </c>
      <c r="G198" s="218">
        <v>23.19</v>
      </c>
      <c r="H198" s="32" t="s">
        <v>834</v>
      </c>
    </row>
    <row r="199" spans="1:8" ht="15" customHeight="1">
      <c r="A199" s="279">
        <v>45540</v>
      </c>
      <c r="B199" s="218" t="s">
        <v>955</v>
      </c>
      <c r="C199" s="206" t="s">
        <v>956</v>
      </c>
      <c r="D199" s="206" t="s">
        <v>1187</v>
      </c>
      <c r="E199" s="206" t="s">
        <v>527</v>
      </c>
      <c r="F199" s="280">
        <v>74000</v>
      </c>
      <c r="G199" s="218">
        <v>172.67</v>
      </c>
      <c r="H199" s="32" t="s">
        <v>834</v>
      </c>
    </row>
    <row r="200" spans="1:8" ht="15" customHeight="1">
      <c r="A200" s="279">
        <v>45540</v>
      </c>
      <c r="B200" s="218" t="s">
        <v>1188</v>
      </c>
      <c r="C200" s="206" t="s">
        <v>1189</v>
      </c>
      <c r="D200" s="206" t="s">
        <v>1190</v>
      </c>
      <c r="E200" s="206" t="s">
        <v>527</v>
      </c>
      <c r="F200" s="280">
        <v>72000</v>
      </c>
      <c r="G200" s="218">
        <v>156.16</v>
      </c>
      <c r="H200" s="32" t="s">
        <v>834</v>
      </c>
    </row>
    <row r="201" spans="1:8" ht="15" customHeight="1">
      <c r="A201" s="279">
        <v>45540</v>
      </c>
      <c r="B201" s="218" t="s">
        <v>957</v>
      </c>
      <c r="C201" s="206" t="s">
        <v>958</v>
      </c>
      <c r="D201" s="206" t="s">
        <v>892</v>
      </c>
      <c r="E201" s="206" t="s">
        <v>527</v>
      </c>
      <c r="F201" s="280">
        <v>9406009</v>
      </c>
      <c r="G201" s="218">
        <v>13.07</v>
      </c>
      <c r="H201" s="32" t="s">
        <v>834</v>
      </c>
    </row>
    <row r="202" spans="1:8" ht="15" customHeight="1">
      <c r="A202" s="279">
        <v>45540</v>
      </c>
      <c r="B202" s="218" t="s">
        <v>957</v>
      </c>
      <c r="C202" s="206" t="s">
        <v>958</v>
      </c>
      <c r="D202" s="206" t="s">
        <v>1191</v>
      </c>
      <c r="E202" s="206" t="s">
        <v>527</v>
      </c>
      <c r="F202" s="280">
        <v>12289660</v>
      </c>
      <c r="G202" s="218">
        <v>13.55</v>
      </c>
      <c r="H202" s="32" t="s">
        <v>834</v>
      </c>
    </row>
    <row r="203" spans="1:8" ht="15" customHeight="1">
      <c r="A203" s="279">
        <v>45540</v>
      </c>
      <c r="B203" s="218" t="s">
        <v>957</v>
      </c>
      <c r="C203" s="206" t="s">
        <v>958</v>
      </c>
      <c r="D203" s="206" t="s">
        <v>873</v>
      </c>
      <c r="E203" s="206" t="s">
        <v>527</v>
      </c>
      <c r="F203" s="280">
        <v>28722021</v>
      </c>
      <c r="G203" s="218">
        <v>13.05</v>
      </c>
      <c r="H203" s="32" t="s">
        <v>834</v>
      </c>
    </row>
    <row r="204" spans="1:8" ht="15" customHeight="1">
      <c r="A204" s="279">
        <v>45540</v>
      </c>
      <c r="B204" s="218" t="s">
        <v>957</v>
      </c>
      <c r="C204" s="206" t="s">
        <v>958</v>
      </c>
      <c r="D204" s="206" t="s">
        <v>879</v>
      </c>
      <c r="E204" s="206" t="s">
        <v>527</v>
      </c>
      <c r="F204" s="280">
        <v>7950585</v>
      </c>
      <c r="G204" s="218">
        <v>12.58</v>
      </c>
      <c r="H204" s="32" t="s">
        <v>834</v>
      </c>
    </row>
    <row r="205" spans="1:8" ht="15" customHeight="1">
      <c r="A205" s="279">
        <v>45540</v>
      </c>
      <c r="B205" s="218" t="s">
        <v>1192</v>
      </c>
      <c r="C205" s="206" t="s">
        <v>1193</v>
      </c>
      <c r="D205" s="206" t="s">
        <v>879</v>
      </c>
      <c r="E205" s="206" t="s">
        <v>527</v>
      </c>
      <c r="F205" s="280">
        <v>653477</v>
      </c>
      <c r="G205" s="218">
        <v>401.31</v>
      </c>
      <c r="H205" s="32" t="s">
        <v>834</v>
      </c>
    </row>
    <row r="206" spans="1:8" ht="15" customHeight="1">
      <c r="A206" s="279">
        <v>45540</v>
      </c>
      <c r="B206" s="218" t="s">
        <v>1194</v>
      </c>
      <c r="C206" s="206" t="s">
        <v>1195</v>
      </c>
      <c r="D206" s="206" t="s">
        <v>879</v>
      </c>
      <c r="E206" s="206" t="s">
        <v>527</v>
      </c>
      <c r="F206" s="280">
        <v>2649979</v>
      </c>
      <c r="G206" s="218">
        <v>34.43</v>
      </c>
      <c r="H206" s="32" t="s">
        <v>834</v>
      </c>
    </row>
    <row r="207" spans="1:8" ht="15" customHeight="1">
      <c r="A207" s="279">
        <v>45540</v>
      </c>
      <c r="B207" s="218" t="s">
        <v>1194</v>
      </c>
      <c r="C207" s="206" t="s">
        <v>1195</v>
      </c>
      <c r="D207" s="206" t="s">
        <v>873</v>
      </c>
      <c r="E207" s="206" t="s">
        <v>527</v>
      </c>
      <c r="F207" s="280">
        <v>3420497</v>
      </c>
      <c r="G207" s="218">
        <v>34.53</v>
      </c>
      <c r="H207" s="32" t="s">
        <v>834</v>
      </c>
    </row>
    <row r="208" spans="1:8" ht="15" customHeight="1">
      <c r="A208" s="279">
        <v>45540</v>
      </c>
      <c r="B208" s="218" t="s">
        <v>1196</v>
      </c>
      <c r="C208" s="206" t="s">
        <v>1197</v>
      </c>
      <c r="D208" s="206" t="s">
        <v>879</v>
      </c>
      <c r="E208" s="206" t="s">
        <v>527</v>
      </c>
      <c r="F208" s="280">
        <v>12471340</v>
      </c>
      <c r="G208" s="218">
        <v>28.88</v>
      </c>
      <c r="H208" s="32" t="s">
        <v>834</v>
      </c>
    </row>
    <row r="209" spans="1:8" ht="15" customHeight="1">
      <c r="A209" s="279">
        <v>45540</v>
      </c>
      <c r="B209" s="218" t="s">
        <v>1196</v>
      </c>
      <c r="C209" s="206" t="s">
        <v>1197</v>
      </c>
      <c r="D209" s="206" t="s">
        <v>873</v>
      </c>
      <c r="E209" s="206" t="s">
        <v>527</v>
      </c>
      <c r="F209" s="280">
        <v>18100323</v>
      </c>
      <c r="G209" s="218">
        <v>29.39</v>
      </c>
      <c r="H209" s="32" t="s">
        <v>834</v>
      </c>
    </row>
    <row r="210" spans="1:8" ht="15" customHeight="1">
      <c r="A210" s="279">
        <v>45540</v>
      </c>
      <c r="B210" s="218" t="s">
        <v>1198</v>
      </c>
      <c r="C210" s="206" t="s">
        <v>1199</v>
      </c>
      <c r="D210" s="206" t="s">
        <v>879</v>
      </c>
      <c r="E210" s="206" t="s">
        <v>527</v>
      </c>
      <c r="F210" s="280">
        <v>132299</v>
      </c>
      <c r="G210" s="218">
        <v>1231.78</v>
      </c>
      <c r="H210" s="32" t="s">
        <v>834</v>
      </c>
    </row>
    <row r="211" spans="1:8" ht="15" customHeight="1">
      <c r="A211" s="279">
        <v>45540</v>
      </c>
      <c r="B211" s="218" t="s">
        <v>1008</v>
      </c>
      <c r="C211" s="206" t="s">
        <v>1009</v>
      </c>
      <c r="D211" s="206" t="s">
        <v>1200</v>
      </c>
      <c r="E211" s="206" t="s">
        <v>527</v>
      </c>
      <c r="F211" s="280">
        <v>353353</v>
      </c>
      <c r="G211" s="218">
        <v>2140</v>
      </c>
      <c r="H211" s="32" t="s">
        <v>834</v>
      </c>
    </row>
    <row r="212" spans="1:8" ht="15" customHeight="1">
      <c r="A212" s="279">
        <v>45540</v>
      </c>
      <c r="B212" s="218" t="s">
        <v>1201</v>
      </c>
      <c r="C212" s="206" t="s">
        <v>1202</v>
      </c>
      <c r="D212" s="206" t="s">
        <v>1203</v>
      </c>
      <c r="E212" s="206" t="s">
        <v>527</v>
      </c>
      <c r="F212" s="280">
        <v>40000</v>
      </c>
      <c r="G212" s="218">
        <v>73.05</v>
      </c>
      <c r="H212" s="32" t="s">
        <v>834</v>
      </c>
    </row>
    <row r="213" spans="1:8" ht="15" customHeight="1">
      <c r="A213" s="279">
        <v>45540</v>
      </c>
      <c r="B213" s="218" t="s">
        <v>1204</v>
      </c>
      <c r="C213" s="206" t="s">
        <v>1205</v>
      </c>
      <c r="D213" s="206" t="s">
        <v>997</v>
      </c>
      <c r="E213" s="206" t="s">
        <v>527</v>
      </c>
      <c r="F213" s="280">
        <v>247200</v>
      </c>
      <c r="G213" s="218">
        <v>202.11</v>
      </c>
      <c r="H213" s="32" t="s">
        <v>834</v>
      </c>
    </row>
    <row r="214" spans="1:8" ht="15" customHeight="1">
      <c r="A214" s="279">
        <v>45540</v>
      </c>
      <c r="B214" s="218" t="s">
        <v>1204</v>
      </c>
      <c r="C214" s="206" t="s">
        <v>1205</v>
      </c>
      <c r="D214" s="206" t="s">
        <v>1206</v>
      </c>
      <c r="E214" s="206" t="s">
        <v>527</v>
      </c>
      <c r="F214" s="280">
        <v>130800</v>
      </c>
      <c r="G214" s="218">
        <v>199.71</v>
      </c>
      <c r="H214" s="32" t="s">
        <v>834</v>
      </c>
    </row>
    <row r="215" spans="1:8" ht="15" customHeight="1">
      <c r="A215" s="279">
        <v>45540</v>
      </c>
      <c r="B215" s="218" t="s">
        <v>1204</v>
      </c>
      <c r="C215" s="206" t="s">
        <v>1205</v>
      </c>
      <c r="D215" s="206" t="s">
        <v>1207</v>
      </c>
      <c r="E215" s="206" t="s">
        <v>527</v>
      </c>
      <c r="F215" s="280">
        <v>134400</v>
      </c>
      <c r="G215" s="218">
        <v>182.02</v>
      </c>
      <c r="H215" s="32" t="s">
        <v>834</v>
      </c>
    </row>
    <row r="216" spans="1:8" ht="15" customHeight="1">
      <c r="A216" s="279">
        <v>45540</v>
      </c>
      <c r="B216" s="218" t="s">
        <v>961</v>
      </c>
      <c r="C216" s="206" t="s">
        <v>962</v>
      </c>
      <c r="D216" s="206" t="s">
        <v>896</v>
      </c>
      <c r="E216" s="206" t="s">
        <v>527</v>
      </c>
      <c r="F216" s="280">
        <v>32400</v>
      </c>
      <c r="G216" s="218">
        <v>194.95</v>
      </c>
      <c r="H216" s="32" t="s">
        <v>834</v>
      </c>
    </row>
    <row r="217" spans="1:8" ht="15" customHeight="1">
      <c r="A217" s="279">
        <v>45540</v>
      </c>
      <c r="B217" s="218" t="s">
        <v>990</v>
      </c>
      <c r="C217" s="206" t="s">
        <v>991</v>
      </c>
      <c r="D217" s="206" t="s">
        <v>1011</v>
      </c>
      <c r="E217" s="206" t="s">
        <v>528</v>
      </c>
      <c r="F217" s="280">
        <v>150000</v>
      </c>
      <c r="G217" s="218">
        <v>660</v>
      </c>
      <c r="H217" s="32" t="s">
        <v>834</v>
      </c>
    </row>
    <row r="218" spans="1:8" ht="15" customHeight="1">
      <c r="A218" s="279">
        <v>45540</v>
      </c>
      <c r="B218" s="218" t="s">
        <v>1144</v>
      </c>
      <c r="C218" s="206" t="s">
        <v>1145</v>
      </c>
      <c r="D218" s="206" t="s">
        <v>928</v>
      </c>
      <c r="E218" s="206" t="s">
        <v>528</v>
      </c>
      <c r="F218" s="280">
        <v>112000</v>
      </c>
      <c r="G218" s="218">
        <v>297.5</v>
      </c>
      <c r="H218" s="32" t="s">
        <v>834</v>
      </c>
    </row>
    <row r="219" spans="1:8" ht="15" customHeight="1">
      <c r="A219" s="279">
        <v>45540</v>
      </c>
      <c r="B219" s="218" t="s">
        <v>921</v>
      </c>
      <c r="C219" s="206" t="s">
        <v>922</v>
      </c>
      <c r="D219" s="206" t="s">
        <v>873</v>
      </c>
      <c r="E219" s="206" t="s">
        <v>528</v>
      </c>
      <c r="F219" s="280">
        <v>786117</v>
      </c>
      <c r="G219" s="218">
        <v>307.26</v>
      </c>
      <c r="H219" s="32" t="s">
        <v>834</v>
      </c>
    </row>
    <row r="220" spans="1:8" ht="15" customHeight="1">
      <c r="A220" s="279">
        <v>45540</v>
      </c>
      <c r="B220" s="218" t="s">
        <v>921</v>
      </c>
      <c r="C220" s="206" t="s">
        <v>922</v>
      </c>
      <c r="D220" s="206" t="s">
        <v>879</v>
      </c>
      <c r="E220" s="206" t="s">
        <v>528</v>
      </c>
      <c r="F220" s="280">
        <v>629787</v>
      </c>
      <c r="G220" s="218">
        <v>307.81</v>
      </c>
      <c r="H220" s="32" t="s">
        <v>834</v>
      </c>
    </row>
    <row r="221" spans="1:8" ht="15" customHeight="1">
      <c r="A221" s="279">
        <v>45540</v>
      </c>
      <c r="B221" s="218" t="s">
        <v>1146</v>
      </c>
      <c r="C221" s="206" t="s">
        <v>1147</v>
      </c>
      <c r="D221" s="206" t="s">
        <v>1005</v>
      </c>
      <c r="E221" s="206" t="s">
        <v>528</v>
      </c>
      <c r="F221" s="280">
        <v>62433</v>
      </c>
      <c r="G221" s="218">
        <v>140.33000000000001</v>
      </c>
      <c r="H221" s="32" t="s">
        <v>834</v>
      </c>
    </row>
    <row r="222" spans="1:8" ht="15" customHeight="1">
      <c r="A222" s="279">
        <v>45540</v>
      </c>
      <c r="B222" s="218" t="s">
        <v>1148</v>
      </c>
      <c r="C222" s="206" t="s">
        <v>1149</v>
      </c>
      <c r="D222" s="206" t="s">
        <v>873</v>
      </c>
      <c r="E222" s="206" t="s">
        <v>528</v>
      </c>
      <c r="F222" s="280">
        <v>85499</v>
      </c>
      <c r="G222" s="218">
        <v>119.2</v>
      </c>
      <c r="H222" s="32" t="s">
        <v>834</v>
      </c>
    </row>
    <row r="223" spans="1:8" ht="15" customHeight="1">
      <c r="A223" s="279">
        <v>45540</v>
      </c>
      <c r="B223" s="218" t="s">
        <v>1148</v>
      </c>
      <c r="C223" s="206" t="s">
        <v>1149</v>
      </c>
      <c r="D223" s="206" t="s">
        <v>888</v>
      </c>
      <c r="E223" s="206" t="s">
        <v>528</v>
      </c>
      <c r="F223" s="280">
        <v>106803</v>
      </c>
      <c r="G223" s="218">
        <v>119.43</v>
      </c>
      <c r="H223" s="32" t="s">
        <v>834</v>
      </c>
    </row>
    <row r="224" spans="1:8" ht="15" customHeight="1">
      <c r="A224" s="279">
        <v>45540</v>
      </c>
      <c r="B224" s="218" t="s">
        <v>1148</v>
      </c>
      <c r="C224" s="206" t="s">
        <v>1149</v>
      </c>
      <c r="D224" s="206" t="s">
        <v>900</v>
      </c>
      <c r="E224" s="206" t="s">
        <v>528</v>
      </c>
      <c r="F224" s="280">
        <v>121518</v>
      </c>
      <c r="G224" s="218">
        <v>121.37</v>
      </c>
      <c r="H224" s="32" t="s">
        <v>834</v>
      </c>
    </row>
    <row r="225" spans="1:8" ht="15" customHeight="1">
      <c r="A225" s="279">
        <v>45540</v>
      </c>
      <c r="B225" s="218" t="s">
        <v>993</v>
      </c>
      <c r="C225" s="206" t="s">
        <v>994</v>
      </c>
      <c r="D225" s="206" t="s">
        <v>873</v>
      </c>
      <c r="E225" s="206" t="s">
        <v>528</v>
      </c>
      <c r="F225" s="280">
        <v>606948</v>
      </c>
      <c r="G225" s="218">
        <v>102.97</v>
      </c>
      <c r="H225" s="32" t="s">
        <v>834</v>
      </c>
    </row>
    <row r="226" spans="1:8" ht="15" customHeight="1">
      <c r="A226" s="279">
        <v>45540</v>
      </c>
      <c r="B226" s="218" t="s">
        <v>993</v>
      </c>
      <c r="C226" s="206" t="s">
        <v>994</v>
      </c>
      <c r="D226" s="206" t="s">
        <v>879</v>
      </c>
      <c r="E226" s="206" t="s">
        <v>528</v>
      </c>
      <c r="F226" s="280">
        <v>539990</v>
      </c>
      <c r="G226" s="218">
        <v>103.09</v>
      </c>
      <c r="H226" s="32" t="s">
        <v>834</v>
      </c>
    </row>
    <row r="227" spans="1:8" ht="15" customHeight="1">
      <c r="A227" s="279">
        <v>45540</v>
      </c>
      <c r="B227" s="218" t="s">
        <v>973</v>
      </c>
      <c r="C227" s="206" t="s">
        <v>995</v>
      </c>
      <c r="D227" s="206" t="s">
        <v>974</v>
      </c>
      <c r="E227" s="206" t="s">
        <v>528</v>
      </c>
      <c r="F227" s="280">
        <v>4476500</v>
      </c>
      <c r="G227" s="218">
        <v>21.66</v>
      </c>
      <c r="H227" s="32" t="s">
        <v>834</v>
      </c>
    </row>
    <row r="228" spans="1:8" ht="15" customHeight="1">
      <c r="A228" s="279">
        <v>45540</v>
      </c>
      <c r="B228" s="218" t="s">
        <v>973</v>
      </c>
      <c r="C228" s="206" t="s">
        <v>995</v>
      </c>
      <c r="D228" s="206" t="s">
        <v>873</v>
      </c>
      <c r="E228" s="206" t="s">
        <v>528</v>
      </c>
      <c r="F228" s="280">
        <v>1346860</v>
      </c>
      <c r="G228" s="218">
        <v>22.01</v>
      </c>
      <c r="H228" s="32" t="s">
        <v>834</v>
      </c>
    </row>
    <row r="229" spans="1:8" ht="15" customHeight="1">
      <c r="A229" s="279">
        <v>45540</v>
      </c>
      <c r="B229" s="218" t="s">
        <v>973</v>
      </c>
      <c r="C229" s="206" t="s">
        <v>995</v>
      </c>
      <c r="D229" s="206" t="s">
        <v>1208</v>
      </c>
      <c r="E229" s="206" t="s">
        <v>528</v>
      </c>
      <c r="F229" s="280">
        <v>1313463</v>
      </c>
      <c r="G229" s="218">
        <v>21.82</v>
      </c>
      <c r="H229" s="32" t="s">
        <v>834</v>
      </c>
    </row>
    <row r="230" spans="1:8" ht="15" customHeight="1">
      <c r="A230" s="279">
        <v>45540</v>
      </c>
      <c r="B230" s="218" t="s">
        <v>1150</v>
      </c>
      <c r="C230" s="206" t="s">
        <v>1151</v>
      </c>
      <c r="D230" s="206" t="s">
        <v>1013</v>
      </c>
      <c r="E230" s="206" t="s">
        <v>528</v>
      </c>
      <c r="F230" s="280">
        <v>1550000</v>
      </c>
      <c r="G230" s="218">
        <v>71.900000000000006</v>
      </c>
      <c r="H230" s="32" t="s">
        <v>834</v>
      </c>
    </row>
    <row r="231" spans="1:8" ht="15" customHeight="1">
      <c r="A231" s="279">
        <v>45540</v>
      </c>
      <c r="B231" s="218" t="s">
        <v>364</v>
      </c>
      <c r="C231" s="206" t="s">
        <v>1152</v>
      </c>
      <c r="D231" s="206" t="s">
        <v>879</v>
      </c>
      <c r="E231" s="206" t="s">
        <v>528</v>
      </c>
      <c r="F231" s="280">
        <v>10620787</v>
      </c>
      <c r="G231" s="218">
        <v>42.81</v>
      </c>
      <c r="H231" s="32" t="s">
        <v>834</v>
      </c>
    </row>
    <row r="232" spans="1:8" ht="15" customHeight="1">
      <c r="A232" s="279">
        <v>45540</v>
      </c>
      <c r="B232" s="218" t="s">
        <v>977</v>
      </c>
      <c r="C232" s="206" t="s">
        <v>996</v>
      </c>
      <c r="D232" s="206" t="s">
        <v>998</v>
      </c>
      <c r="E232" s="206" t="s">
        <v>528</v>
      </c>
      <c r="F232" s="280">
        <v>325964</v>
      </c>
      <c r="G232" s="218">
        <v>474.54</v>
      </c>
      <c r="H232" s="32" t="s">
        <v>834</v>
      </c>
    </row>
    <row r="233" spans="1:8" ht="15" customHeight="1">
      <c r="A233" s="279">
        <v>45540</v>
      </c>
      <c r="B233" s="218" t="s">
        <v>977</v>
      </c>
      <c r="C233" s="206" t="s">
        <v>996</v>
      </c>
      <c r="D233" s="206" t="s">
        <v>879</v>
      </c>
      <c r="E233" s="206" t="s">
        <v>528</v>
      </c>
      <c r="F233" s="280">
        <v>662251</v>
      </c>
      <c r="G233" s="218">
        <v>471.34</v>
      </c>
      <c r="H233" s="32" t="s">
        <v>834</v>
      </c>
    </row>
    <row r="234" spans="1:8" ht="15" customHeight="1">
      <c r="A234" s="279">
        <v>45540</v>
      </c>
      <c r="B234" s="218" t="s">
        <v>977</v>
      </c>
      <c r="C234" s="206" t="s">
        <v>996</v>
      </c>
      <c r="D234" s="206" t="s">
        <v>1000</v>
      </c>
      <c r="E234" s="206" t="s">
        <v>528</v>
      </c>
      <c r="F234" s="280">
        <v>317502</v>
      </c>
      <c r="G234" s="218">
        <v>473.17</v>
      </c>
      <c r="H234" s="32" t="s">
        <v>834</v>
      </c>
    </row>
    <row r="235" spans="1:8" ht="15" customHeight="1">
      <c r="A235" s="279">
        <v>45540</v>
      </c>
      <c r="B235" s="218" t="s">
        <v>923</v>
      </c>
      <c r="C235" s="206" t="s">
        <v>924</v>
      </c>
      <c r="D235" s="206" t="s">
        <v>1153</v>
      </c>
      <c r="E235" s="206" t="s">
        <v>528</v>
      </c>
      <c r="F235" s="280">
        <v>4202905</v>
      </c>
      <c r="G235" s="218">
        <v>1.71</v>
      </c>
      <c r="H235" s="32" t="s">
        <v>834</v>
      </c>
    </row>
    <row r="236" spans="1:8" ht="15" customHeight="1">
      <c r="A236" s="279">
        <v>45540</v>
      </c>
      <c r="B236" s="218" t="s">
        <v>923</v>
      </c>
      <c r="C236" s="206" t="s">
        <v>924</v>
      </c>
      <c r="D236" s="206" t="s">
        <v>1209</v>
      </c>
      <c r="E236" s="206" t="s">
        <v>528</v>
      </c>
      <c r="F236" s="280">
        <v>3500000</v>
      </c>
      <c r="G236" s="218">
        <v>1.66</v>
      </c>
      <c r="H236" s="32" t="s">
        <v>834</v>
      </c>
    </row>
    <row r="237" spans="1:8" ht="15" customHeight="1">
      <c r="A237" s="279">
        <v>45540</v>
      </c>
      <c r="B237" s="218" t="s">
        <v>923</v>
      </c>
      <c r="C237" s="206" t="s">
        <v>924</v>
      </c>
      <c r="D237" s="206" t="s">
        <v>1052</v>
      </c>
      <c r="E237" s="206" t="s">
        <v>528</v>
      </c>
      <c r="F237" s="280">
        <v>4524861</v>
      </c>
      <c r="G237" s="218">
        <v>1.66</v>
      </c>
      <c r="H237" s="32" t="s">
        <v>834</v>
      </c>
    </row>
    <row r="238" spans="1:8" ht="15" customHeight="1">
      <c r="A238" s="279">
        <v>45540</v>
      </c>
      <c r="B238" s="218" t="s">
        <v>923</v>
      </c>
      <c r="C238" s="206" t="s">
        <v>924</v>
      </c>
      <c r="D238" s="206" t="s">
        <v>1154</v>
      </c>
      <c r="E238" s="206" t="s">
        <v>528</v>
      </c>
      <c r="F238" s="280">
        <v>6459996</v>
      </c>
      <c r="G238" s="218">
        <v>1.65</v>
      </c>
      <c r="H238" s="32" t="s">
        <v>834</v>
      </c>
    </row>
    <row r="239" spans="1:8" ht="15" customHeight="1">
      <c r="A239" s="279">
        <v>45540</v>
      </c>
      <c r="B239" s="218" t="s">
        <v>923</v>
      </c>
      <c r="C239" s="206" t="s">
        <v>924</v>
      </c>
      <c r="D239" s="206" t="s">
        <v>872</v>
      </c>
      <c r="E239" s="206" t="s">
        <v>528</v>
      </c>
      <c r="F239" s="280">
        <v>6223691</v>
      </c>
      <c r="G239" s="218">
        <v>1.64</v>
      </c>
      <c r="H239" s="32" t="s">
        <v>834</v>
      </c>
    </row>
    <row r="240" spans="1:8" ht="15" customHeight="1">
      <c r="A240" s="279">
        <v>45540</v>
      </c>
      <c r="B240" s="218" t="s">
        <v>923</v>
      </c>
      <c r="C240" s="206" t="s">
        <v>924</v>
      </c>
      <c r="D240" s="206" t="s">
        <v>1051</v>
      </c>
      <c r="E240" s="206" t="s">
        <v>528</v>
      </c>
      <c r="F240" s="280">
        <v>5000000</v>
      </c>
      <c r="G240" s="218">
        <v>1.64</v>
      </c>
      <c r="H240" s="32" t="s">
        <v>834</v>
      </c>
    </row>
    <row r="241" spans="1:8" ht="15" customHeight="1">
      <c r="A241" s="279">
        <v>45540</v>
      </c>
      <c r="B241" s="218" t="s">
        <v>923</v>
      </c>
      <c r="C241" s="206" t="s">
        <v>924</v>
      </c>
      <c r="D241" s="206" t="s">
        <v>963</v>
      </c>
      <c r="E241" s="206" t="s">
        <v>528</v>
      </c>
      <c r="F241" s="280">
        <v>22338583</v>
      </c>
      <c r="G241" s="218">
        <v>1.65</v>
      </c>
      <c r="H241" s="32" t="s">
        <v>834</v>
      </c>
    </row>
    <row r="242" spans="1:8" ht="15" customHeight="1">
      <c r="A242" s="279">
        <v>45540</v>
      </c>
      <c r="B242" s="218" t="s">
        <v>1210</v>
      </c>
      <c r="C242" s="206" t="s">
        <v>924</v>
      </c>
      <c r="D242" s="206" t="s">
        <v>916</v>
      </c>
      <c r="E242" s="206" t="s">
        <v>528</v>
      </c>
      <c r="F242" s="280">
        <v>640521</v>
      </c>
      <c r="G242" s="218">
        <v>1.81</v>
      </c>
      <c r="H242" s="32" t="s">
        <v>834</v>
      </c>
    </row>
    <row r="243" spans="1:8" ht="15" customHeight="1">
      <c r="A243" s="279">
        <v>45540</v>
      </c>
      <c r="B243" s="218" t="s">
        <v>1155</v>
      </c>
      <c r="C243" s="206" t="s">
        <v>1156</v>
      </c>
      <c r="D243" s="206" t="s">
        <v>1010</v>
      </c>
      <c r="E243" s="206" t="s">
        <v>528</v>
      </c>
      <c r="F243" s="280">
        <v>129210</v>
      </c>
      <c r="G243" s="218">
        <v>14.07</v>
      </c>
      <c r="H243" s="32" t="s">
        <v>834</v>
      </c>
    </row>
    <row r="244" spans="1:8" ht="15" customHeight="1">
      <c r="A244" s="279">
        <v>45540</v>
      </c>
      <c r="B244" s="218" t="s">
        <v>950</v>
      </c>
      <c r="C244" s="206" t="s">
        <v>953</v>
      </c>
      <c r="D244" s="206" t="s">
        <v>954</v>
      </c>
      <c r="E244" s="206" t="s">
        <v>528</v>
      </c>
      <c r="F244" s="280">
        <v>243496</v>
      </c>
      <c r="G244" s="218">
        <v>86.57</v>
      </c>
      <c r="H244" s="32" t="s">
        <v>834</v>
      </c>
    </row>
    <row r="245" spans="1:8" ht="15" customHeight="1">
      <c r="A245" s="279">
        <v>45540</v>
      </c>
      <c r="B245" s="218" t="s">
        <v>950</v>
      </c>
      <c r="C245" s="206" t="s">
        <v>953</v>
      </c>
      <c r="D245" s="206" t="s">
        <v>964</v>
      </c>
      <c r="E245" s="206" t="s">
        <v>528</v>
      </c>
      <c r="F245" s="280">
        <v>254000</v>
      </c>
      <c r="G245" s="218">
        <v>86</v>
      </c>
      <c r="H245" s="32" t="s">
        <v>834</v>
      </c>
    </row>
    <row r="246" spans="1:8" ht="15" customHeight="1">
      <c r="A246" s="279">
        <v>45540</v>
      </c>
      <c r="B246" s="218" t="s">
        <v>1001</v>
      </c>
      <c r="C246" s="206" t="s">
        <v>1002</v>
      </c>
      <c r="D246" s="206" t="s">
        <v>872</v>
      </c>
      <c r="E246" s="206" t="s">
        <v>528</v>
      </c>
      <c r="F246" s="280">
        <v>96000</v>
      </c>
      <c r="G246" s="218">
        <v>114.8</v>
      </c>
      <c r="H246" s="32" t="s">
        <v>834</v>
      </c>
    </row>
    <row r="247" spans="1:8" ht="15" customHeight="1">
      <c r="A247" s="279">
        <v>45540</v>
      </c>
      <c r="B247" s="218" t="s">
        <v>1157</v>
      </c>
      <c r="C247" s="206" t="s">
        <v>1158</v>
      </c>
      <c r="D247" s="206" t="s">
        <v>873</v>
      </c>
      <c r="E247" s="206" t="s">
        <v>528</v>
      </c>
      <c r="F247" s="280">
        <v>85663</v>
      </c>
      <c r="G247" s="218">
        <v>183.79</v>
      </c>
      <c r="H247" s="32" t="s">
        <v>834</v>
      </c>
    </row>
    <row r="248" spans="1:8" ht="15" customHeight="1">
      <c r="A248" s="279">
        <v>45540</v>
      </c>
      <c r="B248" s="218" t="s">
        <v>406</v>
      </c>
      <c r="C248" s="206" t="s">
        <v>1159</v>
      </c>
      <c r="D248" s="206" t="s">
        <v>879</v>
      </c>
      <c r="E248" s="206" t="s">
        <v>528</v>
      </c>
      <c r="F248" s="280">
        <v>5126065</v>
      </c>
      <c r="G248" s="218">
        <v>128.44</v>
      </c>
      <c r="H248" s="32" t="s">
        <v>834</v>
      </c>
    </row>
    <row r="249" spans="1:8" ht="15" customHeight="1">
      <c r="A249" s="279">
        <v>45540</v>
      </c>
      <c r="B249" s="218" t="s">
        <v>1160</v>
      </c>
      <c r="C249" s="206" t="s">
        <v>1161</v>
      </c>
      <c r="D249" s="206" t="s">
        <v>959</v>
      </c>
      <c r="E249" s="206" t="s">
        <v>528</v>
      </c>
      <c r="F249" s="280">
        <v>3490048</v>
      </c>
      <c r="G249" s="218">
        <v>46.95</v>
      </c>
      <c r="H249" s="32" t="s">
        <v>834</v>
      </c>
    </row>
    <row r="250" spans="1:8" ht="15" customHeight="1">
      <c r="A250" s="279">
        <v>45540</v>
      </c>
      <c r="B250" s="218" t="s">
        <v>1003</v>
      </c>
      <c r="C250" s="206" t="s">
        <v>1004</v>
      </c>
      <c r="D250" s="206" t="s">
        <v>879</v>
      </c>
      <c r="E250" s="206" t="s">
        <v>528</v>
      </c>
      <c r="F250" s="280">
        <v>403569</v>
      </c>
      <c r="G250" s="218">
        <v>334.63</v>
      </c>
      <c r="H250" s="32" t="s">
        <v>834</v>
      </c>
    </row>
    <row r="251" spans="1:8" ht="15" customHeight="1">
      <c r="A251" s="279">
        <v>45540</v>
      </c>
      <c r="B251" s="218" t="s">
        <v>1003</v>
      </c>
      <c r="C251" s="206" t="s">
        <v>1004</v>
      </c>
      <c r="D251" s="206" t="s">
        <v>873</v>
      </c>
      <c r="E251" s="206" t="s">
        <v>528</v>
      </c>
      <c r="F251" s="280">
        <v>300837</v>
      </c>
      <c r="G251" s="218">
        <v>334.4</v>
      </c>
      <c r="H251" s="32" t="s">
        <v>834</v>
      </c>
    </row>
    <row r="252" spans="1:8" ht="15" customHeight="1">
      <c r="A252" s="279">
        <v>45540</v>
      </c>
      <c r="B252" s="218" t="s">
        <v>1162</v>
      </c>
      <c r="C252" s="206" t="s">
        <v>1163</v>
      </c>
      <c r="D252" s="206" t="s">
        <v>879</v>
      </c>
      <c r="E252" s="206" t="s">
        <v>528</v>
      </c>
      <c r="F252" s="280">
        <v>294790</v>
      </c>
      <c r="G252" s="218">
        <v>258.07</v>
      </c>
      <c r="H252" s="32" t="s">
        <v>834</v>
      </c>
    </row>
    <row r="253" spans="1:8" ht="15" customHeight="1">
      <c r="A253" s="279">
        <v>45540</v>
      </c>
      <c r="B253" s="218" t="s">
        <v>1164</v>
      </c>
      <c r="C253" s="206" t="s">
        <v>1165</v>
      </c>
      <c r="D253" s="206" t="s">
        <v>888</v>
      </c>
      <c r="E253" s="206" t="s">
        <v>528</v>
      </c>
      <c r="F253" s="280">
        <v>130342</v>
      </c>
      <c r="G253" s="218">
        <v>36.58</v>
      </c>
      <c r="H253" s="32" t="s">
        <v>834</v>
      </c>
    </row>
    <row r="254" spans="1:8" ht="15" customHeight="1">
      <c r="A254" s="279">
        <v>45540</v>
      </c>
      <c r="B254" s="218" t="s">
        <v>1164</v>
      </c>
      <c r="C254" s="206" t="s">
        <v>1165</v>
      </c>
      <c r="D254" s="206" t="s">
        <v>1166</v>
      </c>
      <c r="E254" s="206" t="s">
        <v>528</v>
      </c>
      <c r="F254" s="280">
        <v>108148</v>
      </c>
      <c r="G254" s="218">
        <v>36.61</v>
      </c>
      <c r="H254" s="32" t="s">
        <v>834</v>
      </c>
    </row>
    <row r="255" spans="1:8" ht="15" customHeight="1">
      <c r="A255" s="279">
        <v>45540</v>
      </c>
      <c r="B255" s="218" t="s">
        <v>1167</v>
      </c>
      <c r="C255" s="206" t="s">
        <v>1168</v>
      </c>
      <c r="D255" s="206" t="s">
        <v>1005</v>
      </c>
      <c r="E255" s="206" t="s">
        <v>528</v>
      </c>
      <c r="F255" s="280">
        <v>4019</v>
      </c>
      <c r="G255" s="218">
        <v>251.13</v>
      </c>
      <c r="H255" s="32" t="s">
        <v>834</v>
      </c>
    </row>
    <row r="256" spans="1:8" ht="15" customHeight="1">
      <c r="A256" s="279">
        <v>45540</v>
      </c>
      <c r="B256" s="218" t="s">
        <v>1211</v>
      </c>
      <c r="C256" s="206" t="s">
        <v>1212</v>
      </c>
      <c r="D256" s="206" t="s">
        <v>1213</v>
      </c>
      <c r="E256" s="206" t="s">
        <v>528</v>
      </c>
      <c r="F256" s="280">
        <v>170000</v>
      </c>
      <c r="G256" s="218">
        <v>21.35</v>
      </c>
      <c r="H256" s="32" t="s">
        <v>834</v>
      </c>
    </row>
    <row r="257" spans="1:8" ht="15" customHeight="1">
      <c r="A257" s="279">
        <v>45540</v>
      </c>
      <c r="B257" s="218" t="s">
        <v>1211</v>
      </c>
      <c r="C257" s="206" t="s">
        <v>1212</v>
      </c>
      <c r="D257" s="206" t="s">
        <v>1214</v>
      </c>
      <c r="E257" s="206" t="s">
        <v>528</v>
      </c>
      <c r="F257" s="280">
        <v>250000</v>
      </c>
      <c r="G257" s="218">
        <v>20.37</v>
      </c>
      <c r="H257" s="32" t="s">
        <v>834</v>
      </c>
    </row>
    <row r="258" spans="1:8" ht="15" customHeight="1">
      <c r="A258" s="279">
        <v>45540</v>
      </c>
      <c r="B258" s="218" t="s">
        <v>1169</v>
      </c>
      <c r="C258" s="206" t="s">
        <v>1170</v>
      </c>
      <c r="D258" s="206" t="s">
        <v>879</v>
      </c>
      <c r="E258" s="206" t="s">
        <v>528</v>
      </c>
      <c r="F258" s="280">
        <v>132686</v>
      </c>
      <c r="G258" s="218">
        <v>775.98</v>
      </c>
      <c r="H258" s="32" t="s">
        <v>834</v>
      </c>
    </row>
    <row r="259" spans="1:8" ht="15" customHeight="1">
      <c r="A259" s="279">
        <v>45540</v>
      </c>
      <c r="B259" s="218" t="s">
        <v>1171</v>
      </c>
      <c r="C259" s="206" t="s">
        <v>1172</v>
      </c>
      <c r="D259" s="206" t="s">
        <v>879</v>
      </c>
      <c r="E259" s="206" t="s">
        <v>528</v>
      </c>
      <c r="F259" s="280">
        <v>198593</v>
      </c>
      <c r="G259" s="218">
        <v>164.19</v>
      </c>
      <c r="H259" s="32" t="s">
        <v>834</v>
      </c>
    </row>
    <row r="260" spans="1:8" ht="15" customHeight="1">
      <c r="A260" s="279">
        <v>45540</v>
      </c>
      <c r="B260" s="218" t="s">
        <v>1215</v>
      </c>
      <c r="C260" s="206" t="s">
        <v>1216</v>
      </c>
      <c r="D260" s="206" t="s">
        <v>1217</v>
      </c>
      <c r="E260" s="206" t="s">
        <v>528</v>
      </c>
      <c r="F260" s="280">
        <v>116000</v>
      </c>
      <c r="G260" s="218">
        <v>110.31</v>
      </c>
      <c r="H260" s="32" t="s">
        <v>834</v>
      </c>
    </row>
    <row r="261" spans="1:8" ht="15" customHeight="1">
      <c r="A261" s="279">
        <v>45540</v>
      </c>
      <c r="B261" s="218" t="s">
        <v>174</v>
      </c>
      <c r="C261" s="206" t="s">
        <v>1218</v>
      </c>
      <c r="D261" s="206" t="s">
        <v>1219</v>
      </c>
      <c r="E261" s="206" t="s">
        <v>528</v>
      </c>
      <c r="F261" s="280">
        <v>11000000</v>
      </c>
      <c r="G261" s="218">
        <v>1107.3699999999999</v>
      </c>
      <c r="H261" s="32" t="s">
        <v>834</v>
      </c>
    </row>
    <row r="262" spans="1:8" ht="15" customHeight="1">
      <c r="A262" s="279">
        <v>45540</v>
      </c>
      <c r="B262" s="218" t="s">
        <v>1006</v>
      </c>
      <c r="C262" s="206" t="s">
        <v>1007</v>
      </c>
      <c r="D262" s="206" t="s">
        <v>873</v>
      </c>
      <c r="E262" s="206" t="s">
        <v>528</v>
      </c>
      <c r="F262" s="280">
        <v>4038001</v>
      </c>
      <c r="G262" s="218">
        <v>93.52</v>
      </c>
      <c r="H262" s="32" t="s">
        <v>834</v>
      </c>
    </row>
    <row r="263" spans="1:8" ht="15" customHeight="1">
      <c r="A263" s="279">
        <v>45540</v>
      </c>
      <c r="B263" s="218" t="s">
        <v>1006</v>
      </c>
      <c r="C263" s="206" t="s">
        <v>1007</v>
      </c>
      <c r="D263" s="206" t="s">
        <v>879</v>
      </c>
      <c r="E263" s="206" t="s">
        <v>528</v>
      </c>
      <c r="F263" s="280">
        <v>3507178</v>
      </c>
      <c r="G263" s="218">
        <v>93.72</v>
      </c>
      <c r="H263" s="32" t="s">
        <v>834</v>
      </c>
    </row>
    <row r="264" spans="1:8" ht="15" customHeight="1">
      <c r="A264" s="279">
        <v>45540</v>
      </c>
      <c r="B264" s="218" t="s">
        <v>1173</v>
      </c>
      <c r="C264" s="206" t="s">
        <v>1174</v>
      </c>
      <c r="D264" s="206" t="s">
        <v>1094</v>
      </c>
      <c r="E264" s="206" t="s">
        <v>528</v>
      </c>
      <c r="F264" s="280">
        <v>130400</v>
      </c>
      <c r="G264" s="218">
        <v>283.70999999999998</v>
      </c>
      <c r="H264" s="32" t="s">
        <v>834</v>
      </c>
    </row>
    <row r="265" spans="1:8" ht="15" customHeight="1">
      <c r="A265" s="279">
        <v>45540</v>
      </c>
      <c r="B265" s="218" t="s">
        <v>1173</v>
      </c>
      <c r="C265" s="206" t="s">
        <v>1174</v>
      </c>
      <c r="D265" s="206" t="s">
        <v>959</v>
      </c>
      <c r="E265" s="206" t="s">
        <v>528</v>
      </c>
      <c r="F265" s="280">
        <v>391200</v>
      </c>
      <c r="G265" s="218">
        <v>280.60000000000002</v>
      </c>
      <c r="H265" s="32" t="s">
        <v>834</v>
      </c>
    </row>
    <row r="266" spans="1:8" ht="15" customHeight="1">
      <c r="A266" s="279">
        <v>45540</v>
      </c>
      <c r="B266" s="218" t="s">
        <v>1177</v>
      </c>
      <c r="C266" s="206" t="s">
        <v>1178</v>
      </c>
      <c r="D266" s="206" t="s">
        <v>879</v>
      </c>
      <c r="E266" s="206" t="s">
        <v>528</v>
      </c>
      <c r="F266" s="280">
        <v>109027</v>
      </c>
      <c r="G266" s="218">
        <v>376.59</v>
      </c>
      <c r="H266" s="32" t="s">
        <v>834</v>
      </c>
    </row>
    <row r="267" spans="1:8" ht="15" customHeight="1">
      <c r="A267" s="279">
        <v>45540</v>
      </c>
      <c r="B267" s="218" t="s">
        <v>1179</v>
      </c>
      <c r="C267" s="206" t="s">
        <v>1180</v>
      </c>
      <c r="D267" s="206" t="s">
        <v>1181</v>
      </c>
      <c r="E267" s="206" t="s">
        <v>528</v>
      </c>
      <c r="F267" s="280">
        <v>57267</v>
      </c>
      <c r="G267" s="218">
        <v>348.43</v>
      </c>
      <c r="H267" s="32" t="s">
        <v>834</v>
      </c>
    </row>
    <row r="268" spans="1:8" ht="15" customHeight="1">
      <c r="A268" s="279">
        <v>45540</v>
      </c>
      <c r="B268" s="218" t="s">
        <v>1220</v>
      </c>
      <c r="C268" s="206" t="s">
        <v>1221</v>
      </c>
      <c r="D268" s="206" t="s">
        <v>896</v>
      </c>
      <c r="E268" s="206" t="s">
        <v>528</v>
      </c>
      <c r="F268" s="280">
        <v>50162</v>
      </c>
      <c r="G268" s="218">
        <v>257.13</v>
      </c>
      <c r="H268" s="32" t="s">
        <v>834</v>
      </c>
    </row>
    <row r="269" spans="1:8" ht="15" customHeight="1">
      <c r="A269" s="279">
        <v>45540</v>
      </c>
      <c r="B269" s="218" t="s">
        <v>1182</v>
      </c>
      <c r="C269" s="206" t="s">
        <v>1183</v>
      </c>
      <c r="D269" s="206" t="s">
        <v>1186</v>
      </c>
      <c r="E269" s="206" t="s">
        <v>528</v>
      </c>
      <c r="F269" s="280">
        <v>53492</v>
      </c>
      <c r="G269" s="218">
        <v>23.12</v>
      </c>
      <c r="H269" s="32" t="s">
        <v>834</v>
      </c>
    </row>
    <row r="270" spans="1:8" ht="15" customHeight="1">
      <c r="A270" s="279">
        <v>45540</v>
      </c>
      <c r="B270" s="218" t="s">
        <v>1182</v>
      </c>
      <c r="C270" s="206" t="s">
        <v>1183</v>
      </c>
      <c r="D270" s="206" t="s">
        <v>1184</v>
      </c>
      <c r="E270" s="206" t="s">
        <v>528</v>
      </c>
      <c r="F270" s="280">
        <v>2122</v>
      </c>
      <c r="G270" s="218">
        <v>23.69</v>
      </c>
      <c r="H270" s="32" t="s">
        <v>834</v>
      </c>
    </row>
    <row r="271" spans="1:8" ht="15" customHeight="1">
      <c r="A271" s="279">
        <v>45540</v>
      </c>
      <c r="B271" s="218" t="s">
        <v>1182</v>
      </c>
      <c r="C271" s="206" t="s">
        <v>1183</v>
      </c>
      <c r="D271" s="206" t="s">
        <v>1185</v>
      </c>
      <c r="E271" s="206" t="s">
        <v>528</v>
      </c>
      <c r="F271" s="280">
        <v>158603</v>
      </c>
      <c r="G271" s="218">
        <v>23.23</v>
      </c>
      <c r="H271" s="32" t="s">
        <v>834</v>
      </c>
    </row>
    <row r="272" spans="1:8" ht="15" customHeight="1">
      <c r="A272" s="279">
        <v>45540</v>
      </c>
      <c r="B272" s="218" t="s">
        <v>1081</v>
      </c>
      <c r="C272" s="206" t="s">
        <v>1222</v>
      </c>
      <c r="D272" s="206" t="s">
        <v>1223</v>
      </c>
      <c r="E272" s="206" t="s">
        <v>528</v>
      </c>
      <c r="F272" s="280">
        <v>1347236</v>
      </c>
      <c r="G272" s="218">
        <v>52.6</v>
      </c>
      <c r="H272" s="32" t="s">
        <v>834</v>
      </c>
    </row>
    <row r="273" spans="1:8" ht="15" customHeight="1">
      <c r="A273" s="279">
        <v>45540</v>
      </c>
      <c r="B273" s="218" t="s">
        <v>955</v>
      </c>
      <c r="C273" s="206" t="s">
        <v>956</v>
      </c>
      <c r="D273" s="206" t="s">
        <v>1187</v>
      </c>
      <c r="E273" s="206" t="s">
        <v>528</v>
      </c>
      <c r="F273" s="280">
        <v>94000</v>
      </c>
      <c r="G273" s="218">
        <v>172.54</v>
      </c>
      <c r="H273" s="32" t="s">
        <v>834</v>
      </c>
    </row>
    <row r="274" spans="1:8" ht="15" customHeight="1">
      <c r="A274" s="279">
        <v>45540</v>
      </c>
      <c r="B274" s="218" t="s">
        <v>957</v>
      </c>
      <c r="C274" s="206" t="s">
        <v>958</v>
      </c>
      <c r="D274" s="206" t="s">
        <v>873</v>
      </c>
      <c r="E274" s="206" t="s">
        <v>528</v>
      </c>
      <c r="F274" s="280">
        <v>22769862</v>
      </c>
      <c r="G274" s="218">
        <v>13.04</v>
      </c>
      <c r="H274" s="32" t="s">
        <v>834</v>
      </c>
    </row>
    <row r="275" spans="1:8" ht="15" customHeight="1">
      <c r="A275" s="279">
        <v>45540</v>
      </c>
      <c r="B275" s="218" t="s">
        <v>957</v>
      </c>
      <c r="C275" s="206" t="s">
        <v>958</v>
      </c>
      <c r="D275" s="206" t="s">
        <v>892</v>
      </c>
      <c r="E275" s="206" t="s">
        <v>528</v>
      </c>
      <c r="F275" s="280">
        <v>9406009</v>
      </c>
      <c r="G275" s="218">
        <v>13.1</v>
      </c>
      <c r="H275" s="32" t="s">
        <v>834</v>
      </c>
    </row>
    <row r="276" spans="1:8" ht="15" customHeight="1">
      <c r="A276" s="279">
        <v>45540</v>
      </c>
      <c r="B276" s="218" t="s">
        <v>957</v>
      </c>
      <c r="C276" s="206" t="s">
        <v>958</v>
      </c>
      <c r="D276" s="206" t="s">
        <v>1191</v>
      </c>
      <c r="E276" s="206" t="s">
        <v>528</v>
      </c>
      <c r="F276" s="280">
        <v>13020921</v>
      </c>
      <c r="G276" s="218">
        <v>13.5</v>
      </c>
      <c r="H276" s="32" t="s">
        <v>834</v>
      </c>
    </row>
    <row r="277" spans="1:8" ht="15" customHeight="1">
      <c r="A277" s="279">
        <v>45540</v>
      </c>
      <c r="B277" s="218" t="s">
        <v>957</v>
      </c>
      <c r="C277" s="206" t="s">
        <v>958</v>
      </c>
      <c r="D277" s="206" t="s">
        <v>879</v>
      </c>
      <c r="E277" s="206" t="s">
        <v>528</v>
      </c>
      <c r="F277" s="280">
        <v>7950585</v>
      </c>
      <c r="G277" s="218">
        <v>12.64</v>
      </c>
      <c r="H277" s="32" t="s">
        <v>834</v>
      </c>
    </row>
    <row r="278" spans="1:8" ht="15" customHeight="1">
      <c r="A278" s="279">
        <v>45540</v>
      </c>
      <c r="B278" s="218" t="s">
        <v>1192</v>
      </c>
      <c r="C278" s="206" t="s">
        <v>1193</v>
      </c>
      <c r="D278" s="206" t="s">
        <v>879</v>
      </c>
      <c r="E278" s="206" t="s">
        <v>528</v>
      </c>
      <c r="F278" s="280">
        <v>653477</v>
      </c>
      <c r="G278" s="218">
        <v>401.35</v>
      </c>
      <c r="H278" s="32" t="s">
        <v>834</v>
      </c>
    </row>
    <row r="279" spans="1:8" ht="15" customHeight="1">
      <c r="A279" s="279">
        <v>45540</v>
      </c>
      <c r="B279" s="218" t="s">
        <v>465</v>
      </c>
      <c r="C279" s="206" t="s">
        <v>1014</v>
      </c>
      <c r="D279" s="206" t="s">
        <v>965</v>
      </c>
      <c r="E279" s="206" t="s">
        <v>528</v>
      </c>
      <c r="F279" s="280">
        <v>8261130</v>
      </c>
      <c r="G279" s="218">
        <v>83.45</v>
      </c>
      <c r="H279" s="32" t="s">
        <v>834</v>
      </c>
    </row>
    <row r="280" spans="1:8" ht="15" customHeight="1">
      <c r="A280" s="279">
        <v>45540</v>
      </c>
      <c r="B280" s="218" t="s">
        <v>465</v>
      </c>
      <c r="C280" s="206" t="s">
        <v>1014</v>
      </c>
      <c r="D280" s="206" t="s">
        <v>1224</v>
      </c>
      <c r="E280" s="206" t="s">
        <v>528</v>
      </c>
      <c r="F280" s="280">
        <v>11792853</v>
      </c>
      <c r="G280" s="218">
        <v>81.94</v>
      </c>
      <c r="H280" s="32" t="s">
        <v>834</v>
      </c>
    </row>
    <row r="281" spans="1:8" ht="15" customHeight="1">
      <c r="A281" s="279">
        <v>45540</v>
      </c>
      <c r="B281" s="218" t="s">
        <v>943</v>
      </c>
      <c r="C281" s="206" t="s">
        <v>944</v>
      </c>
      <c r="D281" s="206" t="s">
        <v>1225</v>
      </c>
      <c r="E281" s="206" t="s">
        <v>528</v>
      </c>
      <c r="F281" s="280">
        <v>160000</v>
      </c>
      <c r="G281" s="218">
        <v>21.1</v>
      </c>
      <c r="H281" s="32" t="s">
        <v>834</v>
      </c>
    </row>
    <row r="282" spans="1:8" ht="15" customHeight="1">
      <c r="A282" s="279">
        <v>45540</v>
      </c>
      <c r="B282" s="218" t="s">
        <v>1194</v>
      </c>
      <c r="C282" s="206" t="s">
        <v>1195</v>
      </c>
      <c r="D282" s="206" t="s">
        <v>879</v>
      </c>
      <c r="E282" s="206" t="s">
        <v>528</v>
      </c>
      <c r="F282" s="280">
        <v>2649979</v>
      </c>
      <c r="G282" s="218">
        <v>34.46</v>
      </c>
      <c r="H282" s="32" t="s">
        <v>834</v>
      </c>
    </row>
    <row r="283" spans="1:8" ht="15" customHeight="1">
      <c r="A283" s="279">
        <v>45540</v>
      </c>
      <c r="B283" s="218" t="s">
        <v>1194</v>
      </c>
      <c r="C283" s="206" t="s">
        <v>1195</v>
      </c>
      <c r="D283" s="206" t="s">
        <v>873</v>
      </c>
      <c r="E283" s="206" t="s">
        <v>528</v>
      </c>
      <c r="F283" s="280">
        <v>2992559</v>
      </c>
      <c r="G283" s="218">
        <v>34.46</v>
      </c>
      <c r="H283" s="32" t="s">
        <v>834</v>
      </c>
    </row>
    <row r="284" spans="1:8" ht="15" customHeight="1">
      <c r="A284" s="279">
        <v>45540</v>
      </c>
      <c r="B284" s="218" t="s">
        <v>1196</v>
      </c>
      <c r="C284" s="206" t="s">
        <v>1197</v>
      </c>
      <c r="D284" s="206" t="s">
        <v>873</v>
      </c>
      <c r="E284" s="206" t="s">
        <v>528</v>
      </c>
      <c r="F284" s="280">
        <v>15721040</v>
      </c>
      <c r="G284" s="218">
        <v>29.4</v>
      </c>
      <c r="H284" s="32" t="s">
        <v>834</v>
      </c>
    </row>
    <row r="285" spans="1:8" ht="15" customHeight="1">
      <c r="A285" s="279">
        <v>45540</v>
      </c>
      <c r="B285" s="218" t="s">
        <v>1196</v>
      </c>
      <c r="C285" s="206" t="s">
        <v>1197</v>
      </c>
      <c r="D285" s="206" t="s">
        <v>879</v>
      </c>
      <c r="E285" s="206" t="s">
        <v>528</v>
      </c>
      <c r="F285" s="280">
        <v>12471340</v>
      </c>
      <c r="G285" s="218">
        <v>28.88</v>
      </c>
      <c r="H285" s="32" t="s">
        <v>834</v>
      </c>
    </row>
    <row r="286" spans="1:8" ht="15" customHeight="1">
      <c r="A286" s="279">
        <v>45540</v>
      </c>
      <c r="B286" s="218" t="s">
        <v>1198</v>
      </c>
      <c r="C286" s="206" t="s">
        <v>1199</v>
      </c>
      <c r="D286" s="206" t="s">
        <v>879</v>
      </c>
      <c r="E286" s="206" t="s">
        <v>528</v>
      </c>
      <c r="F286" s="280">
        <v>132299</v>
      </c>
      <c r="G286" s="218">
        <v>1233.48</v>
      </c>
      <c r="H286" s="32" t="s">
        <v>834</v>
      </c>
    </row>
    <row r="287" spans="1:8" ht="15" customHeight="1">
      <c r="A287" s="279">
        <v>45540</v>
      </c>
      <c r="B287" s="218" t="s">
        <v>1226</v>
      </c>
      <c r="C287" s="206" t="s">
        <v>1227</v>
      </c>
      <c r="D287" s="206" t="s">
        <v>1228</v>
      </c>
      <c r="E287" s="206" t="s">
        <v>528</v>
      </c>
      <c r="F287" s="280">
        <v>72000</v>
      </c>
      <c r="G287" s="218">
        <v>244.34</v>
      </c>
      <c r="H287" s="32" t="s">
        <v>834</v>
      </c>
    </row>
    <row r="288" spans="1:8" ht="15" customHeight="1">
      <c r="A288" s="279">
        <v>45540</v>
      </c>
      <c r="B288" s="218" t="s">
        <v>1204</v>
      </c>
      <c r="C288" s="206" t="s">
        <v>1205</v>
      </c>
      <c r="D288" s="206" t="s">
        <v>1229</v>
      </c>
      <c r="E288" s="206" t="s">
        <v>528</v>
      </c>
      <c r="F288" s="280">
        <v>136800</v>
      </c>
      <c r="G288" s="218">
        <v>162.62</v>
      </c>
      <c r="H288" s="32" t="s">
        <v>834</v>
      </c>
    </row>
    <row r="289" spans="1:8" ht="15" customHeight="1">
      <c r="A289" s="279">
        <v>45540</v>
      </c>
      <c r="B289" s="218" t="s">
        <v>1204</v>
      </c>
      <c r="C289" s="206" t="s">
        <v>1205</v>
      </c>
      <c r="D289" s="206" t="s">
        <v>1207</v>
      </c>
      <c r="E289" s="206" t="s">
        <v>528</v>
      </c>
      <c r="F289" s="280">
        <v>134400</v>
      </c>
      <c r="G289" s="218">
        <v>181.91</v>
      </c>
      <c r="H289" s="32" t="s">
        <v>834</v>
      </c>
    </row>
    <row r="290" spans="1:8" ht="15" customHeight="1">
      <c r="A290" s="279">
        <v>45540</v>
      </c>
      <c r="B290" s="218" t="s">
        <v>1204</v>
      </c>
      <c r="C290" s="206" t="s">
        <v>1205</v>
      </c>
      <c r="D290" s="206" t="s">
        <v>1230</v>
      </c>
      <c r="E290" s="206" t="s">
        <v>528</v>
      </c>
      <c r="F290" s="280">
        <v>139200</v>
      </c>
      <c r="G290" s="218">
        <v>168.97</v>
      </c>
      <c r="H290" s="32" t="s">
        <v>834</v>
      </c>
    </row>
    <row r="291" spans="1:8" ht="15" customHeight="1">
      <c r="A291" s="279">
        <v>45540</v>
      </c>
      <c r="B291" s="218" t="s">
        <v>1204</v>
      </c>
      <c r="C291" s="206" t="s">
        <v>1205</v>
      </c>
      <c r="D291" s="206" t="s">
        <v>997</v>
      </c>
      <c r="E291" s="206" t="s">
        <v>528</v>
      </c>
      <c r="F291" s="280">
        <v>319200</v>
      </c>
      <c r="G291" s="218">
        <v>202.69</v>
      </c>
      <c r="H291" s="32" t="s">
        <v>834</v>
      </c>
    </row>
    <row r="292" spans="1:8" ht="15" customHeight="1">
      <c r="A292" s="279">
        <v>45540</v>
      </c>
      <c r="B292" s="218" t="s">
        <v>961</v>
      </c>
      <c r="C292" s="206" t="s">
        <v>962</v>
      </c>
      <c r="D292" s="206" t="s">
        <v>896</v>
      </c>
      <c r="E292" s="206" t="s">
        <v>528</v>
      </c>
      <c r="F292" s="280">
        <v>6000</v>
      </c>
      <c r="G292" s="218">
        <v>196.65</v>
      </c>
      <c r="H292" s="32" t="s">
        <v>834</v>
      </c>
    </row>
    <row r="293" spans="1:8" ht="15" customHeight="1">
      <c r="A293" s="279">
        <v>45540</v>
      </c>
      <c r="B293" s="218" t="s">
        <v>961</v>
      </c>
      <c r="C293" s="206" t="s">
        <v>962</v>
      </c>
      <c r="D293" s="206" t="s">
        <v>872</v>
      </c>
      <c r="E293" s="206" t="s">
        <v>528</v>
      </c>
      <c r="F293" s="280">
        <v>31200</v>
      </c>
      <c r="G293" s="218">
        <v>194.84</v>
      </c>
      <c r="H293" s="32" t="s">
        <v>834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6"/>
  <sheetViews>
    <sheetView zoomScale="70" zoomScaleNormal="70" workbookViewId="0">
      <selection activeCell="I13" sqref="I13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85546875" bestFit="1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937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45544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903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519</v>
      </c>
      <c r="C9" s="93"/>
      <c r="D9" s="94" t="s">
        <v>529</v>
      </c>
      <c r="E9" s="93" t="s">
        <v>530</v>
      </c>
      <c r="F9" s="93" t="s">
        <v>531</v>
      </c>
      <c r="G9" s="93" t="s">
        <v>532</v>
      </c>
      <c r="H9" s="93" t="s">
        <v>533</v>
      </c>
      <c r="I9" s="93" t="s">
        <v>534</v>
      </c>
      <c r="J9" s="92" t="s">
        <v>535</v>
      </c>
      <c r="K9" s="93" t="s">
        <v>536</v>
      </c>
      <c r="L9" s="95" t="s">
        <v>537</v>
      </c>
      <c r="M9" s="95" t="s">
        <v>538</v>
      </c>
      <c r="N9" s="93" t="s">
        <v>539</v>
      </c>
      <c r="O9" s="230" t="s">
        <v>540</v>
      </c>
      <c r="P9" s="188" t="s">
        <v>541</v>
      </c>
      <c r="Q9" s="188" t="s">
        <v>806</v>
      </c>
      <c r="R9" s="1"/>
      <c r="S9" s="1"/>
      <c r="T9" s="1"/>
      <c r="U9" s="1"/>
      <c r="V9" s="1"/>
      <c r="W9" s="1"/>
      <c r="X9" s="1"/>
    </row>
    <row r="10" spans="1:26" ht="15" customHeight="1">
      <c r="A10" s="180">
        <v>1</v>
      </c>
      <c r="B10" s="177">
        <v>45498</v>
      </c>
      <c r="C10" s="181"/>
      <c r="D10" s="185" t="s">
        <v>183</v>
      </c>
      <c r="E10" s="182" t="s">
        <v>542</v>
      </c>
      <c r="F10" s="176" t="s">
        <v>880</v>
      </c>
      <c r="G10" s="178">
        <v>2330</v>
      </c>
      <c r="H10" s="176"/>
      <c r="I10" s="176" t="s">
        <v>881</v>
      </c>
      <c r="J10" s="178" t="s">
        <v>543</v>
      </c>
      <c r="K10" s="178"/>
      <c r="L10" s="179"/>
      <c r="M10" s="183"/>
      <c r="N10" s="178"/>
      <c r="O10" s="184"/>
      <c r="P10" s="179">
        <f>VLOOKUP(D10,'MidCap Intra'!$B$11:$C$570,2,0)</f>
        <v>2504.9</v>
      </c>
      <c r="Q10" s="221"/>
      <c r="R10" s="54" t="s">
        <v>835</v>
      </c>
    </row>
    <row r="11" spans="1:26" ht="15" customHeight="1">
      <c r="A11" s="180">
        <v>2</v>
      </c>
      <c r="B11" s="177">
        <v>45516</v>
      </c>
      <c r="C11" s="181"/>
      <c r="D11" s="185" t="s">
        <v>133</v>
      </c>
      <c r="E11" s="182" t="s">
        <v>542</v>
      </c>
      <c r="F11" s="176" t="s">
        <v>890</v>
      </c>
      <c r="G11" s="178">
        <v>2540</v>
      </c>
      <c r="H11" s="176"/>
      <c r="I11" s="176" t="s">
        <v>891</v>
      </c>
      <c r="J11" s="178" t="s">
        <v>543</v>
      </c>
      <c r="K11" s="178"/>
      <c r="L11" s="179"/>
      <c r="M11" s="183"/>
      <c r="N11" s="178"/>
      <c r="O11" s="184"/>
      <c r="P11" s="179">
        <f>VLOOKUP(D11,'MidCap Intra'!$B$11:$C$570,2,0)</f>
        <v>2838.45</v>
      </c>
      <c r="Q11" s="221"/>
      <c r="R11" s="54" t="s">
        <v>836</v>
      </c>
    </row>
    <row r="12" spans="1:26" ht="15" customHeight="1">
      <c r="A12" s="180">
        <v>3</v>
      </c>
      <c r="B12" s="177">
        <v>45524</v>
      </c>
      <c r="C12" s="181"/>
      <c r="D12" s="185" t="s">
        <v>220</v>
      </c>
      <c r="E12" s="182" t="s">
        <v>542</v>
      </c>
      <c r="F12" s="176" t="s">
        <v>932</v>
      </c>
      <c r="G12" s="178">
        <v>1090</v>
      </c>
      <c r="H12" s="176"/>
      <c r="I12" s="176" t="s">
        <v>914</v>
      </c>
      <c r="J12" s="178" t="s">
        <v>543</v>
      </c>
      <c r="K12" s="178"/>
      <c r="L12" s="179"/>
      <c r="M12" s="183"/>
      <c r="N12" s="178"/>
      <c r="O12" s="184"/>
      <c r="P12" s="179">
        <f>VLOOKUP(D12,'MidCap Intra'!$B$11:$C$570,2,0)</f>
        <v>1069.1500000000001</v>
      </c>
      <c r="Q12" s="221"/>
      <c r="R12" s="54" t="s">
        <v>835</v>
      </c>
    </row>
    <row r="13" spans="1:26" ht="15" customHeight="1">
      <c r="A13" s="180">
        <v>4</v>
      </c>
      <c r="B13" s="177">
        <v>45524</v>
      </c>
      <c r="C13" s="181"/>
      <c r="D13" s="185" t="s">
        <v>219</v>
      </c>
      <c r="E13" s="182" t="s">
        <v>542</v>
      </c>
      <c r="F13" s="176" t="s">
        <v>897</v>
      </c>
      <c r="G13" s="178">
        <v>1120</v>
      </c>
      <c r="H13" s="176"/>
      <c r="I13" s="176" t="s">
        <v>898</v>
      </c>
      <c r="J13" s="178" t="s">
        <v>543</v>
      </c>
      <c r="K13" s="178"/>
      <c r="L13" s="179"/>
      <c r="M13" s="183"/>
      <c r="N13" s="178"/>
      <c r="O13" s="184"/>
      <c r="P13" s="179">
        <f>VLOOKUP(D13,'MidCap Intra'!$B$11:$C$570,2,0)</f>
        <v>1188.6500000000001</v>
      </c>
      <c r="Q13" s="221"/>
      <c r="R13" s="54" t="s">
        <v>835</v>
      </c>
    </row>
    <row r="14" spans="1:26" ht="15" customHeight="1">
      <c r="A14" s="346">
        <v>5</v>
      </c>
      <c r="B14" s="347">
        <v>45524</v>
      </c>
      <c r="C14" s="348"/>
      <c r="D14" s="349" t="s">
        <v>211</v>
      </c>
      <c r="E14" s="350" t="s">
        <v>542</v>
      </c>
      <c r="F14" s="274">
        <v>6910</v>
      </c>
      <c r="G14" s="275">
        <v>6640</v>
      </c>
      <c r="H14" s="274">
        <v>6620</v>
      </c>
      <c r="I14" s="274" t="s">
        <v>899</v>
      </c>
      <c r="J14" s="273" t="s">
        <v>1237</v>
      </c>
      <c r="K14" s="273">
        <f t="shared" ref="K14" si="0">H14-F14</f>
        <v>-290</v>
      </c>
      <c r="L14" s="351">
        <f t="shared" ref="L14" si="1">(F14*-0.3)/100</f>
        <v>-20.73</v>
      </c>
      <c r="M14" s="352">
        <f t="shared" ref="M14" si="2">(K14+L14)/F14</f>
        <v>-4.4968162083936329E-2</v>
      </c>
      <c r="N14" s="273" t="s">
        <v>554</v>
      </c>
      <c r="O14" s="353">
        <v>45541</v>
      </c>
      <c r="P14" s="354"/>
      <c r="Q14" s="221"/>
      <c r="R14" s="54" t="s">
        <v>835</v>
      </c>
    </row>
    <row r="15" spans="1:26" ht="15" customHeight="1">
      <c r="A15" s="180">
        <v>6</v>
      </c>
      <c r="B15" s="177">
        <v>45530</v>
      </c>
      <c r="C15" s="181"/>
      <c r="D15" s="185" t="s">
        <v>423</v>
      </c>
      <c r="E15" s="182" t="s">
        <v>542</v>
      </c>
      <c r="F15" s="176" t="s">
        <v>910</v>
      </c>
      <c r="G15" s="178">
        <v>468</v>
      </c>
      <c r="H15" s="176"/>
      <c r="I15" s="176" t="s">
        <v>911</v>
      </c>
      <c r="J15" s="178" t="s">
        <v>543</v>
      </c>
      <c r="K15" s="178"/>
      <c r="L15" s="179"/>
      <c r="M15" s="183"/>
      <c r="N15" s="178"/>
      <c r="O15" s="184"/>
      <c r="P15" s="179">
        <f>VLOOKUP(D15,'[1]MidCap Intra'!$B$11:$C$571,2,0)</f>
        <v>510.9</v>
      </c>
      <c r="Q15" s="221"/>
      <c r="R15" s="54" t="s">
        <v>835</v>
      </c>
    </row>
    <row r="16" spans="1:26" ht="15" customHeight="1">
      <c r="A16" s="346">
        <v>7</v>
      </c>
      <c r="B16" s="347">
        <v>45531</v>
      </c>
      <c r="C16" s="348"/>
      <c r="D16" s="349" t="s">
        <v>131</v>
      </c>
      <c r="E16" s="350" t="s">
        <v>542</v>
      </c>
      <c r="F16" s="274">
        <v>326</v>
      </c>
      <c r="G16" s="275">
        <v>310</v>
      </c>
      <c r="H16" s="274">
        <v>310</v>
      </c>
      <c r="I16" s="274" t="s">
        <v>912</v>
      </c>
      <c r="J16" s="273" t="s">
        <v>1017</v>
      </c>
      <c r="K16" s="273">
        <f t="shared" ref="K16" si="3">H16-F16</f>
        <v>-16</v>
      </c>
      <c r="L16" s="351">
        <f t="shared" ref="L16" si="4">(F16*-0.3)/100</f>
        <v>-0.97799999999999998</v>
      </c>
      <c r="M16" s="352">
        <f t="shared" ref="M16" si="5">(K16+L16)/F16</f>
        <v>-5.2079754601226998E-2</v>
      </c>
      <c r="N16" s="273" t="s">
        <v>554</v>
      </c>
      <c r="O16" s="353">
        <v>45540</v>
      </c>
      <c r="P16" s="354"/>
      <c r="Q16" s="221"/>
      <c r="R16" s="54" t="s">
        <v>835</v>
      </c>
    </row>
    <row r="17" spans="1:38" ht="15" customHeight="1">
      <c r="A17" s="346">
        <v>8</v>
      </c>
      <c r="B17" s="347">
        <v>45531</v>
      </c>
      <c r="C17" s="348"/>
      <c r="D17" s="349" t="s">
        <v>235</v>
      </c>
      <c r="E17" s="350" t="s">
        <v>542</v>
      </c>
      <c r="F17" s="274">
        <v>144</v>
      </c>
      <c r="G17" s="275">
        <v>134.5</v>
      </c>
      <c r="H17" s="274">
        <v>134.5</v>
      </c>
      <c r="I17" s="274" t="s">
        <v>913</v>
      </c>
      <c r="J17" s="273" t="s">
        <v>1236</v>
      </c>
      <c r="K17" s="273">
        <f t="shared" ref="K17" si="6">H17-F17</f>
        <v>-9.5</v>
      </c>
      <c r="L17" s="351">
        <f t="shared" ref="L17" si="7">(F17*-0.3)/100</f>
        <v>-0.43199999999999994</v>
      </c>
      <c r="M17" s="352">
        <f t="shared" ref="M17" si="8">(K17+L17)/F17</f>
        <v>-6.8972222222222226E-2</v>
      </c>
      <c r="N17" s="273" t="s">
        <v>554</v>
      </c>
      <c r="O17" s="353">
        <v>45541</v>
      </c>
      <c r="P17" s="354"/>
      <c r="Q17" s="221"/>
      <c r="R17" s="54" t="s">
        <v>835</v>
      </c>
    </row>
    <row r="18" spans="1:38" ht="15" customHeight="1">
      <c r="A18" s="355">
        <v>9</v>
      </c>
      <c r="B18" s="255">
        <v>45532</v>
      </c>
      <c r="C18" s="356"/>
      <c r="D18" s="357" t="s">
        <v>869</v>
      </c>
      <c r="E18" s="358" t="s">
        <v>542</v>
      </c>
      <c r="F18" s="239">
        <v>1063</v>
      </c>
      <c r="G18" s="240">
        <v>1020</v>
      </c>
      <c r="H18" s="239">
        <v>1120</v>
      </c>
      <c r="I18" s="239" t="s">
        <v>914</v>
      </c>
      <c r="J18" s="238" t="s">
        <v>1235</v>
      </c>
      <c r="K18" s="238">
        <f t="shared" ref="K18" si="9">H18-F18</f>
        <v>57</v>
      </c>
      <c r="L18" s="251">
        <f t="shared" ref="L18" si="10">(F18*-0.3)/100</f>
        <v>-3.1889999999999996</v>
      </c>
      <c r="M18" s="252">
        <f t="shared" ref="M18" si="11">(K18+L18)/F18</f>
        <v>5.0621825023518342E-2</v>
      </c>
      <c r="N18" s="238" t="s">
        <v>544</v>
      </c>
      <c r="O18" s="253">
        <v>45541</v>
      </c>
      <c r="P18" s="254"/>
      <c r="Q18" s="221"/>
      <c r="R18" s="54" t="s">
        <v>835</v>
      </c>
    </row>
    <row r="19" spans="1:38" ht="15" customHeight="1">
      <c r="A19" s="355">
        <v>10</v>
      </c>
      <c r="B19" s="255">
        <v>45532</v>
      </c>
      <c r="C19" s="356"/>
      <c r="D19" s="357" t="s">
        <v>348</v>
      </c>
      <c r="E19" s="358" t="s">
        <v>542</v>
      </c>
      <c r="F19" s="239">
        <v>785</v>
      </c>
      <c r="G19" s="240">
        <v>726</v>
      </c>
      <c r="H19" s="239">
        <v>827</v>
      </c>
      <c r="I19" s="239" t="s">
        <v>915</v>
      </c>
      <c r="J19" s="238" t="s">
        <v>727</v>
      </c>
      <c r="K19" s="238">
        <f t="shared" ref="K19" si="12">H19-F19</f>
        <v>42</v>
      </c>
      <c r="L19" s="251">
        <f t="shared" ref="L19" si="13">(F19*-0.3)/100</f>
        <v>-2.355</v>
      </c>
      <c r="M19" s="252">
        <f t="shared" ref="M19" si="14">(K19+L19)/F19</f>
        <v>5.0503184713375802E-2</v>
      </c>
      <c r="N19" s="238" t="s">
        <v>544</v>
      </c>
      <c r="O19" s="253">
        <v>45541</v>
      </c>
      <c r="P19" s="254"/>
      <c r="Q19" s="221"/>
      <c r="R19" s="330" t="s">
        <v>836</v>
      </c>
    </row>
    <row r="20" spans="1:38" ht="15" customHeight="1">
      <c r="A20" s="180">
        <v>11</v>
      </c>
      <c r="B20" s="177">
        <v>45533</v>
      </c>
      <c r="C20" s="181"/>
      <c r="D20" s="185" t="s">
        <v>74</v>
      </c>
      <c r="E20" s="182" t="s">
        <v>542</v>
      </c>
      <c r="F20" s="176" t="s">
        <v>917</v>
      </c>
      <c r="G20" s="178">
        <v>284</v>
      </c>
      <c r="H20" s="176"/>
      <c r="I20" s="176" t="s">
        <v>887</v>
      </c>
      <c r="J20" s="178" t="s">
        <v>543</v>
      </c>
      <c r="K20" s="178"/>
      <c r="L20" s="179"/>
      <c r="M20" s="183"/>
      <c r="N20" s="178"/>
      <c r="O20" s="184"/>
      <c r="P20" s="179">
        <f>VLOOKUP(D20,'[1]MidCap Intra'!$B$11:$C$571,2,0)</f>
        <v>304.5</v>
      </c>
      <c r="Q20" s="221"/>
      <c r="R20" s="330" t="s">
        <v>835</v>
      </c>
    </row>
    <row r="21" spans="1:38" ht="15" customHeight="1">
      <c r="A21" s="180">
        <v>12</v>
      </c>
      <c r="B21" s="177">
        <v>45533</v>
      </c>
      <c r="C21" s="181"/>
      <c r="D21" s="185" t="s">
        <v>205</v>
      </c>
      <c r="E21" s="182" t="s">
        <v>542</v>
      </c>
      <c r="F21" s="176" t="s">
        <v>919</v>
      </c>
      <c r="G21" s="178">
        <v>2900</v>
      </c>
      <c r="H21" s="176"/>
      <c r="I21" s="176" t="s">
        <v>920</v>
      </c>
      <c r="J21" s="178" t="s">
        <v>543</v>
      </c>
      <c r="K21" s="178"/>
      <c r="L21" s="179"/>
      <c r="M21" s="183"/>
      <c r="N21" s="178"/>
      <c r="O21" s="184"/>
      <c r="P21" s="179">
        <f>VLOOKUP(D21,'[1]MidCap Intra'!$B$11:$C$571,2,0)</f>
        <v>2996.25</v>
      </c>
      <c r="Q21" s="221"/>
      <c r="R21" s="330" t="s">
        <v>835</v>
      </c>
    </row>
    <row r="22" spans="1:38" ht="15" customHeight="1">
      <c r="A22" s="180">
        <v>13</v>
      </c>
      <c r="B22" s="177">
        <v>45537</v>
      </c>
      <c r="C22" s="181"/>
      <c r="D22" s="185" t="s">
        <v>231</v>
      </c>
      <c r="E22" s="182" t="s">
        <v>542</v>
      </c>
      <c r="F22" s="176" t="s">
        <v>935</v>
      </c>
      <c r="G22" s="178">
        <v>555</v>
      </c>
      <c r="H22" s="176"/>
      <c r="I22" s="176" t="s">
        <v>936</v>
      </c>
      <c r="J22" s="336" t="s">
        <v>543</v>
      </c>
      <c r="K22" s="178"/>
      <c r="L22" s="179"/>
      <c r="M22" s="183"/>
      <c r="N22" s="178"/>
      <c r="O22" s="184"/>
      <c r="P22" s="179">
        <f>VLOOKUP(D22,'[1]MidCap Intra'!$B$11:$C$571,2,0)</f>
        <v>579.15</v>
      </c>
      <c r="Q22" s="221"/>
      <c r="R22" s="330"/>
    </row>
    <row r="23" spans="1:38" ht="15" customHeight="1">
      <c r="A23" s="180">
        <v>14</v>
      </c>
      <c r="B23" s="177">
        <v>45539</v>
      </c>
      <c r="C23" s="181"/>
      <c r="D23" s="185" t="s">
        <v>857</v>
      </c>
      <c r="E23" s="182" t="s">
        <v>542</v>
      </c>
      <c r="F23" s="176" t="s">
        <v>966</v>
      </c>
      <c r="G23" s="178">
        <v>319</v>
      </c>
      <c r="H23" s="176"/>
      <c r="I23" s="176" t="s">
        <v>967</v>
      </c>
      <c r="J23" s="178" t="s">
        <v>543</v>
      </c>
      <c r="K23" s="178"/>
      <c r="L23" s="179"/>
      <c r="M23" s="183"/>
      <c r="N23" s="178"/>
      <c r="O23" s="184"/>
      <c r="P23" s="179">
        <f>VLOOKUP(D23,'[1]MidCap Intra'!$B$11:$C$571,2,0)</f>
        <v>329.6</v>
      </c>
      <c r="Q23" s="221"/>
      <c r="R23" s="330"/>
    </row>
    <row r="24" spans="1:38" ht="15" customHeight="1">
      <c r="A24" s="180">
        <v>15</v>
      </c>
      <c r="B24" s="177">
        <v>45540</v>
      </c>
      <c r="C24" s="181"/>
      <c r="D24" s="185" t="s">
        <v>221</v>
      </c>
      <c r="E24" s="182" t="s">
        <v>542</v>
      </c>
      <c r="F24" s="176" t="s">
        <v>1015</v>
      </c>
      <c r="G24" s="178">
        <v>390</v>
      </c>
      <c r="H24" s="176"/>
      <c r="I24" s="176" t="s">
        <v>1016</v>
      </c>
      <c r="J24" s="178" t="s">
        <v>543</v>
      </c>
      <c r="K24" s="178"/>
      <c r="L24" s="179"/>
      <c r="M24" s="183"/>
      <c r="N24" s="178"/>
      <c r="O24" s="184"/>
      <c r="P24" s="179">
        <f>VLOOKUP(D24,'[1]MidCap Intra'!$B$11:$C$571,2,0)</f>
        <v>422.95</v>
      </c>
      <c r="Q24" s="221"/>
      <c r="R24" s="330"/>
    </row>
    <row r="25" spans="1:38" ht="15" customHeight="1">
      <c r="A25" s="180">
        <v>16</v>
      </c>
      <c r="B25" s="177">
        <v>45541</v>
      </c>
      <c r="C25" s="181"/>
      <c r="D25" s="185" t="s">
        <v>78</v>
      </c>
      <c r="E25" s="182" t="s">
        <v>542</v>
      </c>
      <c r="F25" s="176" t="s">
        <v>1231</v>
      </c>
      <c r="G25" s="178">
        <v>1447</v>
      </c>
      <c r="H25" s="176"/>
      <c r="I25" s="176" t="s">
        <v>1232</v>
      </c>
      <c r="J25" s="178" t="s">
        <v>543</v>
      </c>
      <c r="K25" s="178"/>
      <c r="L25" s="179"/>
      <c r="M25" s="183"/>
      <c r="N25" s="178"/>
      <c r="O25" s="184"/>
      <c r="P25" s="179">
        <f>VLOOKUP(D25,'[1]MidCap Intra'!$B$11:$C$571,2,0)</f>
        <v>1486.35</v>
      </c>
      <c r="Q25" s="221"/>
      <c r="R25" s="330"/>
    </row>
    <row r="26" spans="1:38" ht="15" customHeight="1">
      <c r="A26" s="180">
        <v>17</v>
      </c>
      <c r="B26" s="177">
        <v>45541</v>
      </c>
      <c r="C26" s="181"/>
      <c r="D26" s="185" t="s">
        <v>232</v>
      </c>
      <c r="E26" s="182" t="s">
        <v>542</v>
      </c>
      <c r="F26" s="176" t="s">
        <v>1233</v>
      </c>
      <c r="G26" s="178">
        <v>439</v>
      </c>
      <c r="H26" s="176"/>
      <c r="I26" s="176" t="s">
        <v>1234</v>
      </c>
      <c r="J26" s="178" t="s">
        <v>543</v>
      </c>
      <c r="K26" s="178"/>
      <c r="L26" s="179"/>
      <c r="M26" s="183"/>
      <c r="N26" s="178"/>
      <c r="O26" s="184"/>
      <c r="P26" s="179">
        <f>VLOOKUP(D26,'[1]MidCap Intra'!$B$11:$C$571,2,0)</f>
        <v>459.55</v>
      </c>
      <c r="Q26" s="221"/>
      <c r="R26" s="330"/>
    </row>
    <row r="27" spans="1:38" ht="15" customHeight="1">
      <c r="A27" s="180"/>
      <c r="B27" s="177"/>
      <c r="C27" s="181"/>
      <c r="D27" s="185"/>
      <c r="E27" s="182"/>
      <c r="F27" s="176"/>
      <c r="G27" s="178"/>
      <c r="H27" s="176"/>
      <c r="I27" s="176"/>
      <c r="J27" s="178"/>
      <c r="K27" s="178"/>
      <c r="L27" s="179"/>
      <c r="M27" s="183"/>
      <c r="N27" s="178"/>
      <c r="O27" s="184"/>
      <c r="P27" s="179"/>
      <c r="Q27" s="221"/>
      <c r="R27" s="330"/>
    </row>
    <row r="28" spans="1:38" ht="15" customHeight="1">
      <c r="A28" s="180"/>
      <c r="B28" s="177"/>
      <c r="C28" s="181"/>
      <c r="D28" s="185"/>
      <c r="E28" s="182"/>
      <c r="F28" s="176"/>
      <c r="G28" s="178"/>
      <c r="H28" s="176"/>
      <c r="I28" s="176"/>
      <c r="J28" s="178"/>
      <c r="K28" s="178"/>
      <c r="L28" s="179"/>
      <c r="M28" s="183"/>
      <c r="N28" s="178"/>
      <c r="O28" s="184"/>
      <c r="P28" s="179"/>
      <c r="Q28" s="221"/>
      <c r="R28" s="330"/>
    </row>
    <row r="29" spans="1:38" ht="15" customHeight="1">
      <c r="G29" s="54"/>
      <c r="H29" s="54"/>
      <c r="I29" s="54"/>
      <c r="J29" s="54"/>
      <c r="K29" s="54"/>
      <c r="L29" s="54"/>
      <c r="M29" s="54"/>
      <c r="N29" s="54"/>
      <c r="O29" s="54"/>
      <c r="P29" s="54"/>
      <c r="R29" s="330"/>
    </row>
    <row r="30" spans="1:38" ht="14.25" customHeight="1">
      <c r="A30" s="96"/>
      <c r="B30" s="97"/>
      <c r="C30" s="98"/>
      <c r="D30" s="99"/>
      <c r="E30" s="100"/>
      <c r="F30" s="100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101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02" t="s">
        <v>545</v>
      </c>
      <c r="B31" s="103"/>
      <c r="C31" s="104"/>
      <c r="E31" s="105"/>
      <c r="F31" s="105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06" t="s">
        <v>546</v>
      </c>
      <c r="B32" s="102"/>
      <c r="C32" s="102"/>
      <c r="D32" s="102"/>
      <c r="E32" s="37"/>
      <c r="F32" s="107" t="s">
        <v>547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02" t="s">
        <v>548</v>
      </c>
      <c r="B33" s="102"/>
      <c r="C33" s="102"/>
      <c r="D33" s="102" t="s">
        <v>549</v>
      </c>
      <c r="E33" s="6"/>
      <c r="F33" s="107" t="s">
        <v>550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102"/>
      <c r="B34" s="102"/>
      <c r="C34" s="102"/>
      <c r="D34" s="102"/>
      <c r="E34" s="6"/>
      <c r="F34" s="6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" customHeight="1">
      <c r="A35" s="189"/>
      <c r="B35" s="189"/>
      <c r="C35" s="189"/>
      <c r="D35" s="189"/>
      <c r="E35" s="190"/>
      <c r="F35" s="190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" customHeight="1">
      <c r="A36" s="189"/>
      <c r="B36" s="189"/>
      <c r="C36" s="189"/>
      <c r="D36" s="189"/>
      <c r="E36" s="190"/>
      <c r="F36" s="190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38.25" customHeight="1">
      <c r="A37" s="91" t="s">
        <v>904</v>
      </c>
      <c r="B37" s="119"/>
      <c r="C37" s="119"/>
      <c r="D37" s="120"/>
      <c r="E37" s="108"/>
      <c r="F37" s="6"/>
      <c r="G37" s="6"/>
      <c r="H37" s="109"/>
      <c r="I37" s="121"/>
      <c r="J37" s="1"/>
      <c r="K37" s="6"/>
      <c r="L37" s="6"/>
      <c r="M37" s="6"/>
      <c r="N37" s="1"/>
      <c r="O37" s="1"/>
      <c r="R37" s="54"/>
      <c r="S37" s="54"/>
      <c r="T37" s="37"/>
      <c r="U37" s="54"/>
      <c r="V37" s="37"/>
      <c r="W37" s="54"/>
      <c r="X37" s="37"/>
      <c r="Y37" s="54"/>
      <c r="Z37" s="37"/>
      <c r="AA37" s="54"/>
      <c r="AB37" s="37"/>
      <c r="AC37" s="54"/>
      <c r="AD37" s="37"/>
      <c r="AE37" s="54"/>
      <c r="AF37" s="37"/>
      <c r="AG37" s="1"/>
      <c r="AH37" s="1"/>
      <c r="AI37" s="1"/>
      <c r="AJ37" s="6"/>
      <c r="AK37" s="1"/>
    </row>
    <row r="38" spans="1:38" ht="38.25">
      <c r="A38" s="92" t="s">
        <v>16</v>
      </c>
      <c r="B38" s="93" t="s">
        <v>519</v>
      </c>
      <c r="C38" s="93"/>
      <c r="D38" s="94" t="s">
        <v>529</v>
      </c>
      <c r="E38" s="93" t="s">
        <v>530</v>
      </c>
      <c r="F38" s="93" t="s">
        <v>531</v>
      </c>
      <c r="G38" s="93" t="s">
        <v>532</v>
      </c>
      <c r="H38" s="93" t="s">
        <v>533</v>
      </c>
      <c r="I38" s="93" t="s">
        <v>534</v>
      </c>
      <c r="J38" s="92" t="s">
        <v>535</v>
      </c>
      <c r="K38" s="112" t="s">
        <v>552</v>
      </c>
      <c r="L38" s="113" t="s">
        <v>537</v>
      </c>
      <c r="M38" s="95" t="s">
        <v>538</v>
      </c>
      <c r="N38" s="93" t="s">
        <v>539</v>
      </c>
      <c r="O38" s="94" t="s">
        <v>540</v>
      </c>
      <c r="P38" s="186" t="s">
        <v>541</v>
      </c>
      <c r="Q38" s="188" t="s">
        <v>806</v>
      </c>
      <c r="R38" s="54"/>
      <c r="S38" s="54"/>
      <c r="T38" s="37"/>
      <c r="U38" s="54"/>
      <c r="V38" s="37"/>
      <c r="W38" s="54"/>
      <c r="X38" s="37"/>
      <c r="Y38" s="54"/>
      <c r="Z38" s="37"/>
      <c r="AA38" s="54"/>
      <c r="AB38" s="37"/>
      <c r="AC38" s="54"/>
      <c r="AD38" s="37"/>
      <c r="AE38" s="54"/>
      <c r="AF38" s="37"/>
      <c r="AG38" s="37"/>
      <c r="AH38" s="37"/>
      <c r="AI38" s="37"/>
      <c r="AJ38" s="37"/>
      <c r="AK38" s="37"/>
      <c r="AL38" s="37"/>
    </row>
    <row r="39" spans="1:38" ht="12.75" customHeight="1">
      <c r="A39" s="239">
        <v>1</v>
      </c>
      <c r="B39" s="255">
        <v>45533</v>
      </c>
      <c r="C39" s="293"/>
      <c r="D39" s="293" t="s">
        <v>893</v>
      </c>
      <c r="E39" s="239" t="s">
        <v>542</v>
      </c>
      <c r="F39" s="239">
        <v>343.5</v>
      </c>
      <c r="G39" s="239">
        <v>318</v>
      </c>
      <c r="H39" s="239">
        <v>361.5</v>
      </c>
      <c r="I39" s="239" t="s">
        <v>918</v>
      </c>
      <c r="J39" s="238" t="s">
        <v>934</v>
      </c>
      <c r="K39" s="238">
        <f t="shared" ref="K39" si="15">H39-F39</f>
        <v>18</v>
      </c>
      <c r="L39" s="251">
        <f t="shared" ref="L39" si="16">(F39*-0.3)/100</f>
        <v>-1.0305</v>
      </c>
      <c r="M39" s="252">
        <f t="shared" ref="M39" si="17">(K39+L39)/F39</f>
        <v>4.9401746724890831E-2</v>
      </c>
      <c r="N39" s="238" t="s">
        <v>544</v>
      </c>
      <c r="O39" s="253">
        <v>45537</v>
      </c>
      <c r="P39" s="254"/>
      <c r="Q39" s="235"/>
      <c r="R39" s="54" t="s">
        <v>835</v>
      </c>
      <c r="S39" s="54"/>
      <c r="T39" s="37"/>
      <c r="U39" s="54"/>
      <c r="V39" s="37"/>
      <c r="W39" s="54"/>
      <c r="X39" s="37"/>
      <c r="Y39" s="54"/>
      <c r="Z39" s="37"/>
      <c r="AA39" s="54"/>
      <c r="AB39" s="37"/>
      <c r="AC39" s="54"/>
      <c r="AD39" s="37"/>
      <c r="AE39" s="54"/>
      <c r="AF39" s="37"/>
    </row>
    <row r="40" spans="1:38" ht="12.75" customHeight="1">
      <c r="A40" s="180">
        <v>2</v>
      </c>
      <c r="B40" s="177">
        <v>45534</v>
      </c>
      <c r="C40" s="181"/>
      <c r="D40" s="185" t="s">
        <v>925</v>
      </c>
      <c r="E40" s="182" t="s">
        <v>542</v>
      </c>
      <c r="F40" s="176" t="s">
        <v>926</v>
      </c>
      <c r="G40" s="178">
        <v>319</v>
      </c>
      <c r="H40" s="176"/>
      <c r="I40" s="176" t="s">
        <v>927</v>
      </c>
      <c r="J40" s="178" t="s">
        <v>543</v>
      </c>
      <c r="K40" s="176"/>
      <c r="L40" s="236"/>
      <c r="M40" s="237"/>
      <c r="N40" s="176"/>
      <c r="O40" s="223"/>
      <c r="P40" s="179"/>
      <c r="Q40" s="235"/>
      <c r="R40" s="54" t="s">
        <v>835</v>
      </c>
      <c r="S40" s="54"/>
      <c r="T40" s="37"/>
      <c r="U40" s="54"/>
      <c r="V40" s="37"/>
      <c r="W40" s="54"/>
      <c r="X40" s="37"/>
      <c r="Y40" s="54"/>
      <c r="Z40" s="37"/>
      <c r="AA40" s="54"/>
      <c r="AB40" s="37"/>
      <c r="AC40" s="54"/>
      <c r="AD40" s="37"/>
      <c r="AE40" s="54"/>
      <c r="AF40" s="37"/>
    </row>
    <row r="41" spans="1:38" ht="12.75" customHeight="1">
      <c r="A41" s="180">
        <v>3</v>
      </c>
      <c r="B41" s="177">
        <v>45537</v>
      </c>
      <c r="C41" s="181"/>
      <c r="D41" s="185" t="s">
        <v>901</v>
      </c>
      <c r="E41" s="182" t="s">
        <v>542</v>
      </c>
      <c r="F41" s="176" t="s">
        <v>933</v>
      </c>
      <c r="G41" s="178">
        <v>1950</v>
      </c>
      <c r="H41" s="176"/>
      <c r="I41" s="176" t="s">
        <v>889</v>
      </c>
      <c r="J41" s="178" t="s">
        <v>543</v>
      </c>
      <c r="K41" s="176"/>
      <c r="L41" s="236"/>
      <c r="M41" s="237"/>
      <c r="N41" s="176"/>
      <c r="O41" s="223"/>
      <c r="P41" s="179"/>
      <c r="Q41" s="235"/>
      <c r="R41" s="54"/>
      <c r="S41" s="54"/>
      <c r="T41" s="37"/>
      <c r="U41" s="54"/>
      <c r="V41" s="37"/>
      <c r="W41" s="54"/>
      <c r="X41" s="37"/>
      <c r="Y41" s="54"/>
      <c r="Z41" s="37"/>
      <c r="AA41" s="54"/>
      <c r="AB41" s="37"/>
      <c r="AC41" s="54"/>
      <c r="AD41" s="37"/>
      <c r="AE41" s="54"/>
      <c r="AF41" s="37"/>
    </row>
    <row r="42" spans="1:38" ht="12.75" customHeight="1">
      <c r="A42" s="180"/>
      <c r="B42" s="177"/>
      <c r="C42" s="181"/>
      <c r="D42" s="185"/>
      <c r="E42" s="182"/>
      <c r="F42" s="176"/>
      <c r="G42" s="178"/>
      <c r="H42" s="176"/>
      <c r="I42" s="176"/>
      <c r="J42" s="178"/>
      <c r="K42" s="176"/>
      <c r="L42" s="236"/>
      <c r="M42" s="237"/>
      <c r="N42" s="176"/>
      <c r="O42" s="223"/>
      <c r="P42" s="179"/>
      <c r="Q42" s="235"/>
      <c r="R42" s="54"/>
      <c r="S42" s="54"/>
      <c r="T42" s="37"/>
      <c r="U42" s="54"/>
      <c r="V42" s="37"/>
      <c r="W42" s="54"/>
      <c r="X42" s="37"/>
      <c r="Y42" s="54"/>
      <c r="Z42" s="37"/>
      <c r="AA42" s="54"/>
      <c r="AB42" s="37"/>
      <c r="AC42" s="54"/>
      <c r="AD42" s="37"/>
      <c r="AE42" s="54"/>
      <c r="AF42" s="37"/>
    </row>
    <row r="43" spans="1:38" ht="12.75" customHeight="1">
      <c r="A43" s="176"/>
      <c r="B43" s="177"/>
      <c r="C43" s="220"/>
      <c r="D43" s="220"/>
      <c r="E43" s="176"/>
      <c r="F43" s="176"/>
      <c r="G43" s="176"/>
      <c r="H43" s="176"/>
      <c r="I43" s="176"/>
      <c r="J43" s="176"/>
      <c r="K43" s="176"/>
      <c r="L43" s="236"/>
      <c r="M43" s="237"/>
      <c r="N43" s="176"/>
      <c r="O43" s="223"/>
      <c r="P43" s="179"/>
      <c r="Q43" s="235"/>
      <c r="R43" s="54" t="s">
        <v>835</v>
      </c>
      <c r="S43" s="54"/>
      <c r="T43" s="37"/>
      <c r="U43" s="54"/>
      <c r="V43" s="37"/>
      <c r="W43" s="54"/>
      <c r="X43" s="37"/>
      <c r="Y43" s="54"/>
      <c r="Z43" s="37"/>
      <c r="AA43" s="54"/>
      <c r="AB43" s="37"/>
      <c r="AC43" s="54"/>
      <c r="AD43" s="37"/>
      <c r="AE43" s="54"/>
      <c r="AF43" s="37"/>
    </row>
    <row r="44" spans="1:38" ht="12.75" customHeight="1">
      <c r="A44" s="102" t="s">
        <v>545</v>
      </c>
      <c r="B44" s="102"/>
      <c r="C44" s="102"/>
      <c r="D44" s="54"/>
      <c r="E44" s="37"/>
      <c r="F44" s="107" t="s">
        <v>547</v>
      </c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37"/>
      <c r="U44" s="54"/>
      <c r="V44" s="37"/>
      <c r="W44" s="54"/>
      <c r="X44" s="37"/>
      <c r="Y44" s="54"/>
      <c r="Z44" s="37"/>
      <c r="AA44" s="54"/>
      <c r="AB44" s="37"/>
      <c r="AC44" s="54"/>
      <c r="AD44" s="37"/>
      <c r="AE44" s="54"/>
      <c r="AF44" s="37"/>
    </row>
    <row r="45" spans="1:38" ht="12.75" customHeight="1">
      <c r="A45" s="106" t="s">
        <v>546</v>
      </c>
      <c r="B45" s="102"/>
      <c r="C45" s="102"/>
      <c r="D45" s="54"/>
      <c r="E45" s="37"/>
      <c r="F45" s="107" t="s">
        <v>550</v>
      </c>
      <c r="G45" s="54"/>
      <c r="H45" s="54" t="s">
        <v>566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37"/>
      <c r="U45" s="54"/>
      <c r="V45" s="37"/>
      <c r="W45" s="54"/>
      <c r="X45" s="37"/>
      <c r="Y45" s="54"/>
      <c r="Z45" s="37"/>
      <c r="AA45" s="54"/>
      <c r="AB45" s="37"/>
      <c r="AC45" s="54"/>
      <c r="AD45" s="37"/>
      <c r="AE45" s="54"/>
      <c r="AF45" s="37"/>
    </row>
    <row r="46" spans="1:38" ht="12.75" customHeight="1">
      <c r="A46" s="54"/>
      <c r="B46" s="54"/>
      <c r="C46" s="102"/>
      <c r="D46" s="54"/>
      <c r="E46" s="37"/>
      <c r="F46" s="107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</row>
    <row r="47" spans="1:38" ht="12" customHeight="1">
      <c r="A47" s="189"/>
      <c r="B47" s="189"/>
      <c r="C47" s="189"/>
      <c r="D47" s="189"/>
      <c r="E47" s="190"/>
      <c r="F47" s="190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38.25" customHeight="1">
      <c r="A48" s="91" t="s">
        <v>905</v>
      </c>
      <c r="B48" s="119"/>
      <c r="C48" s="119"/>
      <c r="D48" s="120"/>
      <c r="E48" s="108"/>
      <c r="F48" s="6"/>
      <c r="G48" s="6"/>
      <c r="H48" s="109"/>
      <c r="I48" s="121"/>
      <c r="J48" s="1"/>
      <c r="K48" s="6"/>
      <c r="L48" s="6"/>
      <c r="M48" s="6"/>
      <c r="N48" s="1"/>
      <c r="O48" s="1"/>
      <c r="R48" s="54"/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  <c r="AG48" s="1"/>
      <c r="AH48" s="1"/>
      <c r="AI48" s="1"/>
      <c r="AJ48" s="6"/>
      <c r="AK48" s="1"/>
    </row>
    <row r="49" spans="1:38" ht="38.25">
      <c r="A49" s="92" t="s">
        <v>16</v>
      </c>
      <c r="B49" s="93" t="s">
        <v>519</v>
      </c>
      <c r="C49" s="93"/>
      <c r="D49" s="94" t="s">
        <v>529</v>
      </c>
      <c r="E49" s="93" t="s">
        <v>530</v>
      </c>
      <c r="F49" s="93" t="s">
        <v>531</v>
      </c>
      <c r="G49" s="93" t="s">
        <v>532</v>
      </c>
      <c r="H49" s="93" t="s">
        <v>533</v>
      </c>
      <c r="I49" s="93" t="s">
        <v>534</v>
      </c>
      <c r="J49" s="92" t="s">
        <v>535</v>
      </c>
      <c r="K49" s="112" t="s">
        <v>552</v>
      </c>
      <c r="L49" s="113" t="s">
        <v>537</v>
      </c>
      <c r="M49" s="95" t="s">
        <v>538</v>
      </c>
      <c r="N49" s="93" t="s">
        <v>539</v>
      </c>
      <c r="O49" s="94" t="s">
        <v>540</v>
      </c>
      <c r="P49" s="186" t="s">
        <v>541</v>
      </c>
      <c r="Q49" s="188" t="s">
        <v>806</v>
      </c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  <c r="AG49" s="37"/>
      <c r="AH49" s="37"/>
      <c r="AI49" s="37"/>
      <c r="AJ49" s="37"/>
      <c r="AK49" s="37"/>
      <c r="AL49" s="37"/>
    </row>
    <row r="50" spans="1:38" ht="12.75" customHeight="1">
      <c r="A50" s="176">
        <v>1</v>
      </c>
      <c r="B50" s="177">
        <v>45498</v>
      </c>
      <c r="C50" s="220"/>
      <c r="D50" s="220" t="s">
        <v>474</v>
      </c>
      <c r="E50" s="176" t="s">
        <v>542</v>
      </c>
      <c r="F50" s="176" t="s">
        <v>882</v>
      </c>
      <c r="G50" s="176">
        <v>3600</v>
      </c>
      <c r="H50" s="176"/>
      <c r="I50" s="176" t="s">
        <v>883</v>
      </c>
      <c r="J50" s="176" t="s">
        <v>543</v>
      </c>
      <c r="K50" s="176"/>
      <c r="L50" s="236"/>
      <c r="M50" s="237"/>
      <c r="N50" s="176"/>
      <c r="O50" s="223"/>
      <c r="P50" s="179">
        <f>VLOOKUP(D50,'MidCap Intra'!$B$11:$C$570,2,0)</f>
        <v>3958.2</v>
      </c>
      <c r="Q50" s="235"/>
      <c r="R50" s="54" t="s">
        <v>835</v>
      </c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8" ht="12.75" customHeight="1">
      <c r="A51" s="176"/>
      <c r="B51" s="177"/>
      <c r="C51" s="220"/>
      <c r="D51" s="220"/>
      <c r="E51" s="176"/>
      <c r="F51" s="176"/>
      <c r="G51" s="176"/>
      <c r="H51" s="176"/>
      <c r="I51" s="176"/>
      <c r="J51" s="176"/>
      <c r="K51" s="176"/>
      <c r="L51" s="236"/>
      <c r="M51" s="237"/>
      <c r="N51" s="176"/>
      <c r="O51" s="223"/>
      <c r="P51" s="179"/>
      <c r="Q51" s="235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</row>
    <row r="52" spans="1:38" ht="12.75" customHeight="1">
      <c r="A52" s="176"/>
      <c r="B52" s="177"/>
      <c r="C52" s="220"/>
      <c r="D52" s="220"/>
      <c r="E52" s="176"/>
      <c r="F52" s="176"/>
      <c r="G52" s="176"/>
      <c r="H52" s="176"/>
      <c r="I52" s="176"/>
      <c r="J52" s="176"/>
      <c r="K52" s="176"/>
      <c r="L52" s="236"/>
      <c r="M52" s="237"/>
      <c r="N52" s="176"/>
      <c r="O52" s="223"/>
      <c r="P52" s="177"/>
      <c r="Q52" s="235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</row>
    <row r="53" spans="1:38" ht="12.75" customHeight="1">
      <c r="A53" s="102" t="s">
        <v>545</v>
      </c>
      <c r="B53" s="102"/>
      <c r="C53" s="102"/>
      <c r="D53" s="54"/>
      <c r="E53" s="37"/>
      <c r="F53" s="107" t="s">
        <v>547</v>
      </c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</row>
    <row r="54" spans="1:38" ht="12.75" customHeight="1">
      <c r="A54" s="106" t="s">
        <v>546</v>
      </c>
      <c r="B54" s="102"/>
      <c r="C54" s="102"/>
      <c r="D54" s="54"/>
      <c r="E54" s="37"/>
      <c r="F54" s="107" t="s">
        <v>550</v>
      </c>
      <c r="G54" s="54"/>
      <c r="H54" s="54" t="s">
        <v>566</v>
      </c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</row>
    <row r="55" spans="1:38" ht="12.75" customHeight="1">
      <c r="A55" s="54"/>
      <c r="B55" s="54"/>
      <c r="C55" s="102"/>
      <c r="D55" s="54"/>
      <c r="E55" s="37"/>
      <c r="F55" s="107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</row>
    <row r="56" spans="1:38" ht="12.75" customHeight="1">
      <c r="A56" s="54"/>
      <c r="B56" s="54"/>
      <c r="C56" s="102"/>
      <c r="D56" s="54"/>
      <c r="E56" s="37"/>
      <c r="F56" s="107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</row>
    <row r="57" spans="1:38" ht="38.25" customHeight="1">
      <c r="A57" s="122" t="s">
        <v>906</v>
      </c>
      <c r="C57" s="122"/>
      <c r="D57" s="54"/>
      <c r="E57" s="122"/>
      <c r="F57" s="6"/>
      <c r="G57" s="6"/>
      <c r="H57" s="110"/>
      <c r="I57" s="6"/>
      <c r="J57" s="110"/>
      <c r="K57" s="111"/>
      <c r="L57" s="6"/>
      <c r="M57" s="6"/>
      <c r="N57" s="1"/>
      <c r="O57" s="54"/>
      <c r="P57" s="54"/>
      <c r="Q57" s="191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</row>
    <row r="58" spans="1:38" ht="12.75" customHeight="1">
      <c r="A58" s="92" t="s">
        <v>16</v>
      </c>
      <c r="B58" s="93" t="s">
        <v>519</v>
      </c>
      <c r="C58" s="93"/>
      <c r="D58" s="94" t="s">
        <v>529</v>
      </c>
      <c r="E58" s="93" t="s">
        <v>530</v>
      </c>
      <c r="F58" s="93" t="s">
        <v>531</v>
      </c>
      <c r="G58" s="93" t="s">
        <v>567</v>
      </c>
      <c r="H58" s="93" t="s">
        <v>568</v>
      </c>
      <c r="I58" s="93" t="s">
        <v>534</v>
      </c>
      <c r="J58" s="123" t="s">
        <v>535</v>
      </c>
      <c r="K58" s="93" t="s">
        <v>536</v>
      </c>
      <c r="L58" s="93" t="s">
        <v>569</v>
      </c>
      <c r="M58" s="93" t="s">
        <v>539</v>
      </c>
      <c r="N58" s="94" t="s">
        <v>540</v>
      </c>
      <c r="O58" s="54"/>
      <c r="P58" s="54"/>
      <c r="Q58" s="191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</row>
    <row r="59" spans="1:38" ht="12.75" customHeight="1">
      <c r="A59" s="124">
        <v>1</v>
      </c>
      <c r="B59" s="125">
        <v>41579</v>
      </c>
      <c r="C59" s="125"/>
      <c r="D59" s="126" t="s">
        <v>570</v>
      </c>
      <c r="E59" s="127" t="s">
        <v>542</v>
      </c>
      <c r="F59" s="128">
        <v>82</v>
      </c>
      <c r="G59" s="127" t="s">
        <v>571</v>
      </c>
      <c r="H59" s="127">
        <v>100</v>
      </c>
      <c r="I59" s="129">
        <v>100</v>
      </c>
      <c r="J59" s="130" t="s">
        <v>572</v>
      </c>
      <c r="K59" s="131">
        <f t="shared" ref="K59:K90" si="18">H59-F59</f>
        <v>18</v>
      </c>
      <c r="L59" s="132">
        <f t="shared" ref="L59:L90" si="19">K59/F59</f>
        <v>0.21951219512195122</v>
      </c>
      <c r="M59" s="127" t="s">
        <v>544</v>
      </c>
      <c r="N59" s="133">
        <v>42657</v>
      </c>
      <c r="O59" s="54"/>
      <c r="P59" s="54"/>
      <c r="Q59" s="191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</row>
    <row r="60" spans="1:38" ht="12.75" customHeight="1">
      <c r="A60" s="124">
        <v>2</v>
      </c>
      <c r="B60" s="125">
        <v>41794</v>
      </c>
      <c r="C60" s="125"/>
      <c r="D60" s="126" t="s">
        <v>573</v>
      </c>
      <c r="E60" s="127" t="s">
        <v>553</v>
      </c>
      <c r="F60" s="128">
        <v>257</v>
      </c>
      <c r="G60" s="127" t="s">
        <v>571</v>
      </c>
      <c r="H60" s="127">
        <v>300</v>
      </c>
      <c r="I60" s="129">
        <v>300</v>
      </c>
      <c r="J60" s="130" t="s">
        <v>572</v>
      </c>
      <c r="K60" s="131">
        <f t="shared" si="18"/>
        <v>43</v>
      </c>
      <c r="L60" s="132">
        <f t="shared" si="19"/>
        <v>0.16731517509727625</v>
      </c>
      <c r="M60" s="127" t="s">
        <v>544</v>
      </c>
      <c r="N60" s="133">
        <v>41822</v>
      </c>
      <c r="O60" s="54"/>
      <c r="P60" s="54"/>
      <c r="Q60" s="191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</row>
    <row r="61" spans="1:38" ht="12.75" customHeight="1">
      <c r="A61" s="124">
        <v>3</v>
      </c>
      <c r="B61" s="125">
        <v>41828</v>
      </c>
      <c r="C61" s="125"/>
      <c r="D61" s="126" t="s">
        <v>574</v>
      </c>
      <c r="E61" s="127" t="s">
        <v>553</v>
      </c>
      <c r="F61" s="128">
        <v>393</v>
      </c>
      <c r="G61" s="127" t="s">
        <v>571</v>
      </c>
      <c r="H61" s="127">
        <v>468</v>
      </c>
      <c r="I61" s="129">
        <v>468</v>
      </c>
      <c r="J61" s="130" t="s">
        <v>572</v>
      </c>
      <c r="K61" s="131">
        <f t="shared" si="18"/>
        <v>75</v>
      </c>
      <c r="L61" s="132">
        <f t="shared" si="19"/>
        <v>0.19083969465648856</v>
      </c>
      <c r="M61" s="127" t="s">
        <v>544</v>
      </c>
      <c r="N61" s="133">
        <v>41863</v>
      </c>
      <c r="O61" s="54"/>
      <c r="P61" s="54"/>
      <c r="Q61" s="191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</row>
    <row r="62" spans="1:38" ht="12.75" customHeight="1">
      <c r="A62" s="124">
        <v>4</v>
      </c>
      <c r="B62" s="125">
        <v>41857</v>
      </c>
      <c r="C62" s="125"/>
      <c r="D62" s="126" t="s">
        <v>575</v>
      </c>
      <c r="E62" s="127" t="s">
        <v>553</v>
      </c>
      <c r="F62" s="128">
        <v>205</v>
      </c>
      <c r="G62" s="127" t="s">
        <v>571</v>
      </c>
      <c r="H62" s="127">
        <v>275</v>
      </c>
      <c r="I62" s="129">
        <v>250</v>
      </c>
      <c r="J62" s="130" t="s">
        <v>572</v>
      </c>
      <c r="K62" s="131">
        <f t="shared" si="18"/>
        <v>70</v>
      </c>
      <c r="L62" s="132">
        <f t="shared" si="19"/>
        <v>0.34146341463414637</v>
      </c>
      <c r="M62" s="127" t="s">
        <v>544</v>
      </c>
      <c r="N62" s="133">
        <v>41962</v>
      </c>
      <c r="O62" s="54"/>
      <c r="P62" s="54"/>
      <c r="Q62" s="191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</row>
    <row r="63" spans="1:38" ht="12.75" customHeight="1">
      <c r="A63" s="124">
        <v>5</v>
      </c>
      <c r="B63" s="125">
        <v>41886</v>
      </c>
      <c r="C63" s="125"/>
      <c r="D63" s="126" t="s">
        <v>576</v>
      </c>
      <c r="E63" s="127" t="s">
        <v>553</v>
      </c>
      <c r="F63" s="128">
        <v>162</v>
      </c>
      <c r="G63" s="127" t="s">
        <v>571</v>
      </c>
      <c r="H63" s="127">
        <v>190</v>
      </c>
      <c r="I63" s="129">
        <v>190</v>
      </c>
      <c r="J63" s="130" t="s">
        <v>572</v>
      </c>
      <c r="K63" s="131">
        <f t="shared" si="18"/>
        <v>28</v>
      </c>
      <c r="L63" s="132">
        <f t="shared" si="19"/>
        <v>0.1728395061728395</v>
      </c>
      <c r="M63" s="127" t="s">
        <v>544</v>
      </c>
      <c r="N63" s="133">
        <v>42006</v>
      </c>
      <c r="O63" s="54"/>
      <c r="P63" s="54"/>
      <c r="Q63" s="191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8" ht="12.75" customHeight="1">
      <c r="A64" s="124">
        <v>6</v>
      </c>
      <c r="B64" s="125">
        <v>41886</v>
      </c>
      <c r="C64" s="125"/>
      <c r="D64" s="126" t="s">
        <v>577</v>
      </c>
      <c r="E64" s="127" t="s">
        <v>553</v>
      </c>
      <c r="F64" s="128">
        <v>75</v>
      </c>
      <c r="G64" s="127" t="s">
        <v>571</v>
      </c>
      <c r="H64" s="127">
        <v>91.5</v>
      </c>
      <c r="I64" s="129" t="s">
        <v>565</v>
      </c>
      <c r="J64" s="130" t="s">
        <v>578</v>
      </c>
      <c r="K64" s="131">
        <f t="shared" si="18"/>
        <v>16.5</v>
      </c>
      <c r="L64" s="132">
        <f t="shared" si="19"/>
        <v>0.22</v>
      </c>
      <c r="M64" s="127" t="s">
        <v>544</v>
      </c>
      <c r="N64" s="133">
        <v>41954</v>
      </c>
      <c r="O64" s="54"/>
      <c r="P64" s="54"/>
      <c r="Q64" s="191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124">
        <v>7</v>
      </c>
      <c r="B65" s="125">
        <v>41913</v>
      </c>
      <c r="C65" s="125"/>
      <c r="D65" s="126" t="s">
        <v>579</v>
      </c>
      <c r="E65" s="127" t="s">
        <v>553</v>
      </c>
      <c r="F65" s="128">
        <v>850</v>
      </c>
      <c r="G65" s="127" t="s">
        <v>571</v>
      </c>
      <c r="H65" s="127">
        <v>982.5</v>
      </c>
      <c r="I65" s="129">
        <v>1050</v>
      </c>
      <c r="J65" s="130" t="s">
        <v>580</v>
      </c>
      <c r="K65" s="131">
        <f t="shared" si="18"/>
        <v>132.5</v>
      </c>
      <c r="L65" s="132">
        <f t="shared" si="19"/>
        <v>0.15588235294117647</v>
      </c>
      <c r="M65" s="127" t="s">
        <v>544</v>
      </c>
      <c r="N65" s="133">
        <v>42039</v>
      </c>
      <c r="O65" s="54"/>
      <c r="P65" s="54"/>
      <c r="Q65" s="191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124">
        <v>8</v>
      </c>
      <c r="B66" s="125">
        <v>41913</v>
      </c>
      <c r="C66" s="125"/>
      <c r="D66" s="126" t="s">
        <v>581</v>
      </c>
      <c r="E66" s="127" t="s">
        <v>553</v>
      </c>
      <c r="F66" s="128">
        <v>475</v>
      </c>
      <c r="G66" s="127" t="s">
        <v>571</v>
      </c>
      <c r="H66" s="127">
        <v>515</v>
      </c>
      <c r="I66" s="129">
        <v>600</v>
      </c>
      <c r="J66" s="130" t="s">
        <v>582</v>
      </c>
      <c r="K66" s="131">
        <f t="shared" si="18"/>
        <v>40</v>
      </c>
      <c r="L66" s="132">
        <f t="shared" si="19"/>
        <v>8.4210526315789472E-2</v>
      </c>
      <c r="M66" s="127" t="s">
        <v>544</v>
      </c>
      <c r="N66" s="133">
        <v>41939</v>
      </c>
      <c r="O66" s="54"/>
      <c r="P66" s="54"/>
      <c r="Q66" s="191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124">
        <v>9</v>
      </c>
      <c r="B67" s="125">
        <v>41913</v>
      </c>
      <c r="C67" s="125"/>
      <c r="D67" s="126" t="s">
        <v>583</v>
      </c>
      <c r="E67" s="127" t="s">
        <v>553</v>
      </c>
      <c r="F67" s="128">
        <v>86</v>
      </c>
      <c r="G67" s="127" t="s">
        <v>571</v>
      </c>
      <c r="H67" s="127">
        <v>99</v>
      </c>
      <c r="I67" s="129">
        <v>140</v>
      </c>
      <c r="J67" s="130" t="s">
        <v>584</v>
      </c>
      <c r="K67" s="131">
        <f t="shared" si="18"/>
        <v>13</v>
      </c>
      <c r="L67" s="132">
        <f t="shared" si="19"/>
        <v>0.15116279069767441</v>
      </c>
      <c r="M67" s="127" t="s">
        <v>544</v>
      </c>
      <c r="N67" s="133">
        <v>41939</v>
      </c>
      <c r="O67" s="54"/>
      <c r="P67" s="54"/>
      <c r="Q67" s="191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124">
        <v>10</v>
      </c>
      <c r="B68" s="125">
        <v>41926</v>
      </c>
      <c r="C68" s="125"/>
      <c r="D68" s="126" t="s">
        <v>585</v>
      </c>
      <c r="E68" s="127" t="s">
        <v>553</v>
      </c>
      <c r="F68" s="128">
        <v>496.6</v>
      </c>
      <c r="G68" s="127" t="s">
        <v>571</v>
      </c>
      <c r="H68" s="127">
        <v>621</v>
      </c>
      <c r="I68" s="129">
        <v>580</v>
      </c>
      <c r="J68" s="130" t="s">
        <v>572</v>
      </c>
      <c r="K68" s="131">
        <f t="shared" si="18"/>
        <v>124.39999999999998</v>
      </c>
      <c r="L68" s="132">
        <f t="shared" si="19"/>
        <v>0.25050342327829234</v>
      </c>
      <c r="M68" s="127" t="s">
        <v>544</v>
      </c>
      <c r="N68" s="133">
        <v>42605</v>
      </c>
      <c r="O68" s="54"/>
      <c r="P68" s="54"/>
      <c r="Q68" s="191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124">
        <v>11</v>
      </c>
      <c r="B69" s="125">
        <v>41926</v>
      </c>
      <c r="C69" s="125"/>
      <c r="D69" s="126" t="s">
        <v>586</v>
      </c>
      <c r="E69" s="127" t="s">
        <v>553</v>
      </c>
      <c r="F69" s="128">
        <v>2481.9</v>
      </c>
      <c r="G69" s="127" t="s">
        <v>571</v>
      </c>
      <c r="H69" s="127">
        <v>2840</v>
      </c>
      <c r="I69" s="129">
        <v>2870</v>
      </c>
      <c r="J69" s="130" t="s">
        <v>587</v>
      </c>
      <c r="K69" s="131">
        <f t="shared" si="18"/>
        <v>358.09999999999991</v>
      </c>
      <c r="L69" s="132">
        <f t="shared" si="19"/>
        <v>0.14428462065353154</v>
      </c>
      <c r="M69" s="127" t="s">
        <v>544</v>
      </c>
      <c r="N69" s="133">
        <v>42017</v>
      </c>
      <c r="O69" s="54"/>
      <c r="P69" s="54"/>
      <c r="Q69" s="191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124">
        <v>12</v>
      </c>
      <c r="B70" s="125">
        <v>41928</v>
      </c>
      <c r="C70" s="125"/>
      <c r="D70" s="126" t="s">
        <v>588</v>
      </c>
      <c r="E70" s="127" t="s">
        <v>553</v>
      </c>
      <c r="F70" s="128">
        <v>84.5</v>
      </c>
      <c r="G70" s="127" t="s">
        <v>571</v>
      </c>
      <c r="H70" s="127">
        <v>93</v>
      </c>
      <c r="I70" s="129">
        <v>110</v>
      </c>
      <c r="J70" s="130" t="s">
        <v>589</v>
      </c>
      <c r="K70" s="131">
        <f t="shared" si="18"/>
        <v>8.5</v>
      </c>
      <c r="L70" s="132">
        <f t="shared" si="19"/>
        <v>0.10059171597633136</v>
      </c>
      <c r="M70" s="127" t="s">
        <v>544</v>
      </c>
      <c r="N70" s="133">
        <v>41939</v>
      </c>
      <c r="O70" s="54"/>
      <c r="P70" s="54"/>
      <c r="Q70" s="191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4">
        <v>13</v>
      </c>
      <c r="B71" s="125">
        <v>41928</v>
      </c>
      <c r="C71" s="125"/>
      <c r="D71" s="126" t="s">
        <v>590</v>
      </c>
      <c r="E71" s="127" t="s">
        <v>553</v>
      </c>
      <c r="F71" s="128">
        <v>401</v>
      </c>
      <c r="G71" s="127" t="s">
        <v>571</v>
      </c>
      <c r="H71" s="127">
        <v>428</v>
      </c>
      <c r="I71" s="129">
        <v>450</v>
      </c>
      <c r="J71" s="130" t="s">
        <v>591</v>
      </c>
      <c r="K71" s="131">
        <f t="shared" si="18"/>
        <v>27</v>
      </c>
      <c r="L71" s="132">
        <f t="shared" si="19"/>
        <v>6.7331670822942641E-2</v>
      </c>
      <c r="M71" s="127" t="s">
        <v>544</v>
      </c>
      <c r="N71" s="133">
        <v>42020</v>
      </c>
      <c r="O71" s="54"/>
      <c r="P71" s="54"/>
      <c r="Q71" s="191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4">
        <v>14</v>
      </c>
      <c r="B72" s="125">
        <v>41928</v>
      </c>
      <c r="C72" s="125"/>
      <c r="D72" s="126" t="s">
        <v>592</v>
      </c>
      <c r="E72" s="127" t="s">
        <v>553</v>
      </c>
      <c r="F72" s="128">
        <v>101</v>
      </c>
      <c r="G72" s="127" t="s">
        <v>571</v>
      </c>
      <c r="H72" s="127">
        <v>112</v>
      </c>
      <c r="I72" s="129">
        <v>120</v>
      </c>
      <c r="J72" s="130" t="s">
        <v>593</v>
      </c>
      <c r="K72" s="131">
        <f t="shared" si="18"/>
        <v>11</v>
      </c>
      <c r="L72" s="132">
        <f t="shared" si="19"/>
        <v>0.10891089108910891</v>
      </c>
      <c r="M72" s="127" t="s">
        <v>544</v>
      </c>
      <c r="N72" s="133">
        <v>41939</v>
      </c>
      <c r="O72" s="54"/>
      <c r="P72" s="54"/>
      <c r="Q72" s="191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4">
        <v>15</v>
      </c>
      <c r="B73" s="125">
        <v>41954</v>
      </c>
      <c r="C73" s="125"/>
      <c r="D73" s="126" t="s">
        <v>594</v>
      </c>
      <c r="E73" s="127" t="s">
        <v>553</v>
      </c>
      <c r="F73" s="128">
        <v>59</v>
      </c>
      <c r="G73" s="127" t="s">
        <v>571</v>
      </c>
      <c r="H73" s="127">
        <v>76</v>
      </c>
      <c r="I73" s="129">
        <v>76</v>
      </c>
      <c r="J73" s="130" t="s">
        <v>572</v>
      </c>
      <c r="K73" s="131">
        <f t="shared" si="18"/>
        <v>17</v>
      </c>
      <c r="L73" s="132">
        <f t="shared" si="19"/>
        <v>0.28813559322033899</v>
      </c>
      <c r="M73" s="127" t="s">
        <v>544</v>
      </c>
      <c r="N73" s="133">
        <v>43032</v>
      </c>
      <c r="O73" s="54"/>
      <c r="P73" s="54"/>
      <c r="Q73" s="191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4">
        <v>16</v>
      </c>
      <c r="B74" s="125">
        <v>41954</v>
      </c>
      <c r="C74" s="125"/>
      <c r="D74" s="126" t="s">
        <v>583</v>
      </c>
      <c r="E74" s="127" t="s">
        <v>553</v>
      </c>
      <c r="F74" s="128">
        <v>99</v>
      </c>
      <c r="G74" s="127" t="s">
        <v>571</v>
      </c>
      <c r="H74" s="127">
        <v>120</v>
      </c>
      <c r="I74" s="129">
        <v>120</v>
      </c>
      <c r="J74" s="130" t="s">
        <v>562</v>
      </c>
      <c r="K74" s="131">
        <f t="shared" si="18"/>
        <v>21</v>
      </c>
      <c r="L74" s="132">
        <f t="shared" si="19"/>
        <v>0.21212121212121213</v>
      </c>
      <c r="M74" s="127" t="s">
        <v>544</v>
      </c>
      <c r="N74" s="133">
        <v>41960</v>
      </c>
      <c r="O74" s="54"/>
      <c r="P74" s="54"/>
      <c r="Q74" s="191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4">
        <v>17</v>
      </c>
      <c r="B75" s="125">
        <v>41956</v>
      </c>
      <c r="C75" s="125"/>
      <c r="D75" s="126" t="s">
        <v>595</v>
      </c>
      <c r="E75" s="127" t="s">
        <v>553</v>
      </c>
      <c r="F75" s="128">
        <v>22</v>
      </c>
      <c r="G75" s="127" t="s">
        <v>571</v>
      </c>
      <c r="H75" s="127">
        <v>33.549999999999997</v>
      </c>
      <c r="I75" s="129">
        <v>32</v>
      </c>
      <c r="J75" s="130" t="s">
        <v>596</v>
      </c>
      <c r="K75" s="131">
        <f t="shared" si="18"/>
        <v>11.549999999999997</v>
      </c>
      <c r="L75" s="132">
        <f t="shared" si="19"/>
        <v>0.52499999999999991</v>
      </c>
      <c r="M75" s="127" t="s">
        <v>544</v>
      </c>
      <c r="N75" s="133">
        <v>42188</v>
      </c>
      <c r="O75" s="54"/>
      <c r="P75" s="54"/>
      <c r="Q75" s="19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4">
        <v>18</v>
      </c>
      <c r="B76" s="125">
        <v>41976</v>
      </c>
      <c r="C76" s="125"/>
      <c r="D76" s="126" t="s">
        <v>597</v>
      </c>
      <c r="E76" s="127" t="s">
        <v>553</v>
      </c>
      <c r="F76" s="128">
        <v>440</v>
      </c>
      <c r="G76" s="127" t="s">
        <v>571</v>
      </c>
      <c r="H76" s="127">
        <v>520</v>
      </c>
      <c r="I76" s="129">
        <v>520</v>
      </c>
      <c r="J76" s="130" t="s">
        <v>598</v>
      </c>
      <c r="K76" s="131">
        <f t="shared" si="18"/>
        <v>80</v>
      </c>
      <c r="L76" s="132">
        <f t="shared" si="19"/>
        <v>0.18181818181818182</v>
      </c>
      <c r="M76" s="127" t="s">
        <v>544</v>
      </c>
      <c r="N76" s="133">
        <v>42208</v>
      </c>
      <c r="O76" s="54"/>
      <c r="P76" s="54"/>
      <c r="Q76" s="191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4">
        <v>19</v>
      </c>
      <c r="B77" s="125">
        <v>41976</v>
      </c>
      <c r="C77" s="125"/>
      <c r="D77" s="126" t="s">
        <v>599</v>
      </c>
      <c r="E77" s="127" t="s">
        <v>553</v>
      </c>
      <c r="F77" s="128">
        <v>360</v>
      </c>
      <c r="G77" s="127" t="s">
        <v>571</v>
      </c>
      <c r="H77" s="127">
        <v>427</v>
      </c>
      <c r="I77" s="129">
        <v>425</v>
      </c>
      <c r="J77" s="130" t="s">
        <v>600</v>
      </c>
      <c r="K77" s="131">
        <f t="shared" si="18"/>
        <v>67</v>
      </c>
      <c r="L77" s="132">
        <f t="shared" si="19"/>
        <v>0.18611111111111112</v>
      </c>
      <c r="M77" s="127" t="s">
        <v>544</v>
      </c>
      <c r="N77" s="133">
        <v>42058</v>
      </c>
      <c r="O77" s="54"/>
      <c r="P77" s="54"/>
      <c r="Q77" s="191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4">
        <v>20</v>
      </c>
      <c r="B78" s="125">
        <v>42012</v>
      </c>
      <c r="C78" s="125"/>
      <c r="D78" s="126" t="s">
        <v>601</v>
      </c>
      <c r="E78" s="127" t="s">
        <v>553</v>
      </c>
      <c r="F78" s="128">
        <v>360</v>
      </c>
      <c r="G78" s="127" t="s">
        <v>571</v>
      </c>
      <c r="H78" s="127">
        <v>455</v>
      </c>
      <c r="I78" s="129">
        <v>420</v>
      </c>
      <c r="J78" s="130" t="s">
        <v>602</v>
      </c>
      <c r="K78" s="131">
        <f t="shared" si="18"/>
        <v>95</v>
      </c>
      <c r="L78" s="132">
        <f t="shared" si="19"/>
        <v>0.2638888888888889</v>
      </c>
      <c r="M78" s="127" t="s">
        <v>544</v>
      </c>
      <c r="N78" s="133">
        <v>42024</v>
      </c>
      <c r="O78" s="54"/>
      <c r="P78" s="54"/>
      <c r="Q78" s="191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4">
        <v>21</v>
      </c>
      <c r="B79" s="125">
        <v>42012</v>
      </c>
      <c r="C79" s="125"/>
      <c r="D79" s="126" t="s">
        <v>603</v>
      </c>
      <c r="E79" s="127" t="s">
        <v>553</v>
      </c>
      <c r="F79" s="128">
        <v>130</v>
      </c>
      <c r="G79" s="127"/>
      <c r="H79" s="127">
        <v>175.5</v>
      </c>
      <c r="I79" s="129">
        <v>165</v>
      </c>
      <c r="J79" s="130" t="s">
        <v>604</v>
      </c>
      <c r="K79" s="131">
        <f t="shared" si="18"/>
        <v>45.5</v>
      </c>
      <c r="L79" s="132">
        <f t="shared" si="19"/>
        <v>0.35</v>
      </c>
      <c r="M79" s="127" t="s">
        <v>544</v>
      </c>
      <c r="N79" s="133">
        <v>43088</v>
      </c>
      <c r="O79" s="54"/>
      <c r="P79" s="54"/>
      <c r="Q79" s="19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4">
        <v>22</v>
      </c>
      <c r="B80" s="125">
        <v>42040</v>
      </c>
      <c r="C80" s="125"/>
      <c r="D80" s="126" t="s">
        <v>386</v>
      </c>
      <c r="E80" s="127" t="s">
        <v>542</v>
      </c>
      <c r="F80" s="128">
        <v>98</v>
      </c>
      <c r="G80" s="127"/>
      <c r="H80" s="127">
        <v>120</v>
      </c>
      <c r="I80" s="129">
        <v>120</v>
      </c>
      <c r="J80" s="130" t="s">
        <v>572</v>
      </c>
      <c r="K80" s="131">
        <f t="shared" si="18"/>
        <v>22</v>
      </c>
      <c r="L80" s="132">
        <f t="shared" si="19"/>
        <v>0.22448979591836735</v>
      </c>
      <c r="M80" s="127" t="s">
        <v>544</v>
      </c>
      <c r="N80" s="133">
        <v>42753</v>
      </c>
      <c r="O80" s="54"/>
      <c r="P80" s="54"/>
      <c r="Q80" s="19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4">
        <v>23</v>
      </c>
      <c r="B81" s="125">
        <v>42040</v>
      </c>
      <c r="C81" s="125"/>
      <c r="D81" s="126" t="s">
        <v>605</v>
      </c>
      <c r="E81" s="127" t="s">
        <v>542</v>
      </c>
      <c r="F81" s="128">
        <v>196</v>
      </c>
      <c r="G81" s="127"/>
      <c r="H81" s="127">
        <v>262</v>
      </c>
      <c r="I81" s="129">
        <v>255</v>
      </c>
      <c r="J81" s="130" t="s">
        <v>572</v>
      </c>
      <c r="K81" s="131">
        <f t="shared" si="18"/>
        <v>66</v>
      </c>
      <c r="L81" s="132">
        <f t="shared" si="19"/>
        <v>0.33673469387755101</v>
      </c>
      <c r="M81" s="127" t="s">
        <v>544</v>
      </c>
      <c r="N81" s="133">
        <v>42599</v>
      </c>
      <c r="O81" s="54"/>
      <c r="P81" s="54"/>
      <c r="Q81" s="191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34">
        <v>24</v>
      </c>
      <c r="B82" s="135">
        <v>42067</v>
      </c>
      <c r="C82" s="135"/>
      <c r="D82" s="136" t="s">
        <v>385</v>
      </c>
      <c r="E82" s="137" t="s">
        <v>542</v>
      </c>
      <c r="F82" s="138">
        <v>235</v>
      </c>
      <c r="G82" s="138"/>
      <c r="H82" s="139">
        <v>77</v>
      </c>
      <c r="I82" s="139" t="s">
        <v>606</v>
      </c>
      <c r="J82" s="140" t="s">
        <v>607</v>
      </c>
      <c r="K82" s="141">
        <f t="shared" si="18"/>
        <v>-158</v>
      </c>
      <c r="L82" s="142">
        <f t="shared" si="19"/>
        <v>-0.67234042553191486</v>
      </c>
      <c r="M82" s="138" t="s">
        <v>554</v>
      </c>
      <c r="N82" s="135">
        <v>43522</v>
      </c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25</v>
      </c>
      <c r="B83" s="125">
        <v>42067</v>
      </c>
      <c r="C83" s="125"/>
      <c r="D83" s="126" t="s">
        <v>608</v>
      </c>
      <c r="E83" s="127" t="s">
        <v>542</v>
      </c>
      <c r="F83" s="128">
        <v>185</v>
      </c>
      <c r="G83" s="127"/>
      <c r="H83" s="127">
        <v>224</v>
      </c>
      <c r="I83" s="129" t="s">
        <v>609</v>
      </c>
      <c r="J83" s="130" t="s">
        <v>572</v>
      </c>
      <c r="K83" s="131">
        <f t="shared" si="18"/>
        <v>39</v>
      </c>
      <c r="L83" s="132">
        <f t="shared" si="19"/>
        <v>0.21081081081081082</v>
      </c>
      <c r="M83" s="127" t="s">
        <v>544</v>
      </c>
      <c r="N83" s="133">
        <v>42647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34">
        <v>26</v>
      </c>
      <c r="B84" s="135">
        <v>42090</v>
      </c>
      <c r="C84" s="135"/>
      <c r="D84" s="143" t="s">
        <v>610</v>
      </c>
      <c r="E84" s="138" t="s">
        <v>542</v>
      </c>
      <c r="F84" s="138">
        <v>49.5</v>
      </c>
      <c r="G84" s="139"/>
      <c r="H84" s="139">
        <v>15.85</v>
      </c>
      <c r="I84" s="139">
        <v>67</v>
      </c>
      <c r="J84" s="140" t="s">
        <v>611</v>
      </c>
      <c r="K84" s="139">
        <f t="shared" si="18"/>
        <v>-33.65</v>
      </c>
      <c r="L84" s="144">
        <f t="shared" si="19"/>
        <v>-0.67979797979797973</v>
      </c>
      <c r="M84" s="138" t="s">
        <v>554</v>
      </c>
      <c r="N84" s="145">
        <v>43627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27</v>
      </c>
      <c r="B85" s="125">
        <v>42093</v>
      </c>
      <c r="C85" s="125"/>
      <c r="D85" s="126" t="s">
        <v>612</v>
      </c>
      <c r="E85" s="127" t="s">
        <v>542</v>
      </c>
      <c r="F85" s="128">
        <v>183.5</v>
      </c>
      <c r="G85" s="127"/>
      <c r="H85" s="127">
        <v>219</v>
      </c>
      <c r="I85" s="129">
        <v>218</v>
      </c>
      <c r="J85" s="130" t="s">
        <v>613</v>
      </c>
      <c r="K85" s="131">
        <f t="shared" si="18"/>
        <v>35.5</v>
      </c>
      <c r="L85" s="132">
        <f t="shared" si="19"/>
        <v>0.19346049046321526</v>
      </c>
      <c r="M85" s="127" t="s">
        <v>544</v>
      </c>
      <c r="N85" s="133">
        <v>42103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28</v>
      </c>
      <c r="B86" s="125">
        <v>42114</v>
      </c>
      <c r="C86" s="125"/>
      <c r="D86" s="126" t="s">
        <v>614</v>
      </c>
      <c r="E86" s="127" t="s">
        <v>542</v>
      </c>
      <c r="F86" s="128">
        <f>(227+237)/2</f>
        <v>232</v>
      </c>
      <c r="G86" s="127"/>
      <c r="H86" s="127">
        <v>298</v>
      </c>
      <c r="I86" s="129">
        <v>298</v>
      </c>
      <c r="J86" s="130" t="s">
        <v>572</v>
      </c>
      <c r="K86" s="131">
        <f t="shared" si="18"/>
        <v>66</v>
      </c>
      <c r="L86" s="132">
        <f t="shared" si="19"/>
        <v>0.28448275862068967</v>
      </c>
      <c r="M86" s="127" t="s">
        <v>544</v>
      </c>
      <c r="N86" s="133">
        <v>42823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29</v>
      </c>
      <c r="B87" s="125">
        <v>42128</v>
      </c>
      <c r="C87" s="125"/>
      <c r="D87" s="126" t="s">
        <v>615</v>
      </c>
      <c r="E87" s="127" t="s">
        <v>553</v>
      </c>
      <c r="F87" s="128">
        <v>385</v>
      </c>
      <c r="G87" s="127"/>
      <c r="H87" s="127">
        <f>212.5+331</f>
        <v>543.5</v>
      </c>
      <c r="I87" s="129">
        <v>510</v>
      </c>
      <c r="J87" s="130" t="s">
        <v>616</v>
      </c>
      <c r="K87" s="131">
        <f t="shared" si="18"/>
        <v>158.5</v>
      </c>
      <c r="L87" s="132">
        <f t="shared" si="19"/>
        <v>0.41168831168831171</v>
      </c>
      <c r="M87" s="127" t="s">
        <v>544</v>
      </c>
      <c r="N87" s="133">
        <v>42235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4">
        <v>30</v>
      </c>
      <c r="B88" s="125">
        <v>42128</v>
      </c>
      <c r="C88" s="125"/>
      <c r="D88" s="126" t="s">
        <v>617</v>
      </c>
      <c r="E88" s="127" t="s">
        <v>553</v>
      </c>
      <c r="F88" s="128">
        <v>115.5</v>
      </c>
      <c r="G88" s="127"/>
      <c r="H88" s="127">
        <v>146</v>
      </c>
      <c r="I88" s="129">
        <v>142</v>
      </c>
      <c r="J88" s="130" t="s">
        <v>618</v>
      </c>
      <c r="K88" s="131">
        <f t="shared" si="18"/>
        <v>30.5</v>
      </c>
      <c r="L88" s="132">
        <f t="shared" si="19"/>
        <v>0.26406926406926406</v>
      </c>
      <c r="M88" s="127" t="s">
        <v>544</v>
      </c>
      <c r="N88" s="133">
        <v>42202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4">
        <v>31</v>
      </c>
      <c r="B89" s="125">
        <v>42151</v>
      </c>
      <c r="C89" s="125"/>
      <c r="D89" s="126" t="s">
        <v>499</v>
      </c>
      <c r="E89" s="127" t="s">
        <v>553</v>
      </c>
      <c r="F89" s="128">
        <v>237.5</v>
      </c>
      <c r="G89" s="127"/>
      <c r="H89" s="127">
        <v>279.5</v>
      </c>
      <c r="I89" s="129">
        <v>278</v>
      </c>
      <c r="J89" s="130" t="s">
        <v>572</v>
      </c>
      <c r="K89" s="131">
        <f t="shared" si="18"/>
        <v>42</v>
      </c>
      <c r="L89" s="132">
        <f t="shared" si="19"/>
        <v>0.17684210526315788</v>
      </c>
      <c r="M89" s="127" t="s">
        <v>544</v>
      </c>
      <c r="N89" s="133">
        <v>42222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32</v>
      </c>
      <c r="B90" s="125">
        <v>42174</v>
      </c>
      <c r="C90" s="125"/>
      <c r="D90" s="126" t="s">
        <v>590</v>
      </c>
      <c r="E90" s="127" t="s">
        <v>542</v>
      </c>
      <c r="F90" s="128">
        <v>340</v>
      </c>
      <c r="G90" s="127"/>
      <c r="H90" s="127">
        <v>448</v>
      </c>
      <c r="I90" s="129">
        <v>448</v>
      </c>
      <c r="J90" s="130" t="s">
        <v>572</v>
      </c>
      <c r="K90" s="131">
        <f t="shared" si="18"/>
        <v>108</v>
      </c>
      <c r="L90" s="132">
        <f t="shared" si="19"/>
        <v>0.31764705882352939</v>
      </c>
      <c r="M90" s="127" t="s">
        <v>544</v>
      </c>
      <c r="N90" s="133">
        <v>43018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33</v>
      </c>
      <c r="B91" s="125">
        <v>42191</v>
      </c>
      <c r="C91" s="125"/>
      <c r="D91" s="126" t="s">
        <v>619</v>
      </c>
      <c r="E91" s="127" t="s">
        <v>542</v>
      </c>
      <c r="F91" s="128">
        <v>390</v>
      </c>
      <c r="G91" s="127"/>
      <c r="H91" s="127">
        <v>460</v>
      </c>
      <c r="I91" s="129">
        <v>460</v>
      </c>
      <c r="J91" s="130" t="s">
        <v>572</v>
      </c>
      <c r="K91" s="131">
        <f t="shared" ref="K91:K111" si="20">H91-F91</f>
        <v>70</v>
      </c>
      <c r="L91" s="132">
        <f t="shared" ref="L91:L111" si="21">K91/F91</f>
        <v>0.17948717948717949</v>
      </c>
      <c r="M91" s="127" t="s">
        <v>544</v>
      </c>
      <c r="N91" s="133">
        <v>42478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34">
        <v>34</v>
      </c>
      <c r="B92" s="135">
        <v>42195</v>
      </c>
      <c r="C92" s="135"/>
      <c r="D92" s="136" t="s">
        <v>620</v>
      </c>
      <c r="E92" s="137" t="s">
        <v>542</v>
      </c>
      <c r="F92" s="138">
        <v>122.5</v>
      </c>
      <c r="G92" s="138"/>
      <c r="H92" s="139">
        <v>61</v>
      </c>
      <c r="I92" s="139">
        <v>172</v>
      </c>
      <c r="J92" s="140" t="s">
        <v>621</v>
      </c>
      <c r="K92" s="141">
        <f t="shared" si="20"/>
        <v>-61.5</v>
      </c>
      <c r="L92" s="142">
        <f t="shared" si="21"/>
        <v>-0.50204081632653064</v>
      </c>
      <c r="M92" s="138" t="s">
        <v>554</v>
      </c>
      <c r="N92" s="135">
        <v>43333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35</v>
      </c>
      <c r="B93" s="125">
        <v>42219</v>
      </c>
      <c r="C93" s="125"/>
      <c r="D93" s="126" t="s">
        <v>622</v>
      </c>
      <c r="E93" s="127" t="s">
        <v>542</v>
      </c>
      <c r="F93" s="128">
        <v>297.5</v>
      </c>
      <c r="G93" s="127"/>
      <c r="H93" s="127">
        <v>350</v>
      </c>
      <c r="I93" s="129">
        <v>360</v>
      </c>
      <c r="J93" s="130" t="s">
        <v>623</v>
      </c>
      <c r="K93" s="131">
        <f t="shared" si="20"/>
        <v>52.5</v>
      </c>
      <c r="L93" s="132">
        <f t="shared" si="21"/>
        <v>0.17647058823529413</v>
      </c>
      <c r="M93" s="127" t="s">
        <v>544</v>
      </c>
      <c r="N93" s="133">
        <v>42232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36</v>
      </c>
      <c r="B94" s="125">
        <v>42219</v>
      </c>
      <c r="C94" s="125"/>
      <c r="D94" s="126" t="s">
        <v>624</v>
      </c>
      <c r="E94" s="127" t="s">
        <v>542</v>
      </c>
      <c r="F94" s="128">
        <v>115.5</v>
      </c>
      <c r="G94" s="127"/>
      <c r="H94" s="127">
        <v>149</v>
      </c>
      <c r="I94" s="129">
        <v>140</v>
      </c>
      <c r="J94" s="130" t="s">
        <v>625</v>
      </c>
      <c r="K94" s="131">
        <f t="shared" si="20"/>
        <v>33.5</v>
      </c>
      <c r="L94" s="132">
        <f t="shared" si="21"/>
        <v>0.29004329004329005</v>
      </c>
      <c r="M94" s="127" t="s">
        <v>544</v>
      </c>
      <c r="N94" s="133">
        <v>42740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37</v>
      </c>
      <c r="B95" s="125">
        <v>42251</v>
      </c>
      <c r="C95" s="125"/>
      <c r="D95" s="126" t="s">
        <v>499</v>
      </c>
      <c r="E95" s="127" t="s">
        <v>542</v>
      </c>
      <c r="F95" s="128">
        <v>226</v>
      </c>
      <c r="G95" s="127"/>
      <c r="H95" s="127">
        <v>292</v>
      </c>
      <c r="I95" s="129">
        <v>292</v>
      </c>
      <c r="J95" s="130" t="s">
        <v>626</v>
      </c>
      <c r="K95" s="131">
        <f t="shared" si="20"/>
        <v>66</v>
      </c>
      <c r="L95" s="132">
        <f t="shared" si="21"/>
        <v>0.29203539823008851</v>
      </c>
      <c r="M95" s="127" t="s">
        <v>544</v>
      </c>
      <c r="N95" s="133">
        <v>42286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4">
        <v>38</v>
      </c>
      <c r="B96" s="125">
        <v>42254</v>
      </c>
      <c r="C96" s="125"/>
      <c r="D96" s="126" t="s">
        <v>614</v>
      </c>
      <c r="E96" s="127" t="s">
        <v>542</v>
      </c>
      <c r="F96" s="128">
        <v>232.5</v>
      </c>
      <c r="G96" s="127"/>
      <c r="H96" s="127">
        <v>312.5</v>
      </c>
      <c r="I96" s="129">
        <v>310</v>
      </c>
      <c r="J96" s="130" t="s">
        <v>572</v>
      </c>
      <c r="K96" s="131">
        <f t="shared" si="20"/>
        <v>80</v>
      </c>
      <c r="L96" s="132">
        <f t="shared" si="21"/>
        <v>0.34408602150537637</v>
      </c>
      <c r="M96" s="127" t="s">
        <v>544</v>
      </c>
      <c r="N96" s="133">
        <v>42823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39</v>
      </c>
      <c r="B97" s="125">
        <v>42268</v>
      </c>
      <c r="C97" s="125"/>
      <c r="D97" s="126" t="s">
        <v>627</v>
      </c>
      <c r="E97" s="127" t="s">
        <v>542</v>
      </c>
      <c r="F97" s="128">
        <v>196.5</v>
      </c>
      <c r="G97" s="127"/>
      <c r="H97" s="127">
        <v>238</v>
      </c>
      <c r="I97" s="129">
        <v>238</v>
      </c>
      <c r="J97" s="130" t="s">
        <v>626</v>
      </c>
      <c r="K97" s="131">
        <f t="shared" si="20"/>
        <v>41.5</v>
      </c>
      <c r="L97" s="132">
        <f t="shared" si="21"/>
        <v>0.21119592875318066</v>
      </c>
      <c r="M97" s="127" t="s">
        <v>544</v>
      </c>
      <c r="N97" s="133">
        <v>42291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4">
        <v>40</v>
      </c>
      <c r="B98" s="125">
        <v>42271</v>
      </c>
      <c r="C98" s="125"/>
      <c r="D98" s="126" t="s">
        <v>570</v>
      </c>
      <c r="E98" s="127" t="s">
        <v>542</v>
      </c>
      <c r="F98" s="128">
        <v>65</v>
      </c>
      <c r="G98" s="127"/>
      <c r="H98" s="127">
        <v>82</v>
      </c>
      <c r="I98" s="129">
        <v>82</v>
      </c>
      <c r="J98" s="130" t="s">
        <v>626</v>
      </c>
      <c r="K98" s="131">
        <f t="shared" si="20"/>
        <v>17</v>
      </c>
      <c r="L98" s="132">
        <f t="shared" si="21"/>
        <v>0.26153846153846155</v>
      </c>
      <c r="M98" s="127" t="s">
        <v>544</v>
      </c>
      <c r="N98" s="133">
        <v>42578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41</v>
      </c>
      <c r="B99" s="125">
        <v>42291</v>
      </c>
      <c r="C99" s="125"/>
      <c r="D99" s="126" t="s">
        <v>628</v>
      </c>
      <c r="E99" s="127" t="s">
        <v>542</v>
      </c>
      <c r="F99" s="128">
        <v>144</v>
      </c>
      <c r="G99" s="127"/>
      <c r="H99" s="127">
        <v>182.5</v>
      </c>
      <c r="I99" s="129">
        <v>181</v>
      </c>
      <c r="J99" s="130" t="s">
        <v>626</v>
      </c>
      <c r="K99" s="131">
        <f t="shared" si="20"/>
        <v>38.5</v>
      </c>
      <c r="L99" s="132">
        <f t="shared" si="21"/>
        <v>0.2673611111111111</v>
      </c>
      <c r="M99" s="127" t="s">
        <v>544</v>
      </c>
      <c r="N99" s="133">
        <v>42817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4">
        <v>42</v>
      </c>
      <c r="B100" s="125">
        <v>42291</v>
      </c>
      <c r="C100" s="125"/>
      <c r="D100" s="126" t="s">
        <v>629</v>
      </c>
      <c r="E100" s="127" t="s">
        <v>542</v>
      </c>
      <c r="F100" s="128">
        <v>264</v>
      </c>
      <c r="G100" s="127"/>
      <c r="H100" s="127">
        <v>311</v>
      </c>
      <c r="I100" s="129">
        <v>311</v>
      </c>
      <c r="J100" s="130" t="s">
        <v>626</v>
      </c>
      <c r="K100" s="131">
        <f t="shared" si="20"/>
        <v>47</v>
      </c>
      <c r="L100" s="132">
        <f t="shared" si="21"/>
        <v>0.17803030303030304</v>
      </c>
      <c r="M100" s="127" t="s">
        <v>544</v>
      </c>
      <c r="N100" s="133">
        <v>42604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43</v>
      </c>
      <c r="B101" s="125">
        <v>42318</v>
      </c>
      <c r="C101" s="125"/>
      <c r="D101" s="126" t="s">
        <v>630</v>
      </c>
      <c r="E101" s="127" t="s">
        <v>553</v>
      </c>
      <c r="F101" s="128">
        <v>549.5</v>
      </c>
      <c r="G101" s="127"/>
      <c r="H101" s="127">
        <v>630</v>
      </c>
      <c r="I101" s="129">
        <v>630</v>
      </c>
      <c r="J101" s="130" t="s">
        <v>626</v>
      </c>
      <c r="K101" s="131">
        <f t="shared" si="20"/>
        <v>80.5</v>
      </c>
      <c r="L101" s="132">
        <f t="shared" si="21"/>
        <v>0.1464968152866242</v>
      </c>
      <c r="M101" s="127" t="s">
        <v>544</v>
      </c>
      <c r="N101" s="133">
        <v>42419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44</v>
      </c>
      <c r="B102" s="125">
        <v>42342</v>
      </c>
      <c r="C102" s="125"/>
      <c r="D102" s="126" t="s">
        <v>631</v>
      </c>
      <c r="E102" s="127" t="s">
        <v>542</v>
      </c>
      <c r="F102" s="128">
        <v>1027.5</v>
      </c>
      <c r="G102" s="127"/>
      <c r="H102" s="127">
        <v>1315</v>
      </c>
      <c r="I102" s="129">
        <v>1250</v>
      </c>
      <c r="J102" s="130" t="s">
        <v>626</v>
      </c>
      <c r="K102" s="131">
        <f t="shared" si="20"/>
        <v>287.5</v>
      </c>
      <c r="L102" s="132">
        <f t="shared" si="21"/>
        <v>0.27980535279805352</v>
      </c>
      <c r="M102" s="127" t="s">
        <v>544</v>
      </c>
      <c r="N102" s="133">
        <v>43244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45</v>
      </c>
      <c r="B103" s="125">
        <v>42367</v>
      </c>
      <c r="C103" s="125"/>
      <c r="D103" s="126" t="s">
        <v>632</v>
      </c>
      <c r="E103" s="127" t="s">
        <v>542</v>
      </c>
      <c r="F103" s="128">
        <v>465</v>
      </c>
      <c r="G103" s="127"/>
      <c r="H103" s="127">
        <v>540</v>
      </c>
      <c r="I103" s="129">
        <v>540</v>
      </c>
      <c r="J103" s="130" t="s">
        <v>626</v>
      </c>
      <c r="K103" s="131">
        <f t="shared" si="20"/>
        <v>75</v>
      </c>
      <c r="L103" s="132">
        <f t="shared" si="21"/>
        <v>0.16129032258064516</v>
      </c>
      <c r="M103" s="127" t="s">
        <v>544</v>
      </c>
      <c r="N103" s="133">
        <v>42530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4">
        <v>46</v>
      </c>
      <c r="B104" s="125">
        <v>42380</v>
      </c>
      <c r="C104" s="125"/>
      <c r="D104" s="126" t="s">
        <v>386</v>
      </c>
      <c r="E104" s="127" t="s">
        <v>553</v>
      </c>
      <c r="F104" s="128">
        <v>81</v>
      </c>
      <c r="G104" s="127"/>
      <c r="H104" s="127">
        <v>110</v>
      </c>
      <c r="I104" s="129">
        <v>110</v>
      </c>
      <c r="J104" s="130" t="s">
        <v>626</v>
      </c>
      <c r="K104" s="131">
        <f t="shared" si="20"/>
        <v>29</v>
      </c>
      <c r="L104" s="132">
        <f t="shared" si="21"/>
        <v>0.35802469135802467</v>
      </c>
      <c r="M104" s="127" t="s">
        <v>544</v>
      </c>
      <c r="N104" s="133">
        <v>42745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4">
        <v>47</v>
      </c>
      <c r="B105" s="125">
        <v>42382</v>
      </c>
      <c r="C105" s="125"/>
      <c r="D105" s="126" t="s">
        <v>633</v>
      </c>
      <c r="E105" s="127" t="s">
        <v>553</v>
      </c>
      <c r="F105" s="128">
        <v>417.5</v>
      </c>
      <c r="G105" s="127"/>
      <c r="H105" s="127">
        <v>547</v>
      </c>
      <c r="I105" s="129">
        <v>535</v>
      </c>
      <c r="J105" s="130" t="s">
        <v>626</v>
      </c>
      <c r="K105" s="131">
        <f t="shared" si="20"/>
        <v>129.5</v>
      </c>
      <c r="L105" s="132">
        <f t="shared" si="21"/>
        <v>0.31017964071856285</v>
      </c>
      <c r="M105" s="127" t="s">
        <v>544</v>
      </c>
      <c r="N105" s="133">
        <v>42578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4">
        <v>48</v>
      </c>
      <c r="B106" s="125">
        <v>42408</v>
      </c>
      <c r="C106" s="125"/>
      <c r="D106" s="126" t="s">
        <v>634</v>
      </c>
      <c r="E106" s="127" t="s">
        <v>542</v>
      </c>
      <c r="F106" s="128">
        <v>650</v>
      </c>
      <c r="G106" s="127"/>
      <c r="H106" s="127">
        <v>800</v>
      </c>
      <c r="I106" s="129">
        <v>800</v>
      </c>
      <c r="J106" s="130" t="s">
        <v>626</v>
      </c>
      <c r="K106" s="131">
        <f t="shared" si="20"/>
        <v>150</v>
      </c>
      <c r="L106" s="132">
        <f t="shared" si="21"/>
        <v>0.23076923076923078</v>
      </c>
      <c r="M106" s="127" t="s">
        <v>544</v>
      </c>
      <c r="N106" s="133">
        <v>43154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49</v>
      </c>
      <c r="B107" s="125">
        <v>42433</v>
      </c>
      <c r="C107" s="125"/>
      <c r="D107" s="126" t="s">
        <v>231</v>
      </c>
      <c r="E107" s="127" t="s">
        <v>542</v>
      </c>
      <c r="F107" s="128">
        <v>437.5</v>
      </c>
      <c r="G107" s="127"/>
      <c r="H107" s="127">
        <v>504.5</v>
      </c>
      <c r="I107" s="129">
        <v>522</v>
      </c>
      <c r="J107" s="130" t="s">
        <v>635</v>
      </c>
      <c r="K107" s="131">
        <f t="shared" si="20"/>
        <v>67</v>
      </c>
      <c r="L107" s="132">
        <f t="shared" si="21"/>
        <v>0.15314285714285714</v>
      </c>
      <c r="M107" s="127" t="s">
        <v>544</v>
      </c>
      <c r="N107" s="133">
        <v>42480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50</v>
      </c>
      <c r="B108" s="125">
        <v>42438</v>
      </c>
      <c r="C108" s="125"/>
      <c r="D108" s="126" t="s">
        <v>636</v>
      </c>
      <c r="E108" s="127" t="s">
        <v>542</v>
      </c>
      <c r="F108" s="128">
        <v>189.5</v>
      </c>
      <c r="G108" s="127"/>
      <c r="H108" s="127">
        <v>218</v>
      </c>
      <c r="I108" s="129">
        <v>218</v>
      </c>
      <c r="J108" s="130" t="s">
        <v>626</v>
      </c>
      <c r="K108" s="131">
        <f t="shared" si="20"/>
        <v>28.5</v>
      </c>
      <c r="L108" s="132">
        <f t="shared" si="21"/>
        <v>0.15039577836411611</v>
      </c>
      <c r="M108" s="127" t="s">
        <v>544</v>
      </c>
      <c r="N108" s="133">
        <v>43034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34">
        <v>51</v>
      </c>
      <c r="B109" s="135">
        <v>42471</v>
      </c>
      <c r="C109" s="135"/>
      <c r="D109" s="143" t="s">
        <v>637</v>
      </c>
      <c r="E109" s="138" t="s">
        <v>542</v>
      </c>
      <c r="F109" s="138">
        <v>36.5</v>
      </c>
      <c r="G109" s="139"/>
      <c r="H109" s="139">
        <v>15.85</v>
      </c>
      <c r="I109" s="139">
        <v>60</v>
      </c>
      <c r="J109" s="140" t="s">
        <v>638</v>
      </c>
      <c r="K109" s="141">
        <f t="shared" si="20"/>
        <v>-20.65</v>
      </c>
      <c r="L109" s="142">
        <f t="shared" si="21"/>
        <v>-0.5657534246575342</v>
      </c>
      <c r="M109" s="138" t="s">
        <v>554</v>
      </c>
      <c r="N109" s="146">
        <v>43627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52</v>
      </c>
      <c r="B110" s="125">
        <v>42472</v>
      </c>
      <c r="C110" s="125"/>
      <c r="D110" s="126" t="s">
        <v>639</v>
      </c>
      <c r="E110" s="127" t="s">
        <v>542</v>
      </c>
      <c r="F110" s="128">
        <v>93</v>
      </c>
      <c r="G110" s="127"/>
      <c r="H110" s="127">
        <v>149</v>
      </c>
      <c r="I110" s="129">
        <v>140</v>
      </c>
      <c r="J110" s="130" t="s">
        <v>640</v>
      </c>
      <c r="K110" s="131">
        <f t="shared" si="20"/>
        <v>56</v>
      </c>
      <c r="L110" s="132">
        <f t="shared" si="21"/>
        <v>0.60215053763440862</v>
      </c>
      <c r="M110" s="127" t="s">
        <v>544</v>
      </c>
      <c r="N110" s="133">
        <v>42740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53</v>
      </c>
      <c r="B111" s="125">
        <v>42472</v>
      </c>
      <c r="C111" s="125"/>
      <c r="D111" s="126" t="s">
        <v>641</v>
      </c>
      <c r="E111" s="127" t="s">
        <v>542</v>
      </c>
      <c r="F111" s="128">
        <v>130</v>
      </c>
      <c r="G111" s="127"/>
      <c r="H111" s="127">
        <v>150</v>
      </c>
      <c r="I111" s="129" t="s">
        <v>642</v>
      </c>
      <c r="J111" s="130" t="s">
        <v>626</v>
      </c>
      <c r="K111" s="131">
        <f t="shared" si="20"/>
        <v>20</v>
      </c>
      <c r="L111" s="132">
        <f t="shared" si="21"/>
        <v>0.15384615384615385</v>
      </c>
      <c r="M111" s="127" t="s">
        <v>544</v>
      </c>
      <c r="N111" s="133">
        <v>42564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4">
        <v>54</v>
      </c>
      <c r="B112" s="125">
        <v>42473</v>
      </c>
      <c r="C112" s="125"/>
      <c r="D112" s="126" t="s">
        <v>643</v>
      </c>
      <c r="E112" s="127" t="s">
        <v>542</v>
      </c>
      <c r="F112" s="128">
        <v>196</v>
      </c>
      <c r="G112" s="127"/>
      <c r="H112" s="127">
        <v>299</v>
      </c>
      <c r="I112" s="129">
        <v>299</v>
      </c>
      <c r="J112" s="130" t="s">
        <v>626</v>
      </c>
      <c r="K112" s="131">
        <v>103</v>
      </c>
      <c r="L112" s="132">
        <v>0.52551020408163296</v>
      </c>
      <c r="M112" s="127" t="s">
        <v>544</v>
      </c>
      <c r="N112" s="133">
        <v>42620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55</v>
      </c>
      <c r="B113" s="125">
        <v>42473</v>
      </c>
      <c r="C113" s="125"/>
      <c r="D113" s="126" t="s">
        <v>644</v>
      </c>
      <c r="E113" s="127" t="s">
        <v>542</v>
      </c>
      <c r="F113" s="128">
        <v>88</v>
      </c>
      <c r="G113" s="127"/>
      <c r="H113" s="127">
        <v>103</v>
      </c>
      <c r="I113" s="129">
        <v>103</v>
      </c>
      <c r="J113" s="130" t="s">
        <v>626</v>
      </c>
      <c r="K113" s="131">
        <v>15</v>
      </c>
      <c r="L113" s="132">
        <v>0.170454545454545</v>
      </c>
      <c r="M113" s="127" t="s">
        <v>544</v>
      </c>
      <c r="N113" s="133">
        <v>42530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56</v>
      </c>
      <c r="B114" s="125">
        <v>42492</v>
      </c>
      <c r="C114" s="125"/>
      <c r="D114" s="126" t="s">
        <v>645</v>
      </c>
      <c r="E114" s="127" t="s">
        <v>542</v>
      </c>
      <c r="F114" s="128">
        <v>127.5</v>
      </c>
      <c r="G114" s="127"/>
      <c r="H114" s="127">
        <v>148</v>
      </c>
      <c r="I114" s="129" t="s">
        <v>646</v>
      </c>
      <c r="J114" s="130" t="s">
        <v>626</v>
      </c>
      <c r="K114" s="131">
        <f>H114-F114</f>
        <v>20.5</v>
      </c>
      <c r="L114" s="132">
        <f>K114/F114</f>
        <v>0.16078431372549021</v>
      </c>
      <c r="M114" s="127" t="s">
        <v>544</v>
      </c>
      <c r="N114" s="133">
        <v>42564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57</v>
      </c>
      <c r="B115" s="125">
        <v>42493</v>
      </c>
      <c r="C115" s="125"/>
      <c r="D115" s="126" t="s">
        <v>647</v>
      </c>
      <c r="E115" s="127" t="s">
        <v>542</v>
      </c>
      <c r="F115" s="128">
        <v>675</v>
      </c>
      <c r="G115" s="127"/>
      <c r="H115" s="127">
        <v>815</v>
      </c>
      <c r="I115" s="129" t="s">
        <v>648</v>
      </c>
      <c r="J115" s="130" t="s">
        <v>626</v>
      </c>
      <c r="K115" s="131">
        <f>H115-F115</f>
        <v>140</v>
      </c>
      <c r="L115" s="132">
        <f>K115/F115</f>
        <v>0.2074074074074074</v>
      </c>
      <c r="M115" s="127" t="s">
        <v>544</v>
      </c>
      <c r="N115" s="133">
        <v>43154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34">
        <v>58</v>
      </c>
      <c r="B116" s="135">
        <v>42522</v>
      </c>
      <c r="C116" s="135"/>
      <c r="D116" s="136" t="s">
        <v>649</v>
      </c>
      <c r="E116" s="137" t="s">
        <v>542</v>
      </c>
      <c r="F116" s="138">
        <v>500</v>
      </c>
      <c r="G116" s="138"/>
      <c r="H116" s="139">
        <v>232.5</v>
      </c>
      <c r="I116" s="139" t="s">
        <v>650</v>
      </c>
      <c r="J116" s="140" t="s">
        <v>651</v>
      </c>
      <c r="K116" s="141">
        <f>H116-F116</f>
        <v>-267.5</v>
      </c>
      <c r="L116" s="142">
        <f>K116/F116</f>
        <v>-0.53500000000000003</v>
      </c>
      <c r="M116" s="138" t="s">
        <v>554</v>
      </c>
      <c r="N116" s="135">
        <v>43735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4">
        <v>59</v>
      </c>
      <c r="B117" s="125">
        <v>42527</v>
      </c>
      <c r="C117" s="125"/>
      <c r="D117" s="126" t="s">
        <v>501</v>
      </c>
      <c r="E117" s="127" t="s">
        <v>542</v>
      </c>
      <c r="F117" s="128">
        <v>110</v>
      </c>
      <c r="G117" s="127"/>
      <c r="H117" s="127">
        <v>126.5</v>
      </c>
      <c r="I117" s="129">
        <v>125</v>
      </c>
      <c r="J117" s="130" t="s">
        <v>578</v>
      </c>
      <c r="K117" s="131">
        <f>H117-F117</f>
        <v>16.5</v>
      </c>
      <c r="L117" s="132">
        <f>K117/F117</f>
        <v>0.15</v>
      </c>
      <c r="M117" s="127" t="s">
        <v>544</v>
      </c>
      <c r="N117" s="133">
        <v>42552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4">
        <v>60</v>
      </c>
      <c r="B118" s="125">
        <v>42538</v>
      </c>
      <c r="C118" s="125"/>
      <c r="D118" s="126" t="s">
        <v>652</v>
      </c>
      <c r="E118" s="127" t="s">
        <v>542</v>
      </c>
      <c r="F118" s="128">
        <v>44</v>
      </c>
      <c r="G118" s="127"/>
      <c r="H118" s="127">
        <v>69.5</v>
      </c>
      <c r="I118" s="129">
        <v>69.5</v>
      </c>
      <c r="J118" s="130" t="s">
        <v>653</v>
      </c>
      <c r="K118" s="131">
        <f>H118-F118</f>
        <v>25.5</v>
      </c>
      <c r="L118" s="132">
        <f>K118/F118</f>
        <v>0.57954545454545459</v>
      </c>
      <c r="M118" s="127" t="s">
        <v>544</v>
      </c>
      <c r="N118" s="133">
        <v>42977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4">
        <v>61</v>
      </c>
      <c r="B119" s="125">
        <v>42549</v>
      </c>
      <c r="C119" s="125"/>
      <c r="D119" s="126" t="s">
        <v>654</v>
      </c>
      <c r="E119" s="127" t="s">
        <v>542</v>
      </c>
      <c r="F119" s="128">
        <v>262.5</v>
      </c>
      <c r="G119" s="127"/>
      <c r="H119" s="127">
        <v>340</v>
      </c>
      <c r="I119" s="129">
        <v>333</v>
      </c>
      <c r="J119" s="130" t="s">
        <v>655</v>
      </c>
      <c r="K119" s="131">
        <v>77.5</v>
      </c>
      <c r="L119" s="132">
        <v>0.29523809523809502</v>
      </c>
      <c r="M119" s="127" t="s">
        <v>544</v>
      </c>
      <c r="N119" s="133">
        <v>43017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62</v>
      </c>
      <c r="B120" s="125">
        <v>42549</v>
      </c>
      <c r="C120" s="125"/>
      <c r="D120" s="126" t="s">
        <v>656</v>
      </c>
      <c r="E120" s="127" t="s">
        <v>542</v>
      </c>
      <c r="F120" s="128">
        <v>840</v>
      </c>
      <c r="G120" s="127"/>
      <c r="H120" s="127">
        <v>1230</v>
      </c>
      <c r="I120" s="129">
        <v>1230</v>
      </c>
      <c r="J120" s="130" t="s">
        <v>626</v>
      </c>
      <c r="K120" s="131">
        <v>390</v>
      </c>
      <c r="L120" s="132">
        <v>0.46428571428571402</v>
      </c>
      <c r="M120" s="127" t="s">
        <v>544</v>
      </c>
      <c r="N120" s="133">
        <v>42649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47">
        <v>63</v>
      </c>
      <c r="B121" s="148">
        <v>42556</v>
      </c>
      <c r="C121" s="148"/>
      <c r="D121" s="149" t="s">
        <v>657</v>
      </c>
      <c r="E121" s="150" t="s">
        <v>542</v>
      </c>
      <c r="F121" s="150">
        <v>395</v>
      </c>
      <c r="G121" s="151"/>
      <c r="H121" s="151">
        <f>(468.5+342.5)/2</f>
        <v>405.5</v>
      </c>
      <c r="I121" s="151">
        <v>510</v>
      </c>
      <c r="J121" s="152" t="s">
        <v>658</v>
      </c>
      <c r="K121" s="153">
        <f t="shared" ref="K121:K127" si="22">H121-F121</f>
        <v>10.5</v>
      </c>
      <c r="L121" s="154">
        <f t="shared" ref="L121:L127" si="23">K121/F121</f>
        <v>2.6582278481012658E-2</v>
      </c>
      <c r="M121" s="150" t="s">
        <v>561</v>
      </c>
      <c r="N121" s="148">
        <v>43606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34">
        <v>64</v>
      </c>
      <c r="B122" s="135">
        <v>42584</v>
      </c>
      <c r="C122" s="135"/>
      <c r="D122" s="136" t="s">
        <v>659</v>
      </c>
      <c r="E122" s="137" t="s">
        <v>553</v>
      </c>
      <c r="F122" s="138">
        <f>169.5-12.8</f>
        <v>156.69999999999999</v>
      </c>
      <c r="G122" s="138"/>
      <c r="H122" s="139">
        <v>77</v>
      </c>
      <c r="I122" s="139" t="s">
        <v>660</v>
      </c>
      <c r="J122" s="140" t="s">
        <v>661</v>
      </c>
      <c r="K122" s="141">
        <f t="shared" si="22"/>
        <v>-79.699999999999989</v>
      </c>
      <c r="L122" s="142">
        <f t="shared" si="23"/>
        <v>-0.50861518825781749</v>
      </c>
      <c r="M122" s="138" t="s">
        <v>554</v>
      </c>
      <c r="N122" s="135">
        <v>43522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34">
        <v>65</v>
      </c>
      <c r="B123" s="135">
        <v>42586</v>
      </c>
      <c r="C123" s="135"/>
      <c r="D123" s="136" t="s">
        <v>662</v>
      </c>
      <c r="E123" s="137" t="s">
        <v>542</v>
      </c>
      <c r="F123" s="138">
        <v>400</v>
      </c>
      <c r="G123" s="138"/>
      <c r="H123" s="139">
        <v>305</v>
      </c>
      <c r="I123" s="139">
        <v>475</v>
      </c>
      <c r="J123" s="140" t="s">
        <v>663</v>
      </c>
      <c r="K123" s="141">
        <f t="shared" si="22"/>
        <v>-95</v>
      </c>
      <c r="L123" s="142">
        <f t="shared" si="23"/>
        <v>-0.23749999999999999</v>
      </c>
      <c r="M123" s="138" t="s">
        <v>554</v>
      </c>
      <c r="N123" s="135">
        <v>43606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66</v>
      </c>
      <c r="B124" s="125">
        <v>42593</v>
      </c>
      <c r="C124" s="125"/>
      <c r="D124" s="126" t="s">
        <v>664</v>
      </c>
      <c r="E124" s="127" t="s">
        <v>542</v>
      </c>
      <c r="F124" s="128">
        <v>86.5</v>
      </c>
      <c r="G124" s="127"/>
      <c r="H124" s="127">
        <v>130</v>
      </c>
      <c r="I124" s="129">
        <v>130</v>
      </c>
      <c r="J124" s="130" t="s">
        <v>665</v>
      </c>
      <c r="K124" s="131">
        <f t="shared" si="22"/>
        <v>43.5</v>
      </c>
      <c r="L124" s="132">
        <f t="shared" si="23"/>
        <v>0.50289017341040465</v>
      </c>
      <c r="M124" s="127" t="s">
        <v>544</v>
      </c>
      <c r="N124" s="133">
        <v>43091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34">
        <v>67</v>
      </c>
      <c r="B125" s="135">
        <v>42600</v>
      </c>
      <c r="C125" s="135"/>
      <c r="D125" s="136" t="s">
        <v>119</v>
      </c>
      <c r="E125" s="137" t="s">
        <v>542</v>
      </c>
      <c r="F125" s="138">
        <v>133.5</v>
      </c>
      <c r="G125" s="138"/>
      <c r="H125" s="139">
        <v>126.5</v>
      </c>
      <c r="I125" s="139">
        <v>178</v>
      </c>
      <c r="J125" s="140" t="s">
        <v>666</v>
      </c>
      <c r="K125" s="141">
        <f t="shared" si="22"/>
        <v>-7</v>
      </c>
      <c r="L125" s="142">
        <f t="shared" si="23"/>
        <v>-5.2434456928838954E-2</v>
      </c>
      <c r="M125" s="138" t="s">
        <v>554</v>
      </c>
      <c r="N125" s="135">
        <v>42615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68</v>
      </c>
      <c r="B126" s="125">
        <v>42613</v>
      </c>
      <c r="C126" s="125"/>
      <c r="D126" s="126" t="s">
        <v>667</v>
      </c>
      <c r="E126" s="127" t="s">
        <v>542</v>
      </c>
      <c r="F126" s="128">
        <v>560</v>
      </c>
      <c r="G126" s="127"/>
      <c r="H126" s="127">
        <v>725</v>
      </c>
      <c r="I126" s="129">
        <v>725</v>
      </c>
      <c r="J126" s="130" t="s">
        <v>572</v>
      </c>
      <c r="K126" s="131">
        <f t="shared" si="22"/>
        <v>165</v>
      </c>
      <c r="L126" s="132">
        <f t="shared" si="23"/>
        <v>0.29464285714285715</v>
      </c>
      <c r="M126" s="127" t="s">
        <v>544</v>
      </c>
      <c r="N126" s="133">
        <v>42456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69</v>
      </c>
      <c r="B127" s="125">
        <v>42614</v>
      </c>
      <c r="C127" s="125"/>
      <c r="D127" s="126" t="s">
        <v>668</v>
      </c>
      <c r="E127" s="127" t="s">
        <v>542</v>
      </c>
      <c r="F127" s="128">
        <v>160.5</v>
      </c>
      <c r="G127" s="127"/>
      <c r="H127" s="127">
        <v>210</v>
      </c>
      <c r="I127" s="129">
        <v>210</v>
      </c>
      <c r="J127" s="130" t="s">
        <v>572</v>
      </c>
      <c r="K127" s="131">
        <f t="shared" si="22"/>
        <v>49.5</v>
      </c>
      <c r="L127" s="132">
        <f t="shared" si="23"/>
        <v>0.30841121495327101</v>
      </c>
      <c r="M127" s="127" t="s">
        <v>544</v>
      </c>
      <c r="N127" s="133">
        <v>42871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4">
        <v>70</v>
      </c>
      <c r="B128" s="125">
        <v>42646</v>
      </c>
      <c r="C128" s="125"/>
      <c r="D128" s="126" t="s">
        <v>395</v>
      </c>
      <c r="E128" s="127" t="s">
        <v>542</v>
      </c>
      <c r="F128" s="128">
        <v>430</v>
      </c>
      <c r="G128" s="127"/>
      <c r="H128" s="127">
        <v>596</v>
      </c>
      <c r="I128" s="129">
        <v>575</v>
      </c>
      <c r="J128" s="130" t="s">
        <v>669</v>
      </c>
      <c r="K128" s="131">
        <v>166</v>
      </c>
      <c r="L128" s="132">
        <v>0.38604651162790699</v>
      </c>
      <c r="M128" s="127" t="s">
        <v>544</v>
      </c>
      <c r="N128" s="133">
        <v>42769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4">
        <v>71</v>
      </c>
      <c r="B129" s="125">
        <v>42657</v>
      </c>
      <c r="C129" s="125"/>
      <c r="D129" s="126" t="s">
        <v>670</v>
      </c>
      <c r="E129" s="127" t="s">
        <v>542</v>
      </c>
      <c r="F129" s="128">
        <v>280</v>
      </c>
      <c r="G129" s="127"/>
      <c r="H129" s="127">
        <v>345</v>
      </c>
      <c r="I129" s="129">
        <v>345</v>
      </c>
      <c r="J129" s="130" t="s">
        <v>572</v>
      </c>
      <c r="K129" s="131">
        <f t="shared" ref="K129:K134" si="24">H129-F129</f>
        <v>65</v>
      </c>
      <c r="L129" s="132">
        <f>K129/F129</f>
        <v>0.23214285714285715</v>
      </c>
      <c r="M129" s="127" t="s">
        <v>544</v>
      </c>
      <c r="N129" s="133">
        <v>42814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4">
        <v>72</v>
      </c>
      <c r="B130" s="125">
        <v>42657</v>
      </c>
      <c r="C130" s="125"/>
      <c r="D130" s="126" t="s">
        <v>671</v>
      </c>
      <c r="E130" s="127" t="s">
        <v>542</v>
      </c>
      <c r="F130" s="128">
        <v>245</v>
      </c>
      <c r="G130" s="127"/>
      <c r="H130" s="127">
        <v>325.5</v>
      </c>
      <c r="I130" s="129">
        <v>330</v>
      </c>
      <c r="J130" s="130" t="s">
        <v>672</v>
      </c>
      <c r="K130" s="131">
        <f t="shared" si="24"/>
        <v>80.5</v>
      </c>
      <c r="L130" s="132">
        <f>K130/F130</f>
        <v>0.32857142857142857</v>
      </c>
      <c r="M130" s="127" t="s">
        <v>544</v>
      </c>
      <c r="N130" s="133">
        <v>42769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4">
        <v>73</v>
      </c>
      <c r="B131" s="125">
        <v>42660</v>
      </c>
      <c r="C131" s="125"/>
      <c r="D131" s="126" t="s">
        <v>673</v>
      </c>
      <c r="E131" s="127" t="s">
        <v>542</v>
      </c>
      <c r="F131" s="128">
        <v>125</v>
      </c>
      <c r="G131" s="127"/>
      <c r="H131" s="127">
        <v>160</v>
      </c>
      <c r="I131" s="129">
        <v>160</v>
      </c>
      <c r="J131" s="130" t="s">
        <v>626</v>
      </c>
      <c r="K131" s="131">
        <f t="shared" si="24"/>
        <v>35</v>
      </c>
      <c r="L131" s="132">
        <v>0.28000000000000003</v>
      </c>
      <c r="M131" s="127" t="s">
        <v>544</v>
      </c>
      <c r="N131" s="133">
        <v>42803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4">
        <v>74</v>
      </c>
      <c r="B132" s="125">
        <v>42660</v>
      </c>
      <c r="C132" s="125"/>
      <c r="D132" s="126" t="s">
        <v>674</v>
      </c>
      <c r="E132" s="127" t="s">
        <v>542</v>
      </c>
      <c r="F132" s="128">
        <v>114</v>
      </c>
      <c r="G132" s="127"/>
      <c r="H132" s="127">
        <v>145</v>
      </c>
      <c r="I132" s="129">
        <v>145</v>
      </c>
      <c r="J132" s="130" t="s">
        <v>626</v>
      </c>
      <c r="K132" s="131">
        <f t="shared" si="24"/>
        <v>31</v>
      </c>
      <c r="L132" s="132">
        <f>K132/F132</f>
        <v>0.27192982456140352</v>
      </c>
      <c r="M132" s="127" t="s">
        <v>544</v>
      </c>
      <c r="N132" s="133">
        <v>42859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4">
        <v>75</v>
      </c>
      <c r="B133" s="125">
        <v>42660</v>
      </c>
      <c r="C133" s="125"/>
      <c r="D133" s="126" t="s">
        <v>675</v>
      </c>
      <c r="E133" s="127" t="s">
        <v>542</v>
      </c>
      <c r="F133" s="128">
        <v>212</v>
      </c>
      <c r="G133" s="127"/>
      <c r="H133" s="127">
        <v>280</v>
      </c>
      <c r="I133" s="129">
        <v>276</v>
      </c>
      <c r="J133" s="130" t="s">
        <v>676</v>
      </c>
      <c r="K133" s="131">
        <f t="shared" si="24"/>
        <v>68</v>
      </c>
      <c r="L133" s="132">
        <f>K133/F133</f>
        <v>0.32075471698113206</v>
      </c>
      <c r="M133" s="127" t="s">
        <v>544</v>
      </c>
      <c r="N133" s="133">
        <v>42858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4">
        <v>76</v>
      </c>
      <c r="B134" s="125">
        <v>42678</v>
      </c>
      <c r="C134" s="125"/>
      <c r="D134" s="126" t="s">
        <v>438</v>
      </c>
      <c r="E134" s="127" t="s">
        <v>542</v>
      </c>
      <c r="F134" s="128">
        <v>155</v>
      </c>
      <c r="G134" s="127"/>
      <c r="H134" s="127">
        <v>210</v>
      </c>
      <c r="I134" s="129">
        <v>210</v>
      </c>
      <c r="J134" s="130" t="s">
        <v>677</v>
      </c>
      <c r="K134" s="131">
        <f t="shared" si="24"/>
        <v>55</v>
      </c>
      <c r="L134" s="132">
        <f>K134/F134</f>
        <v>0.35483870967741937</v>
      </c>
      <c r="M134" s="127" t="s">
        <v>544</v>
      </c>
      <c r="N134" s="133">
        <v>42944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34">
        <v>77</v>
      </c>
      <c r="B135" s="135">
        <v>42710</v>
      </c>
      <c r="C135" s="135"/>
      <c r="D135" s="136" t="s">
        <v>678</v>
      </c>
      <c r="E135" s="137" t="s">
        <v>542</v>
      </c>
      <c r="F135" s="138">
        <v>150.5</v>
      </c>
      <c r="G135" s="138"/>
      <c r="H135" s="139">
        <v>72.5</v>
      </c>
      <c r="I135" s="139">
        <v>174</v>
      </c>
      <c r="J135" s="140" t="s">
        <v>679</v>
      </c>
      <c r="K135" s="141">
        <v>-78</v>
      </c>
      <c r="L135" s="142">
        <v>-0.51827242524916906</v>
      </c>
      <c r="M135" s="138" t="s">
        <v>554</v>
      </c>
      <c r="N135" s="135">
        <v>43333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4">
        <v>78</v>
      </c>
      <c r="B136" s="125">
        <v>42712</v>
      </c>
      <c r="C136" s="125"/>
      <c r="D136" s="126" t="s">
        <v>680</v>
      </c>
      <c r="E136" s="127" t="s">
        <v>542</v>
      </c>
      <c r="F136" s="128">
        <v>380</v>
      </c>
      <c r="G136" s="127"/>
      <c r="H136" s="127">
        <v>478</v>
      </c>
      <c r="I136" s="129">
        <v>468</v>
      </c>
      <c r="J136" s="130" t="s">
        <v>626</v>
      </c>
      <c r="K136" s="131">
        <f>H136-F136</f>
        <v>98</v>
      </c>
      <c r="L136" s="132">
        <f>K136/F136</f>
        <v>0.25789473684210529</v>
      </c>
      <c r="M136" s="127" t="s">
        <v>544</v>
      </c>
      <c r="N136" s="133">
        <v>43025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4">
        <v>79</v>
      </c>
      <c r="B137" s="125">
        <v>42734</v>
      </c>
      <c r="C137" s="125"/>
      <c r="D137" s="126" t="s">
        <v>118</v>
      </c>
      <c r="E137" s="127" t="s">
        <v>542</v>
      </c>
      <c r="F137" s="128">
        <v>305</v>
      </c>
      <c r="G137" s="127"/>
      <c r="H137" s="127">
        <v>375</v>
      </c>
      <c r="I137" s="129">
        <v>375</v>
      </c>
      <c r="J137" s="130" t="s">
        <v>626</v>
      </c>
      <c r="K137" s="131">
        <f>H137-F137</f>
        <v>70</v>
      </c>
      <c r="L137" s="132">
        <f>K137/F137</f>
        <v>0.22950819672131148</v>
      </c>
      <c r="M137" s="127" t="s">
        <v>544</v>
      </c>
      <c r="N137" s="133">
        <v>42768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4">
        <v>80</v>
      </c>
      <c r="B138" s="125">
        <v>42739</v>
      </c>
      <c r="C138" s="125"/>
      <c r="D138" s="126" t="s">
        <v>102</v>
      </c>
      <c r="E138" s="127" t="s">
        <v>542</v>
      </c>
      <c r="F138" s="128">
        <v>99.5</v>
      </c>
      <c r="G138" s="127"/>
      <c r="H138" s="127">
        <v>158</v>
      </c>
      <c r="I138" s="129">
        <v>158</v>
      </c>
      <c r="J138" s="130" t="s">
        <v>626</v>
      </c>
      <c r="K138" s="131">
        <f>H138-F138</f>
        <v>58.5</v>
      </c>
      <c r="L138" s="132">
        <f>K138/F138</f>
        <v>0.5879396984924623</v>
      </c>
      <c r="M138" s="127" t="s">
        <v>544</v>
      </c>
      <c r="N138" s="133">
        <v>42898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4">
        <v>81</v>
      </c>
      <c r="B139" s="125">
        <v>42739</v>
      </c>
      <c r="C139" s="125"/>
      <c r="D139" s="126" t="s">
        <v>102</v>
      </c>
      <c r="E139" s="127" t="s">
        <v>542</v>
      </c>
      <c r="F139" s="128">
        <v>99.5</v>
      </c>
      <c r="G139" s="127"/>
      <c r="H139" s="127">
        <v>158</v>
      </c>
      <c r="I139" s="129">
        <v>158</v>
      </c>
      <c r="J139" s="130" t="s">
        <v>626</v>
      </c>
      <c r="K139" s="131">
        <v>58.5</v>
      </c>
      <c r="L139" s="132">
        <v>0.58793969849246197</v>
      </c>
      <c r="M139" s="127" t="s">
        <v>544</v>
      </c>
      <c r="N139" s="133">
        <v>42898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82</v>
      </c>
      <c r="B140" s="125">
        <v>42786</v>
      </c>
      <c r="C140" s="125"/>
      <c r="D140" s="126" t="s">
        <v>204</v>
      </c>
      <c r="E140" s="127" t="s">
        <v>542</v>
      </c>
      <c r="F140" s="128">
        <v>140.5</v>
      </c>
      <c r="G140" s="127"/>
      <c r="H140" s="127">
        <v>220</v>
      </c>
      <c r="I140" s="129">
        <v>220</v>
      </c>
      <c r="J140" s="130" t="s">
        <v>626</v>
      </c>
      <c r="K140" s="131">
        <f>H140-F140</f>
        <v>79.5</v>
      </c>
      <c r="L140" s="132">
        <f>K140/F140</f>
        <v>0.5658362989323843</v>
      </c>
      <c r="M140" s="127" t="s">
        <v>544</v>
      </c>
      <c r="N140" s="133">
        <v>42864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4">
        <v>83</v>
      </c>
      <c r="B141" s="125">
        <v>42786</v>
      </c>
      <c r="C141" s="125"/>
      <c r="D141" s="126" t="s">
        <v>681</v>
      </c>
      <c r="E141" s="127" t="s">
        <v>542</v>
      </c>
      <c r="F141" s="128">
        <v>202.5</v>
      </c>
      <c r="G141" s="127"/>
      <c r="H141" s="127">
        <v>234</v>
      </c>
      <c r="I141" s="129">
        <v>234</v>
      </c>
      <c r="J141" s="130" t="s">
        <v>626</v>
      </c>
      <c r="K141" s="131">
        <v>31.5</v>
      </c>
      <c r="L141" s="132">
        <v>0.155555555555556</v>
      </c>
      <c r="M141" s="127" t="s">
        <v>544</v>
      </c>
      <c r="N141" s="133">
        <v>42836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4">
        <v>84</v>
      </c>
      <c r="B142" s="125">
        <v>42818</v>
      </c>
      <c r="C142" s="125"/>
      <c r="D142" s="126" t="s">
        <v>682</v>
      </c>
      <c r="E142" s="127" t="s">
        <v>542</v>
      </c>
      <c r="F142" s="128">
        <v>300.5</v>
      </c>
      <c r="G142" s="127"/>
      <c r="H142" s="127">
        <v>417.5</v>
      </c>
      <c r="I142" s="129">
        <v>420</v>
      </c>
      <c r="J142" s="130" t="s">
        <v>683</v>
      </c>
      <c r="K142" s="131">
        <f>H142-F142</f>
        <v>117</v>
      </c>
      <c r="L142" s="132">
        <f>K142/F142</f>
        <v>0.38935108153078202</v>
      </c>
      <c r="M142" s="127" t="s">
        <v>544</v>
      </c>
      <c r="N142" s="133">
        <v>43070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85</v>
      </c>
      <c r="B143" s="125">
        <v>42818</v>
      </c>
      <c r="C143" s="125"/>
      <c r="D143" s="126" t="s">
        <v>656</v>
      </c>
      <c r="E143" s="127" t="s">
        <v>542</v>
      </c>
      <c r="F143" s="128">
        <v>850</v>
      </c>
      <c r="G143" s="127"/>
      <c r="H143" s="127">
        <v>1042.5</v>
      </c>
      <c r="I143" s="129">
        <v>1023</v>
      </c>
      <c r="J143" s="130" t="s">
        <v>684</v>
      </c>
      <c r="K143" s="131">
        <v>192.5</v>
      </c>
      <c r="L143" s="132">
        <v>0.22647058823529401</v>
      </c>
      <c r="M143" s="127" t="s">
        <v>544</v>
      </c>
      <c r="N143" s="133">
        <v>42830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86</v>
      </c>
      <c r="B144" s="125">
        <v>42830</v>
      </c>
      <c r="C144" s="125"/>
      <c r="D144" s="126" t="s">
        <v>464</v>
      </c>
      <c r="E144" s="127" t="s">
        <v>542</v>
      </c>
      <c r="F144" s="128">
        <v>785</v>
      </c>
      <c r="G144" s="127"/>
      <c r="H144" s="127">
        <v>930</v>
      </c>
      <c r="I144" s="129">
        <v>920</v>
      </c>
      <c r="J144" s="130" t="s">
        <v>685</v>
      </c>
      <c r="K144" s="131">
        <f>H144-F144</f>
        <v>145</v>
      </c>
      <c r="L144" s="132">
        <f>K144/F144</f>
        <v>0.18471337579617833</v>
      </c>
      <c r="M144" s="127" t="s">
        <v>544</v>
      </c>
      <c r="N144" s="133">
        <v>42976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34">
        <v>87</v>
      </c>
      <c r="B145" s="135">
        <v>42831</v>
      </c>
      <c r="C145" s="135"/>
      <c r="D145" s="136" t="s">
        <v>686</v>
      </c>
      <c r="E145" s="137" t="s">
        <v>542</v>
      </c>
      <c r="F145" s="138">
        <v>40</v>
      </c>
      <c r="G145" s="138"/>
      <c r="H145" s="139">
        <v>13.1</v>
      </c>
      <c r="I145" s="139">
        <v>60</v>
      </c>
      <c r="J145" s="140" t="s">
        <v>687</v>
      </c>
      <c r="K145" s="141">
        <v>-26.9</v>
      </c>
      <c r="L145" s="142">
        <v>-0.67249999999999999</v>
      </c>
      <c r="M145" s="138" t="s">
        <v>554</v>
      </c>
      <c r="N145" s="135">
        <v>43138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4">
        <v>88</v>
      </c>
      <c r="B146" s="125">
        <v>42837</v>
      </c>
      <c r="C146" s="125"/>
      <c r="D146" s="126" t="s">
        <v>100</v>
      </c>
      <c r="E146" s="127" t="s">
        <v>542</v>
      </c>
      <c r="F146" s="128">
        <v>289.5</v>
      </c>
      <c r="G146" s="127"/>
      <c r="H146" s="127">
        <v>354</v>
      </c>
      <c r="I146" s="129">
        <v>360</v>
      </c>
      <c r="J146" s="130" t="s">
        <v>688</v>
      </c>
      <c r="K146" s="131">
        <f t="shared" ref="K146:K154" si="25">H146-F146</f>
        <v>64.5</v>
      </c>
      <c r="L146" s="132">
        <f t="shared" ref="L146:L154" si="26">K146/F146</f>
        <v>0.22279792746113988</v>
      </c>
      <c r="M146" s="127" t="s">
        <v>544</v>
      </c>
      <c r="N146" s="133">
        <v>43040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4">
        <v>89</v>
      </c>
      <c r="B147" s="125">
        <v>42845</v>
      </c>
      <c r="C147" s="125"/>
      <c r="D147" s="126" t="s">
        <v>412</v>
      </c>
      <c r="E147" s="127" t="s">
        <v>542</v>
      </c>
      <c r="F147" s="128">
        <v>700</v>
      </c>
      <c r="G147" s="127"/>
      <c r="H147" s="127">
        <v>840</v>
      </c>
      <c r="I147" s="129">
        <v>840</v>
      </c>
      <c r="J147" s="130" t="s">
        <v>689</v>
      </c>
      <c r="K147" s="131">
        <f t="shared" si="25"/>
        <v>140</v>
      </c>
      <c r="L147" s="132">
        <f t="shared" si="26"/>
        <v>0.2</v>
      </c>
      <c r="M147" s="127" t="s">
        <v>544</v>
      </c>
      <c r="N147" s="133">
        <v>42893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4">
        <v>90</v>
      </c>
      <c r="B148" s="125">
        <v>42887</v>
      </c>
      <c r="C148" s="125"/>
      <c r="D148" s="126" t="s">
        <v>690</v>
      </c>
      <c r="E148" s="127" t="s">
        <v>542</v>
      </c>
      <c r="F148" s="128">
        <v>130</v>
      </c>
      <c r="G148" s="127"/>
      <c r="H148" s="127">
        <v>144.25</v>
      </c>
      <c r="I148" s="129">
        <v>170</v>
      </c>
      <c r="J148" s="130" t="s">
        <v>691</v>
      </c>
      <c r="K148" s="131">
        <f t="shared" si="25"/>
        <v>14.25</v>
      </c>
      <c r="L148" s="132">
        <f t="shared" si="26"/>
        <v>0.10961538461538461</v>
      </c>
      <c r="M148" s="127" t="s">
        <v>544</v>
      </c>
      <c r="N148" s="133">
        <v>43675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4">
        <v>91</v>
      </c>
      <c r="B149" s="125">
        <v>42901</v>
      </c>
      <c r="C149" s="125"/>
      <c r="D149" s="126" t="s">
        <v>692</v>
      </c>
      <c r="E149" s="127" t="s">
        <v>542</v>
      </c>
      <c r="F149" s="128">
        <v>214.5</v>
      </c>
      <c r="G149" s="127"/>
      <c r="H149" s="127">
        <v>262</v>
      </c>
      <c r="I149" s="129">
        <v>262</v>
      </c>
      <c r="J149" s="130" t="s">
        <v>563</v>
      </c>
      <c r="K149" s="131">
        <f t="shared" si="25"/>
        <v>47.5</v>
      </c>
      <c r="L149" s="132">
        <f t="shared" si="26"/>
        <v>0.22144522144522144</v>
      </c>
      <c r="M149" s="127" t="s">
        <v>544</v>
      </c>
      <c r="N149" s="133">
        <v>42977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55">
        <v>92</v>
      </c>
      <c r="B150" s="156">
        <v>42933</v>
      </c>
      <c r="C150" s="156"/>
      <c r="D150" s="157" t="s">
        <v>693</v>
      </c>
      <c r="E150" s="158" t="s">
        <v>542</v>
      </c>
      <c r="F150" s="159">
        <v>370</v>
      </c>
      <c r="G150" s="158"/>
      <c r="H150" s="158">
        <v>447.5</v>
      </c>
      <c r="I150" s="160">
        <v>450</v>
      </c>
      <c r="J150" s="161" t="s">
        <v>626</v>
      </c>
      <c r="K150" s="131">
        <f t="shared" si="25"/>
        <v>77.5</v>
      </c>
      <c r="L150" s="162">
        <f t="shared" si="26"/>
        <v>0.20945945945945946</v>
      </c>
      <c r="M150" s="158" t="s">
        <v>544</v>
      </c>
      <c r="N150" s="163">
        <v>43035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55">
        <v>93</v>
      </c>
      <c r="B151" s="156">
        <v>42943</v>
      </c>
      <c r="C151" s="156"/>
      <c r="D151" s="157" t="s">
        <v>202</v>
      </c>
      <c r="E151" s="158" t="s">
        <v>542</v>
      </c>
      <c r="F151" s="159">
        <v>657.5</v>
      </c>
      <c r="G151" s="158"/>
      <c r="H151" s="158">
        <v>825</v>
      </c>
      <c r="I151" s="160">
        <v>820</v>
      </c>
      <c r="J151" s="161" t="s">
        <v>626</v>
      </c>
      <c r="K151" s="131">
        <f t="shared" si="25"/>
        <v>167.5</v>
      </c>
      <c r="L151" s="162">
        <f t="shared" si="26"/>
        <v>0.25475285171102663</v>
      </c>
      <c r="M151" s="158" t="s">
        <v>544</v>
      </c>
      <c r="N151" s="163">
        <v>43090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4">
        <v>94</v>
      </c>
      <c r="B152" s="125">
        <v>42964</v>
      </c>
      <c r="C152" s="125"/>
      <c r="D152" s="126" t="s">
        <v>373</v>
      </c>
      <c r="E152" s="127" t="s">
        <v>542</v>
      </c>
      <c r="F152" s="128">
        <v>605</v>
      </c>
      <c r="G152" s="127"/>
      <c r="H152" s="127">
        <v>750</v>
      </c>
      <c r="I152" s="129">
        <v>750</v>
      </c>
      <c r="J152" s="130" t="s">
        <v>685</v>
      </c>
      <c r="K152" s="131">
        <f t="shared" si="25"/>
        <v>145</v>
      </c>
      <c r="L152" s="132">
        <f t="shared" si="26"/>
        <v>0.23966942148760331</v>
      </c>
      <c r="M152" s="127" t="s">
        <v>544</v>
      </c>
      <c r="N152" s="133">
        <v>43027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34">
        <v>95</v>
      </c>
      <c r="B153" s="135">
        <v>42979</v>
      </c>
      <c r="C153" s="135"/>
      <c r="D153" s="143" t="s">
        <v>694</v>
      </c>
      <c r="E153" s="138" t="s">
        <v>542</v>
      </c>
      <c r="F153" s="138">
        <v>255</v>
      </c>
      <c r="G153" s="139"/>
      <c r="H153" s="139">
        <v>217.25</v>
      </c>
      <c r="I153" s="139">
        <v>320</v>
      </c>
      <c r="J153" s="140" t="s">
        <v>695</v>
      </c>
      <c r="K153" s="141">
        <f t="shared" si="25"/>
        <v>-37.75</v>
      </c>
      <c r="L153" s="144">
        <f t="shared" si="26"/>
        <v>-0.14803921568627451</v>
      </c>
      <c r="M153" s="138" t="s">
        <v>554</v>
      </c>
      <c r="N153" s="135">
        <v>43661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4">
        <v>96</v>
      </c>
      <c r="B154" s="125">
        <v>42997</v>
      </c>
      <c r="C154" s="125"/>
      <c r="D154" s="126" t="s">
        <v>696</v>
      </c>
      <c r="E154" s="127" t="s">
        <v>542</v>
      </c>
      <c r="F154" s="128">
        <v>215</v>
      </c>
      <c r="G154" s="127"/>
      <c r="H154" s="127">
        <v>258</v>
      </c>
      <c r="I154" s="129">
        <v>258</v>
      </c>
      <c r="J154" s="130" t="s">
        <v>626</v>
      </c>
      <c r="K154" s="131">
        <f t="shared" si="25"/>
        <v>43</v>
      </c>
      <c r="L154" s="132">
        <f t="shared" si="26"/>
        <v>0.2</v>
      </c>
      <c r="M154" s="127" t="s">
        <v>544</v>
      </c>
      <c r="N154" s="133">
        <v>43040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4">
        <v>97</v>
      </c>
      <c r="B155" s="125">
        <v>42997</v>
      </c>
      <c r="C155" s="125"/>
      <c r="D155" s="126" t="s">
        <v>696</v>
      </c>
      <c r="E155" s="127" t="s">
        <v>542</v>
      </c>
      <c r="F155" s="128">
        <v>215</v>
      </c>
      <c r="G155" s="127"/>
      <c r="H155" s="127">
        <v>258</v>
      </c>
      <c r="I155" s="129">
        <v>258</v>
      </c>
      <c r="J155" s="161" t="s">
        <v>626</v>
      </c>
      <c r="K155" s="131">
        <v>43</v>
      </c>
      <c r="L155" s="132">
        <v>0.2</v>
      </c>
      <c r="M155" s="127" t="s">
        <v>544</v>
      </c>
      <c r="N155" s="133">
        <v>43040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55">
        <v>98</v>
      </c>
      <c r="B156" s="156">
        <v>42998</v>
      </c>
      <c r="C156" s="156"/>
      <c r="D156" s="157" t="s">
        <v>697</v>
      </c>
      <c r="E156" s="158" t="s">
        <v>542</v>
      </c>
      <c r="F156" s="128">
        <v>75</v>
      </c>
      <c r="G156" s="158"/>
      <c r="H156" s="158">
        <v>90</v>
      </c>
      <c r="I156" s="160">
        <v>90</v>
      </c>
      <c r="J156" s="130" t="s">
        <v>698</v>
      </c>
      <c r="K156" s="131">
        <f t="shared" ref="K156:K161" si="27">H156-F156</f>
        <v>15</v>
      </c>
      <c r="L156" s="132">
        <f t="shared" ref="L156:L161" si="28">K156/F156</f>
        <v>0.2</v>
      </c>
      <c r="M156" s="127" t="s">
        <v>544</v>
      </c>
      <c r="N156" s="133">
        <v>43019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55">
        <v>99</v>
      </c>
      <c r="B157" s="156">
        <v>43011</v>
      </c>
      <c r="C157" s="156"/>
      <c r="D157" s="157" t="s">
        <v>699</v>
      </c>
      <c r="E157" s="158" t="s">
        <v>542</v>
      </c>
      <c r="F157" s="159">
        <v>315</v>
      </c>
      <c r="G157" s="158"/>
      <c r="H157" s="158">
        <v>392</v>
      </c>
      <c r="I157" s="160">
        <v>384</v>
      </c>
      <c r="J157" s="161" t="s">
        <v>700</v>
      </c>
      <c r="K157" s="131">
        <f t="shared" si="27"/>
        <v>77</v>
      </c>
      <c r="L157" s="162">
        <f t="shared" si="28"/>
        <v>0.24444444444444444</v>
      </c>
      <c r="M157" s="158" t="s">
        <v>544</v>
      </c>
      <c r="N157" s="163">
        <v>43017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55">
        <v>100</v>
      </c>
      <c r="B158" s="156">
        <v>43013</v>
      </c>
      <c r="C158" s="156"/>
      <c r="D158" s="157" t="s">
        <v>442</v>
      </c>
      <c r="E158" s="158" t="s">
        <v>542</v>
      </c>
      <c r="F158" s="159">
        <v>145</v>
      </c>
      <c r="G158" s="158"/>
      <c r="H158" s="158">
        <v>179</v>
      </c>
      <c r="I158" s="160">
        <v>180</v>
      </c>
      <c r="J158" s="161" t="s">
        <v>701</v>
      </c>
      <c r="K158" s="131">
        <f t="shared" si="27"/>
        <v>34</v>
      </c>
      <c r="L158" s="162">
        <f t="shared" si="28"/>
        <v>0.23448275862068965</v>
      </c>
      <c r="M158" s="158" t="s">
        <v>544</v>
      </c>
      <c r="N158" s="163">
        <v>43025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55">
        <v>101</v>
      </c>
      <c r="B159" s="156">
        <v>43014</v>
      </c>
      <c r="C159" s="156"/>
      <c r="D159" s="157" t="s">
        <v>348</v>
      </c>
      <c r="E159" s="158" t="s">
        <v>542</v>
      </c>
      <c r="F159" s="159">
        <v>256</v>
      </c>
      <c r="G159" s="158"/>
      <c r="H159" s="158">
        <v>323</v>
      </c>
      <c r="I159" s="160">
        <v>320</v>
      </c>
      <c r="J159" s="161" t="s">
        <v>626</v>
      </c>
      <c r="K159" s="131">
        <f t="shared" si="27"/>
        <v>67</v>
      </c>
      <c r="L159" s="162">
        <f t="shared" si="28"/>
        <v>0.26171875</v>
      </c>
      <c r="M159" s="158" t="s">
        <v>544</v>
      </c>
      <c r="N159" s="163">
        <v>43067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55">
        <v>102</v>
      </c>
      <c r="B160" s="156">
        <v>43017</v>
      </c>
      <c r="C160" s="156"/>
      <c r="D160" s="157" t="s">
        <v>362</v>
      </c>
      <c r="E160" s="158" t="s">
        <v>542</v>
      </c>
      <c r="F160" s="159">
        <v>137.5</v>
      </c>
      <c r="G160" s="158"/>
      <c r="H160" s="158">
        <v>184</v>
      </c>
      <c r="I160" s="160">
        <v>183</v>
      </c>
      <c r="J160" s="161" t="s">
        <v>702</v>
      </c>
      <c r="K160" s="131">
        <f t="shared" si="27"/>
        <v>46.5</v>
      </c>
      <c r="L160" s="162">
        <f t="shared" si="28"/>
        <v>0.33818181818181819</v>
      </c>
      <c r="M160" s="158" t="s">
        <v>544</v>
      </c>
      <c r="N160" s="163">
        <v>43108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55">
        <v>103</v>
      </c>
      <c r="B161" s="156">
        <v>43018</v>
      </c>
      <c r="C161" s="156"/>
      <c r="D161" s="157" t="s">
        <v>703</v>
      </c>
      <c r="E161" s="158" t="s">
        <v>542</v>
      </c>
      <c r="F161" s="159">
        <v>125.5</v>
      </c>
      <c r="G161" s="158"/>
      <c r="H161" s="158">
        <v>158</v>
      </c>
      <c r="I161" s="160">
        <v>155</v>
      </c>
      <c r="J161" s="161" t="s">
        <v>704</v>
      </c>
      <c r="K161" s="131">
        <f t="shared" si="27"/>
        <v>32.5</v>
      </c>
      <c r="L161" s="162">
        <f t="shared" si="28"/>
        <v>0.25896414342629481</v>
      </c>
      <c r="M161" s="158" t="s">
        <v>544</v>
      </c>
      <c r="N161" s="163">
        <v>43067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55">
        <v>104</v>
      </c>
      <c r="B162" s="156">
        <v>43018</v>
      </c>
      <c r="C162" s="156"/>
      <c r="D162" s="157" t="s">
        <v>705</v>
      </c>
      <c r="E162" s="158" t="s">
        <v>542</v>
      </c>
      <c r="F162" s="159">
        <v>895</v>
      </c>
      <c r="G162" s="158"/>
      <c r="H162" s="158">
        <v>1122.5</v>
      </c>
      <c r="I162" s="160">
        <v>1078</v>
      </c>
      <c r="J162" s="161" t="s">
        <v>706</v>
      </c>
      <c r="K162" s="131">
        <v>227.5</v>
      </c>
      <c r="L162" s="162">
        <v>0.25418994413407803</v>
      </c>
      <c r="M162" s="158" t="s">
        <v>544</v>
      </c>
      <c r="N162" s="163">
        <v>43117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55">
        <v>105</v>
      </c>
      <c r="B163" s="156">
        <v>43020</v>
      </c>
      <c r="C163" s="156"/>
      <c r="D163" s="157" t="s">
        <v>357</v>
      </c>
      <c r="E163" s="158" t="s">
        <v>542</v>
      </c>
      <c r="F163" s="159">
        <v>525</v>
      </c>
      <c r="G163" s="158"/>
      <c r="H163" s="158">
        <v>629</v>
      </c>
      <c r="I163" s="160">
        <v>629</v>
      </c>
      <c r="J163" s="161" t="s">
        <v>626</v>
      </c>
      <c r="K163" s="131">
        <v>104</v>
      </c>
      <c r="L163" s="162">
        <v>0.19809523809523799</v>
      </c>
      <c r="M163" s="158" t="s">
        <v>544</v>
      </c>
      <c r="N163" s="163">
        <v>43119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55">
        <v>106</v>
      </c>
      <c r="B164" s="156">
        <v>43046</v>
      </c>
      <c r="C164" s="156"/>
      <c r="D164" s="157" t="s">
        <v>390</v>
      </c>
      <c r="E164" s="158" t="s">
        <v>542</v>
      </c>
      <c r="F164" s="159">
        <v>740</v>
      </c>
      <c r="G164" s="158"/>
      <c r="H164" s="158">
        <v>892.5</v>
      </c>
      <c r="I164" s="160">
        <v>900</v>
      </c>
      <c r="J164" s="161" t="s">
        <v>707</v>
      </c>
      <c r="K164" s="131">
        <f>H164-F164</f>
        <v>152.5</v>
      </c>
      <c r="L164" s="162">
        <f>K164/F164</f>
        <v>0.20608108108108109</v>
      </c>
      <c r="M164" s="158" t="s">
        <v>544</v>
      </c>
      <c r="N164" s="163">
        <v>43052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4">
        <v>107</v>
      </c>
      <c r="B165" s="125">
        <v>43073</v>
      </c>
      <c r="C165" s="125"/>
      <c r="D165" s="126" t="s">
        <v>708</v>
      </c>
      <c r="E165" s="127" t="s">
        <v>542</v>
      </c>
      <c r="F165" s="128">
        <v>118.5</v>
      </c>
      <c r="G165" s="127"/>
      <c r="H165" s="127">
        <v>143.5</v>
      </c>
      <c r="I165" s="129">
        <v>145</v>
      </c>
      <c r="J165" s="130" t="s">
        <v>709</v>
      </c>
      <c r="K165" s="131">
        <f>H165-F165</f>
        <v>25</v>
      </c>
      <c r="L165" s="132">
        <f>K165/F165</f>
        <v>0.2109704641350211</v>
      </c>
      <c r="M165" s="127" t="s">
        <v>544</v>
      </c>
      <c r="N165" s="133">
        <v>43097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34">
        <v>108</v>
      </c>
      <c r="B166" s="135">
        <v>43090</v>
      </c>
      <c r="C166" s="135"/>
      <c r="D166" s="136" t="s">
        <v>417</v>
      </c>
      <c r="E166" s="137" t="s">
        <v>542</v>
      </c>
      <c r="F166" s="138">
        <v>715</v>
      </c>
      <c r="G166" s="138"/>
      <c r="H166" s="139">
        <v>500</v>
      </c>
      <c r="I166" s="139">
        <v>872</v>
      </c>
      <c r="J166" s="140" t="s">
        <v>710</v>
      </c>
      <c r="K166" s="141">
        <f>H166-F166</f>
        <v>-215</v>
      </c>
      <c r="L166" s="142">
        <f>K166/F166</f>
        <v>-0.30069930069930068</v>
      </c>
      <c r="M166" s="138" t="s">
        <v>554</v>
      </c>
      <c r="N166" s="135">
        <v>43670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4">
        <v>109</v>
      </c>
      <c r="B167" s="125">
        <v>43098</v>
      </c>
      <c r="C167" s="125"/>
      <c r="D167" s="126" t="s">
        <v>699</v>
      </c>
      <c r="E167" s="127" t="s">
        <v>542</v>
      </c>
      <c r="F167" s="128">
        <v>435</v>
      </c>
      <c r="G167" s="127"/>
      <c r="H167" s="127">
        <v>542.5</v>
      </c>
      <c r="I167" s="129">
        <v>539</v>
      </c>
      <c r="J167" s="130" t="s">
        <v>626</v>
      </c>
      <c r="K167" s="131">
        <v>107.5</v>
      </c>
      <c r="L167" s="132">
        <v>0.247126436781609</v>
      </c>
      <c r="M167" s="127" t="s">
        <v>544</v>
      </c>
      <c r="N167" s="133">
        <v>43206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4">
        <v>110</v>
      </c>
      <c r="B168" s="125">
        <v>43098</v>
      </c>
      <c r="C168" s="125"/>
      <c r="D168" s="126" t="s">
        <v>515</v>
      </c>
      <c r="E168" s="127" t="s">
        <v>542</v>
      </c>
      <c r="F168" s="128">
        <v>885</v>
      </c>
      <c r="G168" s="127"/>
      <c r="H168" s="127">
        <v>1090</v>
      </c>
      <c r="I168" s="129">
        <v>1084</v>
      </c>
      <c r="J168" s="130" t="s">
        <v>626</v>
      </c>
      <c r="K168" s="131">
        <v>205</v>
      </c>
      <c r="L168" s="132">
        <v>0.23163841807909599</v>
      </c>
      <c r="M168" s="127" t="s">
        <v>544</v>
      </c>
      <c r="N168" s="133">
        <v>43213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64">
        <v>111</v>
      </c>
      <c r="B169" s="165">
        <v>43192</v>
      </c>
      <c r="C169" s="165"/>
      <c r="D169" s="143" t="s">
        <v>711</v>
      </c>
      <c r="E169" s="138" t="s">
        <v>542</v>
      </c>
      <c r="F169" s="166">
        <v>478.5</v>
      </c>
      <c r="G169" s="138"/>
      <c r="H169" s="138">
        <v>442</v>
      </c>
      <c r="I169" s="139">
        <v>613</v>
      </c>
      <c r="J169" s="140" t="s">
        <v>712</v>
      </c>
      <c r="K169" s="141">
        <f>H169-F169</f>
        <v>-36.5</v>
      </c>
      <c r="L169" s="142">
        <f>K169/F169</f>
        <v>-7.6280041797283177E-2</v>
      </c>
      <c r="M169" s="138" t="s">
        <v>554</v>
      </c>
      <c r="N169" s="135">
        <v>43762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34">
        <v>112</v>
      </c>
      <c r="B170" s="135">
        <v>43194</v>
      </c>
      <c r="C170" s="135"/>
      <c r="D170" s="136" t="s">
        <v>713</v>
      </c>
      <c r="E170" s="137" t="s">
        <v>542</v>
      </c>
      <c r="F170" s="138">
        <f>141.5-7.3</f>
        <v>134.19999999999999</v>
      </c>
      <c r="G170" s="138"/>
      <c r="H170" s="139">
        <v>77</v>
      </c>
      <c r="I170" s="139">
        <v>180</v>
      </c>
      <c r="J170" s="140" t="s">
        <v>714</v>
      </c>
      <c r="K170" s="141">
        <f>H170-F170</f>
        <v>-57.199999999999989</v>
      </c>
      <c r="L170" s="142">
        <f>K170/F170</f>
        <v>-0.42622950819672129</v>
      </c>
      <c r="M170" s="138" t="s">
        <v>554</v>
      </c>
      <c r="N170" s="135">
        <v>43522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34">
        <v>113</v>
      </c>
      <c r="B171" s="135">
        <v>43209</v>
      </c>
      <c r="C171" s="135"/>
      <c r="D171" s="136" t="s">
        <v>715</v>
      </c>
      <c r="E171" s="137" t="s">
        <v>542</v>
      </c>
      <c r="F171" s="138">
        <v>430</v>
      </c>
      <c r="G171" s="138"/>
      <c r="H171" s="139">
        <v>220</v>
      </c>
      <c r="I171" s="139">
        <v>537</v>
      </c>
      <c r="J171" s="140" t="s">
        <v>716</v>
      </c>
      <c r="K171" s="141">
        <f>H171-F171</f>
        <v>-210</v>
      </c>
      <c r="L171" s="142">
        <f>K171/F171</f>
        <v>-0.48837209302325579</v>
      </c>
      <c r="M171" s="138" t="s">
        <v>554</v>
      </c>
      <c r="N171" s="135">
        <v>43252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55">
        <v>114</v>
      </c>
      <c r="B172" s="156">
        <v>43220</v>
      </c>
      <c r="C172" s="156"/>
      <c r="D172" s="157" t="s">
        <v>717</v>
      </c>
      <c r="E172" s="158" t="s">
        <v>542</v>
      </c>
      <c r="F172" s="158">
        <v>153.5</v>
      </c>
      <c r="G172" s="158"/>
      <c r="H172" s="158">
        <v>196</v>
      </c>
      <c r="I172" s="160">
        <v>196</v>
      </c>
      <c r="J172" s="130" t="s">
        <v>718</v>
      </c>
      <c r="K172" s="131">
        <f>H172-F172</f>
        <v>42.5</v>
      </c>
      <c r="L172" s="132">
        <f>K172/F172</f>
        <v>0.27687296416938112</v>
      </c>
      <c r="M172" s="127" t="s">
        <v>544</v>
      </c>
      <c r="N172" s="133">
        <v>43605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34">
        <v>115</v>
      </c>
      <c r="B173" s="135">
        <v>43306</v>
      </c>
      <c r="C173" s="135"/>
      <c r="D173" s="136" t="s">
        <v>686</v>
      </c>
      <c r="E173" s="137" t="s">
        <v>542</v>
      </c>
      <c r="F173" s="138">
        <v>27.5</v>
      </c>
      <c r="G173" s="138"/>
      <c r="H173" s="139">
        <v>13.1</v>
      </c>
      <c r="I173" s="139">
        <v>60</v>
      </c>
      <c r="J173" s="140" t="s">
        <v>719</v>
      </c>
      <c r="K173" s="141">
        <v>-14.4</v>
      </c>
      <c r="L173" s="142">
        <v>-0.52363636363636401</v>
      </c>
      <c r="M173" s="138" t="s">
        <v>554</v>
      </c>
      <c r="N173" s="135">
        <v>43138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64">
        <v>116</v>
      </c>
      <c r="B174" s="165">
        <v>43318</v>
      </c>
      <c r="C174" s="165"/>
      <c r="D174" s="143" t="s">
        <v>720</v>
      </c>
      <c r="E174" s="138" t="s">
        <v>542</v>
      </c>
      <c r="F174" s="138">
        <v>148.5</v>
      </c>
      <c r="G174" s="138"/>
      <c r="H174" s="138">
        <v>102</v>
      </c>
      <c r="I174" s="139">
        <v>182</v>
      </c>
      <c r="J174" s="140" t="s">
        <v>721</v>
      </c>
      <c r="K174" s="141">
        <f>H174-F174</f>
        <v>-46.5</v>
      </c>
      <c r="L174" s="142">
        <f>K174/F174</f>
        <v>-0.31313131313131315</v>
      </c>
      <c r="M174" s="138" t="s">
        <v>554</v>
      </c>
      <c r="N174" s="135">
        <v>43661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4">
        <v>117</v>
      </c>
      <c r="B175" s="125">
        <v>43335</v>
      </c>
      <c r="C175" s="125"/>
      <c r="D175" s="126" t="s">
        <v>722</v>
      </c>
      <c r="E175" s="127" t="s">
        <v>542</v>
      </c>
      <c r="F175" s="158">
        <v>285</v>
      </c>
      <c r="G175" s="127"/>
      <c r="H175" s="127">
        <v>355</v>
      </c>
      <c r="I175" s="129">
        <v>364</v>
      </c>
      <c r="J175" s="130" t="s">
        <v>723</v>
      </c>
      <c r="K175" s="131">
        <v>70</v>
      </c>
      <c r="L175" s="132">
        <v>0.24561403508771901</v>
      </c>
      <c r="M175" s="127" t="s">
        <v>544</v>
      </c>
      <c r="N175" s="133">
        <v>43455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4">
        <v>118</v>
      </c>
      <c r="B176" s="125">
        <v>43341</v>
      </c>
      <c r="C176" s="125"/>
      <c r="D176" s="126" t="s">
        <v>382</v>
      </c>
      <c r="E176" s="127" t="s">
        <v>542</v>
      </c>
      <c r="F176" s="158">
        <v>525</v>
      </c>
      <c r="G176" s="127"/>
      <c r="H176" s="127">
        <v>585</v>
      </c>
      <c r="I176" s="129">
        <v>635</v>
      </c>
      <c r="J176" s="130" t="s">
        <v>724</v>
      </c>
      <c r="K176" s="131">
        <f t="shared" ref="K176:K207" si="29">H176-F176</f>
        <v>60</v>
      </c>
      <c r="L176" s="132">
        <f t="shared" ref="L176:L207" si="30">K176/F176</f>
        <v>0.11428571428571428</v>
      </c>
      <c r="M176" s="127" t="s">
        <v>544</v>
      </c>
      <c r="N176" s="133">
        <v>43662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4">
        <v>119</v>
      </c>
      <c r="B177" s="125">
        <v>43395</v>
      </c>
      <c r="C177" s="125"/>
      <c r="D177" s="126" t="s">
        <v>373</v>
      </c>
      <c r="E177" s="127" t="s">
        <v>542</v>
      </c>
      <c r="F177" s="158">
        <v>475</v>
      </c>
      <c r="G177" s="127"/>
      <c r="H177" s="127">
        <v>574</v>
      </c>
      <c r="I177" s="129">
        <v>570</v>
      </c>
      <c r="J177" s="130" t="s">
        <v>626</v>
      </c>
      <c r="K177" s="131">
        <f t="shared" si="29"/>
        <v>99</v>
      </c>
      <c r="L177" s="132">
        <f t="shared" si="30"/>
        <v>0.20842105263157895</v>
      </c>
      <c r="M177" s="127" t="s">
        <v>544</v>
      </c>
      <c r="N177" s="133">
        <v>43403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55">
        <v>120</v>
      </c>
      <c r="B178" s="156">
        <v>43397</v>
      </c>
      <c r="C178" s="156"/>
      <c r="D178" s="157" t="s">
        <v>725</v>
      </c>
      <c r="E178" s="158" t="s">
        <v>542</v>
      </c>
      <c r="F178" s="158">
        <v>707.5</v>
      </c>
      <c r="G178" s="158"/>
      <c r="H178" s="158">
        <v>872</v>
      </c>
      <c r="I178" s="160">
        <v>872</v>
      </c>
      <c r="J178" s="161" t="s">
        <v>626</v>
      </c>
      <c r="K178" s="131">
        <f t="shared" si="29"/>
        <v>164.5</v>
      </c>
      <c r="L178" s="162">
        <f t="shared" si="30"/>
        <v>0.23250883392226149</v>
      </c>
      <c r="M178" s="158" t="s">
        <v>544</v>
      </c>
      <c r="N178" s="163">
        <v>43482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55">
        <v>121</v>
      </c>
      <c r="B179" s="156">
        <v>43398</v>
      </c>
      <c r="C179" s="156"/>
      <c r="D179" s="157" t="s">
        <v>726</v>
      </c>
      <c r="E179" s="158" t="s">
        <v>542</v>
      </c>
      <c r="F179" s="158">
        <v>162</v>
      </c>
      <c r="G179" s="158"/>
      <c r="H179" s="158">
        <v>204</v>
      </c>
      <c r="I179" s="160">
        <v>209</v>
      </c>
      <c r="J179" s="161" t="s">
        <v>727</v>
      </c>
      <c r="K179" s="131">
        <f t="shared" si="29"/>
        <v>42</v>
      </c>
      <c r="L179" s="162">
        <f t="shared" si="30"/>
        <v>0.25925925925925924</v>
      </c>
      <c r="M179" s="158" t="s">
        <v>544</v>
      </c>
      <c r="N179" s="163">
        <v>43539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55">
        <v>122</v>
      </c>
      <c r="B180" s="156">
        <v>43399</v>
      </c>
      <c r="C180" s="156"/>
      <c r="D180" s="157" t="s">
        <v>458</v>
      </c>
      <c r="E180" s="158" t="s">
        <v>542</v>
      </c>
      <c r="F180" s="158">
        <v>240</v>
      </c>
      <c r="G180" s="158"/>
      <c r="H180" s="158">
        <v>297</v>
      </c>
      <c r="I180" s="160">
        <v>297</v>
      </c>
      <c r="J180" s="161" t="s">
        <v>626</v>
      </c>
      <c r="K180" s="167">
        <f t="shared" si="29"/>
        <v>57</v>
      </c>
      <c r="L180" s="162">
        <f t="shared" si="30"/>
        <v>0.23749999999999999</v>
      </c>
      <c r="M180" s="158" t="s">
        <v>544</v>
      </c>
      <c r="N180" s="163">
        <v>43417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4">
        <v>123</v>
      </c>
      <c r="B181" s="125">
        <v>43439</v>
      </c>
      <c r="C181" s="125"/>
      <c r="D181" s="126" t="s">
        <v>728</v>
      </c>
      <c r="E181" s="127" t="s">
        <v>542</v>
      </c>
      <c r="F181" s="127">
        <v>202.5</v>
      </c>
      <c r="G181" s="127"/>
      <c r="H181" s="127">
        <v>255</v>
      </c>
      <c r="I181" s="129">
        <v>252</v>
      </c>
      <c r="J181" s="130" t="s">
        <v>626</v>
      </c>
      <c r="K181" s="131">
        <f t="shared" si="29"/>
        <v>52.5</v>
      </c>
      <c r="L181" s="132">
        <f t="shared" si="30"/>
        <v>0.25925925925925924</v>
      </c>
      <c r="M181" s="127" t="s">
        <v>544</v>
      </c>
      <c r="N181" s="133">
        <v>43542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55">
        <v>124</v>
      </c>
      <c r="B182" s="156">
        <v>43465</v>
      </c>
      <c r="C182" s="125"/>
      <c r="D182" s="157" t="s">
        <v>155</v>
      </c>
      <c r="E182" s="158" t="s">
        <v>542</v>
      </c>
      <c r="F182" s="158">
        <v>710</v>
      </c>
      <c r="G182" s="158"/>
      <c r="H182" s="158">
        <v>866</v>
      </c>
      <c r="I182" s="160">
        <v>866</v>
      </c>
      <c r="J182" s="161" t="s">
        <v>626</v>
      </c>
      <c r="K182" s="131">
        <f t="shared" si="29"/>
        <v>156</v>
      </c>
      <c r="L182" s="132">
        <f t="shared" si="30"/>
        <v>0.21971830985915494</v>
      </c>
      <c r="M182" s="127" t="s">
        <v>544</v>
      </c>
      <c r="N182" s="133">
        <v>43553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55">
        <v>125</v>
      </c>
      <c r="B183" s="156">
        <v>43522</v>
      </c>
      <c r="C183" s="156"/>
      <c r="D183" s="157" t="s">
        <v>169</v>
      </c>
      <c r="E183" s="158" t="s">
        <v>542</v>
      </c>
      <c r="F183" s="158">
        <v>337.25</v>
      </c>
      <c r="G183" s="158"/>
      <c r="H183" s="158">
        <v>398.5</v>
      </c>
      <c r="I183" s="160">
        <v>411</v>
      </c>
      <c r="J183" s="130" t="s">
        <v>729</v>
      </c>
      <c r="K183" s="131">
        <f t="shared" si="29"/>
        <v>61.25</v>
      </c>
      <c r="L183" s="132">
        <f t="shared" si="30"/>
        <v>0.1816160118606375</v>
      </c>
      <c r="M183" s="127" t="s">
        <v>544</v>
      </c>
      <c r="N183" s="133">
        <v>43760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68">
        <v>126</v>
      </c>
      <c r="B184" s="169">
        <v>43559</v>
      </c>
      <c r="C184" s="169"/>
      <c r="D184" s="170" t="s">
        <v>730</v>
      </c>
      <c r="E184" s="171" t="s">
        <v>542</v>
      </c>
      <c r="F184" s="171">
        <v>130</v>
      </c>
      <c r="G184" s="171"/>
      <c r="H184" s="171">
        <v>65</v>
      </c>
      <c r="I184" s="172">
        <v>158</v>
      </c>
      <c r="J184" s="140" t="s">
        <v>731</v>
      </c>
      <c r="K184" s="141">
        <f t="shared" si="29"/>
        <v>-65</v>
      </c>
      <c r="L184" s="142">
        <f t="shared" si="30"/>
        <v>-0.5</v>
      </c>
      <c r="M184" s="138" t="s">
        <v>554</v>
      </c>
      <c r="N184" s="135">
        <v>43726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55">
        <v>127</v>
      </c>
      <c r="B185" s="156">
        <v>43017</v>
      </c>
      <c r="C185" s="156"/>
      <c r="D185" s="157" t="s">
        <v>204</v>
      </c>
      <c r="E185" s="158" t="s">
        <v>542</v>
      </c>
      <c r="F185" s="158">
        <v>141.5</v>
      </c>
      <c r="G185" s="158"/>
      <c r="H185" s="158">
        <v>183.5</v>
      </c>
      <c r="I185" s="160">
        <v>210</v>
      </c>
      <c r="J185" s="130" t="s">
        <v>727</v>
      </c>
      <c r="K185" s="131">
        <f t="shared" si="29"/>
        <v>42</v>
      </c>
      <c r="L185" s="132">
        <f t="shared" si="30"/>
        <v>0.29681978798586572</v>
      </c>
      <c r="M185" s="127" t="s">
        <v>544</v>
      </c>
      <c r="N185" s="133">
        <v>43042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68">
        <v>128</v>
      </c>
      <c r="B186" s="169">
        <v>43074</v>
      </c>
      <c r="C186" s="169"/>
      <c r="D186" s="170" t="s">
        <v>732</v>
      </c>
      <c r="E186" s="171" t="s">
        <v>542</v>
      </c>
      <c r="F186" s="166">
        <v>172</v>
      </c>
      <c r="G186" s="171"/>
      <c r="H186" s="171">
        <v>155.25</v>
      </c>
      <c r="I186" s="172">
        <v>230</v>
      </c>
      <c r="J186" s="140" t="s">
        <v>733</v>
      </c>
      <c r="K186" s="141">
        <f t="shared" si="29"/>
        <v>-16.75</v>
      </c>
      <c r="L186" s="142">
        <f t="shared" si="30"/>
        <v>-9.7383720930232565E-2</v>
      </c>
      <c r="M186" s="138" t="s">
        <v>554</v>
      </c>
      <c r="N186" s="135">
        <v>43787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55">
        <v>129</v>
      </c>
      <c r="B187" s="156">
        <v>43398</v>
      </c>
      <c r="C187" s="156"/>
      <c r="D187" s="157" t="s">
        <v>117</v>
      </c>
      <c r="E187" s="158" t="s">
        <v>542</v>
      </c>
      <c r="F187" s="158">
        <v>698.5</v>
      </c>
      <c r="G187" s="158"/>
      <c r="H187" s="158">
        <v>890</v>
      </c>
      <c r="I187" s="160">
        <v>890</v>
      </c>
      <c r="J187" s="130" t="s">
        <v>734</v>
      </c>
      <c r="K187" s="131">
        <f t="shared" si="29"/>
        <v>191.5</v>
      </c>
      <c r="L187" s="132">
        <f t="shared" si="30"/>
        <v>0.27415891195418757</v>
      </c>
      <c r="M187" s="127" t="s">
        <v>544</v>
      </c>
      <c r="N187" s="133">
        <v>44328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55">
        <v>130</v>
      </c>
      <c r="B188" s="156">
        <v>42877</v>
      </c>
      <c r="C188" s="156"/>
      <c r="D188" s="157" t="s">
        <v>735</v>
      </c>
      <c r="E188" s="158" t="s">
        <v>542</v>
      </c>
      <c r="F188" s="158">
        <v>127.6</v>
      </c>
      <c r="G188" s="158"/>
      <c r="H188" s="158">
        <v>138</v>
      </c>
      <c r="I188" s="160">
        <v>190</v>
      </c>
      <c r="J188" s="130" t="s">
        <v>736</v>
      </c>
      <c r="K188" s="131">
        <f t="shared" si="29"/>
        <v>10.400000000000006</v>
      </c>
      <c r="L188" s="132">
        <f t="shared" si="30"/>
        <v>8.1504702194357417E-2</v>
      </c>
      <c r="M188" s="127" t="s">
        <v>544</v>
      </c>
      <c r="N188" s="133">
        <v>43774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55">
        <v>131</v>
      </c>
      <c r="B189" s="156">
        <v>43158</v>
      </c>
      <c r="C189" s="156"/>
      <c r="D189" s="157" t="s">
        <v>737</v>
      </c>
      <c r="E189" s="158" t="s">
        <v>542</v>
      </c>
      <c r="F189" s="158">
        <v>317</v>
      </c>
      <c r="G189" s="158"/>
      <c r="H189" s="158">
        <v>382.5</v>
      </c>
      <c r="I189" s="160">
        <v>398</v>
      </c>
      <c r="J189" s="130" t="s">
        <v>738</v>
      </c>
      <c r="K189" s="131">
        <f t="shared" si="29"/>
        <v>65.5</v>
      </c>
      <c r="L189" s="132">
        <f t="shared" si="30"/>
        <v>0.20662460567823343</v>
      </c>
      <c r="M189" s="127" t="s">
        <v>544</v>
      </c>
      <c r="N189" s="133">
        <v>44238</v>
      </c>
      <c r="O189" s="54"/>
      <c r="P189" s="54"/>
      <c r="Q189" s="191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8">
        <v>132</v>
      </c>
      <c r="B190" s="169">
        <v>43164</v>
      </c>
      <c r="C190" s="169"/>
      <c r="D190" s="170" t="s">
        <v>161</v>
      </c>
      <c r="E190" s="171" t="s">
        <v>542</v>
      </c>
      <c r="F190" s="166">
        <f>510-14.4</f>
        <v>495.6</v>
      </c>
      <c r="G190" s="171"/>
      <c r="H190" s="171">
        <v>350</v>
      </c>
      <c r="I190" s="172">
        <v>672</v>
      </c>
      <c r="J190" s="140" t="s">
        <v>739</v>
      </c>
      <c r="K190" s="141">
        <f t="shared" si="29"/>
        <v>-145.60000000000002</v>
      </c>
      <c r="L190" s="142">
        <f t="shared" si="30"/>
        <v>-0.29378531073446329</v>
      </c>
      <c r="M190" s="138" t="s">
        <v>554</v>
      </c>
      <c r="N190" s="135">
        <v>43887</v>
      </c>
      <c r="O190" s="54"/>
      <c r="P190" s="54"/>
      <c r="Q190" s="191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68">
        <v>133</v>
      </c>
      <c r="B191" s="169">
        <v>43237</v>
      </c>
      <c r="C191" s="169"/>
      <c r="D191" s="170" t="s">
        <v>740</v>
      </c>
      <c r="E191" s="171" t="s">
        <v>542</v>
      </c>
      <c r="F191" s="166">
        <v>230.3</v>
      </c>
      <c r="G191" s="171"/>
      <c r="H191" s="171">
        <v>102.5</v>
      </c>
      <c r="I191" s="172">
        <v>348</v>
      </c>
      <c r="J191" s="140" t="s">
        <v>741</v>
      </c>
      <c r="K191" s="141">
        <f t="shared" si="29"/>
        <v>-127.80000000000001</v>
      </c>
      <c r="L191" s="142">
        <f t="shared" si="30"/>
        <v>-0.55492835432045162</v>
      </c>
      <c r="M191" s="138" t="s">
        <v>554</v>
      </c>
      <c r="N191" s="135">
        <v>43896</v>
      </c>
      <c r="O191" s="54"/>
      <c r="P191" s="54"/>
      <c r="Q191" s="191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5">
        <v>134</v>
      </c>
      <c r="B192" s="156">
        <v>43258</v>
      </c>
      <c r="C192" s="156"/>
      <c r="D192" s="157" t="s">
        <v>421</v>
      </c>
      <c r="E192" s="158" t="s">
        <v>542</v>
      </c>
      <c r="F192" s="158">
        <f>342.5-5.1</f>
        <v>337.4</v>
      </c>
      <c r="G192" s="158"/>
      <c r="H192" s="158">
        <v>412.5</v>
      </c>
      <c r="I192" s="160">
        <v>439</v>
      </c>
      <c r="J192" s="130" t="s">
        <v>742</v>
      </c>
      <c r="K192" s="131">
        <f t="shared" si="29"/>
        <v>75.100000000000023</v>
      </c>
      <c r="L192" s="132">
        <f t="shared" si="30"/>
        <v>0.22258446947243635</v>
      </c>
      <c r="M192" s="127" t="s">
        <v>544</v>
      </c>
      <c r="N192" s="133">
        <v>44230</v>
      </c>
      <c r="O192" s="54"/>
      <c r="P192" s="54"/>
      <c r="Q192" s="191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49">
        <v>135</v>
      </c>
      <c r="B193" s="148">
        <v>43285</v>
      </c>
      <c r="C193" s="148"/>
      <c r="D193" s="149" t="s">
        <v>56</v>
      </c>
      <c r="E193" s="150" t="s">
        <v>542</v>
      </c>
      <c r="F193" s="150">
        <f>127.5-5.53</f>
        <v>121.97</v>
      </c>
      <c r="G193" s="151"/>
      <c r="H193" s="151">
        <v>122.5</v>
      </c>
      <c r="I193" s="151">
        <v>170</v>
      </c>
      <c r="J193" s="152" t="s">
        <v>743</v>
      </c>
      <c r="K193" s="153">
        <f t="shared" si="29"/>
        <v>0.53000000000000114</v>
      </c>
      <c r="L193" s="154">
        <f t="shared" si="30"/>
        <v>4.3453308190538747E-3</v>
      </c>
      <c r="M193" s="150" t="s">
        <v>561</v>
      </c>
      <c r="N193" s="148">
        <v>44431</v>
      </c>
      <c r="O193" s="54"/>
      <c r="P193" s="54"/>
      <c r="Q193" s="191"/>
      <c r="R193" s="37" t="s">
        <v>837</v>
      </c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8">
        <v>136</v>
      </c>
      <c r="B194" s="169">
        <v>43294</v>
      </c>
      <c r="C194" s="169"/>
      <c r="D194" s="170" t="s">
        <v>744</v>
      </c>
      <c r="E194" s="171" t="s">
        <v>542</v>
      </c>
      <c r="F194" s="166">
        <v>46.5</v>
      </c>
      <c r="G194" s="171"/>
      <c r="H194" s="171">
        <v>17</v>
      </c>
      <c r="I194" s="172">
        <v>59</v>
      </c>
      <c r="J194" s="140" t="s">
        <v>745</v>
      </c>
      <c r="K194" s="141">
        <f t="shared" si="29"/>
        <v>-29.5</v>
      </c>
      <c r="L194" s="142">
        <f t="shared" si="30"/>
        <v>-0.63440860215053763</v>
      </c>
      <c r="M194" s="138" t="s">
        <v>554</v>
      </c>
      <c r="N194" s="135">
        <v>43887</v>
      </c>
      <c r="O194" s="54"/>
      <c r="P194" s="54"/>
      <c r="Q194" s="191"/>
      <c r="R194" s="37" t="s">
        <v>837</v>
      </c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5">
        <v>137</v>
      </c>
      <c r="B195" s="156">
        <v>43396</v>
      </c>
      <c r="C195" s="156"/>
      <c r="D195" s="157" t="s">
        <v>405</v>
      </c>
      <c r="E195" s="158" t="s">
        <v>542</v>
      </c>
      <c r="F195" s="158">
        <v>156.5</v>
      </c>
      <c r="G195" s="158"/>
      <c r="H195" s="158">
        <v>207.5</v>
      </c>
      <c r="I195" s="160">
        <v>191</v>
      </c>
      <c r="J195" s="130" t="s">
        <v>626</v>
      </c>
      <c r="K195" s="131">
        <f t="shared" si="29"/>
        <v>51</v>
      </c>
      <c r="L195" s="132">
        <f t="shared" si="30"/>
        <v>0.32587859424920129</v>
      </c>
      <c r="M195" s="127" t="s">
        <v>544</v>
      </c>
      <c r="N195" s="133">
        <v>44369</v>
      </c>
      <c r="O195" s="54"/>
      <c r="P195" s="54"/>
      <c r="Q195" s="191"/>
      <c r="R195" s="37" t="s">
        <v>837</v>
      </c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55">
        <v>138</v>
      </c>
      <c r="B196" s="156">
        <v>43439</v>
      </c>
      <c r="C196" s="156"/>
      <c r="D196" s="157" t="s">
        <v>336</v>
      </c>
      <c r="E196" s="158" t="s">
        <v>542</v>
      </c>
      <c r="F196" s="158">
        <v>259.5</v>
      </c>
      <c r="G196" s="158"/>
      <c r="H196" s="158">
        <v>320</v>
      </c>
      <c r="I196" s="160">
        <v>320</v>
      </c>
      <c r="J196" s="130" t="s">
        <v>626</v>
      </c>
      <c r="K196" s="131">
        <f t="shared" si="29"/>
        <v>60.5</v>
      </c>
      <c r="L196" s="132">
        <f t="shared" si="30"/>
        <v>0.23314065510597304</v>
      </c>
      <c r="M196" s="127" t="s">
        <v>544</v>
      </c>
      <c r="N196" s="133">
        <v>44323</v>
      </c>
      <c r="O196" s="54"/>
      <c r="P196" s="54"/>
      <c r="Q196" s="191"/>
      <c r="R196" s="37" t="s">
        <v>836</v>
      </c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8">
        <v>139</v>
      </c>
      <c r="B197" s="169">
        <v>43439</v>
      </c>
      <c r="C197" s="169"/>
      <c r="D197" s="170" t="s">
        <v>746</v>
      </c>
      <c r="E197" s="171" t="s">
        <v>542</v>
      </c>
      <c r="F197" s="171">
        <v>715</v>
      </c>
      <c r="G197" s="171"/>
      <c r="H197" s="171">
        <v>445</v>
      </c>
      <c r="I197" s="172">
        <v>840</v>
      </c>
      <c r="J197" s="140" t="s">
        <v>747</v>
      </c>
      <c r="K197" s="141">
        <f t="shared" si="29"/>
        <v>-270</v>
      </c>
      <c r="L197" s="142">
        <f t="shared" si="30"/>
        <v>-0.3776223776223776</v>
      </c>
      <c r="M197" s="138" t="s">
        <v>554</v>
      </c>
      <c r="N197" s="135">
        <v>43800</v>
      </c>
      <c r="O197" s="54"/>
      <c r="P197" s="54"/>
      <c r="Q197" s="191"/>
      <c r="R197" s="37" t="s">
        <v>836</v>
      </c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55">
        <v>140</v>
      </c>
      <c r="B198" s="156">
        <v>43469</v>
      </c>
      <c r="C198" s="156"/>
      <c r="D198" s="157" t="s">
        <v>175</v>
      </c>
      <c r="E198" s="158" t="s">
        <v>542</v>
      </c>
      <c r="F198" s="158">
        <v>875</v>
      </c>
      <c r="G198" s="158"/>
      <c r="H198" s="158">
        <v>1165</v>
      </c>
      <c r="I198" s="160">
        <v>1185</v>
      </c>
      <c r="J198" s="130" t="s">
        <v>748</v>
      </c>
      <c r="K198" s="131">
        <f t="shared" si="29"/>
        <v>290</v>
      </c>
      <c r="L198" s="132">
        <f t="shared" si="30"/>
        <v>0.33142857142857141</v>
      </c>
      <c r="M198" s="127" t="s">
        <v>544</v>
      </c>
      <c r="N198" s="133">
        <v>43847</v>
      </c>
      <c r="O198" s="54"/>
      <c r="P198" s="54"/>
      <c r="Q198" s="191"/>
      <c r="R198" s="37" t="s">
        <v>836</v>
      </c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55">
        <v>141</v>
      </c>
      <c r="B199" s="156">
        <v>43559</v>
      </c>
      <c r="C199" s="156"/>
      <c r="D199" s="157" t="s">
        <v>354</v>
      </c>
      <c r="E199" s="158" t="s">
        <v>542</v>
      </c>
      <c r="F199" s="158">
        <f>387-14.63</f>
        <v>372.37</v>
      </c>
      <c r="G199" s="158"/>
      <c r="H199" s="158">
        <v>490</v>
      </c>
      <c r="I199" s="160">
        <v>490</v>
      </c>
      <c r="J199" s="130" t="s">
        <v>626</v>
      </c>
      <c r="K199" s="131">
        <f t="shared" si="29"/>
        <v>117.63</v>
      </c>
      <c r="L199" s="132">
        <f t="shared" si="30"/>
        <v>0.31589548030185027</v>
      </c>
      <c r="M199" s="127" t="s">
        <v>544</v>
      </c>
      <c r="N199" s="133">
        <v>43850</v>
      </c>
      <c r="O199" s="54"/>
      <c r="P199" s="54"/>
      <c r="Q199" s="191"/>
      <c r="R199" s="37" t="s">
        <v>837</v>
      </c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8">
        <v>142</v>
      </c>
      <c r="B200" s="169">
        <v>43578</v>
      </c>
      <c r="C200" s="169"/>
      <c r="D200" s="170" t="s">
        <v>749</v>
      </c>
      <c r="E200" s="171" t="s">
        <v>553</v>
      </c>
      <c r="F200" s="171">
        <v>220</v>
      </c>
      <c r="G200" s="171"/>
      <c r="H200" s="171">
        <v>127.5</v>
      </c>
      <c r="I200" s="172">
        <v>284</v>
      </c>
      <c r="J200" s="140" t="s">
        <v>750</v>
      </c>
      <c r="K200" s="141">
        <f t="shared" si="29"/>
        <v>-92.5</v>
      </c>
      <c r="L200" s="142">
        <f t="shared" si="30"/>
        <v>-0.42045454545454547</v>
      </c>
      <c r="M200" s="138" t="s">
        <v>554</v>
      </c>
      <c r="N200" s="135">
        <v>43896</v>
      </c>
      <c r="O200" s="54"/>
      <c r="P200" s="54"/>
      <c r="Q200" s="191"/>
      <c r="R200" s="37" t="s">
        <v>836</v>
      </c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5">
        <v>143</v>
      </c>
      <c r="B201" s="156">
        <v>43622</v>
      </c>
      <c r="C201" s="156"/>
      <c r="D201" s="157" t="s">
        <v>459</v>
      </c>
      <c r="E201" s="158" t="s">
        <v>553</v>
      </c>
      <c r="F201" s="158">
        <v>332.8</v>
      </c>
      <c r="G201" s="158"/>
      <c r="H201" s="158">
        <v>405</v>
      </c>
      <c r="I201" s="160">
        <v>419</v>
      </c>
      <c r="J201" s="130" t="s">
        <v>751</v>
      </c>
      <c r="K201" s="131">
        <f t="shared" si="29"/>
        <v>72.199999999999989</v>
      </c>
      <c r="L201" s="132">
        <f t="shared" si="30"/>
        <v>0.21694711538461534</v>
      </c>
      <c r="M201" s="127" t="s">
        <v>544</v>
      </c>
      <c r="N201" s="133">
        <v>43860</v>
      </c>
      <c r="O201" s="54"/>
      <c r="P201" s="54"/>
      <c r="Q201" s="191"/>
      <c r="R201" s="37" t="s">
        <v>836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49">
        <v>144</v>
      </c>
      <c r="B202" s="148">
        <v>43641</v>
      </c>
      <c r="C202" s="148"/>
      <c r="D202" s="149" t="s">
        <v>167</v>
      </c>
      <c r="E202" s="150" t="s">
        <v>542</v>
      </c>
      <c r="F202" s="150">
        <v>386</v>
      </c>
      <c r="G202" s="151"/>
      <c r="H202" s="151">
        <v>395</v>
      </c>
      <c r="I202" s="151">
        <v>452</v>
      </c>
      <c r="J202" s="152" t="s">
        <v>752</v>
      </c>
      <c r="K202" s="153">
        <f t="shared" si="29"/>
        <v>9</v>
      </c>
      <c r="L202" s="154">
        <f t="shared" si="30"/>
        <v>2.3316062176165803E-2</v>
      </c>
      <c r="M202" s="150" t="s">
        <v>561</v>
      </c>
      <c r="N202" s="148">
        <v>43868</v>
      </c>
      <c r="O202" s="54"/>
      <c r="P202" s="54"/>
      <c r="Q202" s="191"/>
      <c r="R202" s="37" t="s">
        <v>837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49">
        <v>145</v>
      </c>
      <c r="B203" s="148">
        <v>43707</v>
      </c>
      <c r="C203" s="148"/>
      <c r="D203" s="149" t="s">
        <v>142</v>
      </c>
      <c r="E203" s="150" t="s">
        <v>542</v>
      </c>
      <c r="F203" s="150">
        <v>137.5</v>
      </c>
      <c r="G203" s="151"/>
      <c r="H203" s="151">
        <v>138.5</v>
      </c>
      <c r="I203" s="151">
        <v>190</v>
      </c>
      <c r="J203" s="152" t="s">
        <v>753</v>
      </c>
      <c r="K203" s="153">
        <f t="shared" si="29"/>
        <v>1</v>
      </c>
      <c r="L203" s="154">
        <f t="shared" si="30"/>
        <v>7.2727272727272727E-3</v>
      </c>
      <c r="M203" s="150" t="s">
        <v>561</v>
      </c>
      <c r="N203" s="148">
        <v>44432</v>
      </c>
      <c r="O203" s="54"/>
      <c r="P203" s="54"/>
      <c r="Q203" s="191"/>
      <c r="R203" s="37" t="s">
        <v>837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5">
        <v>146</v>
      </c>
      <c r="B204" s="156">
        <v>43731</v>
      </c>
      <c r="C204" s="156"/>
      <c r="D204" s="157" t="s">
        <v>414</v>
      </c>
      <c r="E204" s="158" t="s">
        <v>542</v>
      </c>
      <c r="F204" s="158">
        <v>235</v>
      </c>
      <c r="G204" s="158"/>
      <c r="H204" s="158">
        <v>295</v>
      </c>
      <c r="I204" s="160">
        <v>296</v>
      </c>
      <c r="J204" s="130" t="s">
        <v>754</v>
      </c>
      <c r="K204" s="131">
        <f t="shared" si="29"/>
        <v>60</v>
      </c>
      <c r="L204" s="132">
        <f t="shared" si="30"/>
        <v>0.25531914893617019</v>
      </c>
      <c r="M204" s="127" t="s">
        <v>544</v>
      </c>
      <c r="N204" s="133">
        <v>43844</v>
      </c>
      <c r="O204" s="54"/>
      <c r="P204" s="54"/>
      <c r="Q204" s="191"/>
      <c r="R204" s="37" t="s">
        <v>836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5">
        <v>147</v>
      </c>
      <c r="B205" s="156">
        <v>43752</v>
      </c>
      <c r="C205" s="156"/>
      <c r="D205" s="157" t="s">
        <v>755</v>
      </c>
      <c r="E205" s="158" t="s">
        <v>542</v>
      </c>
      <c r="F205" s="158">
        <v>277.5</v>
      </c>
      <c r="G205" s="158"/>
      <c r="H205" s="158">
        <v>333</v>
      </c>
      <c r="I205" s="160">
        <v>333</v>
      </c>
      <c r="J205" s="130" t="s">
        <v>756</v>
      </c>
      <c r="K205" s="131">
        <f t="shared" si="29"/>
        <v>55.5</v>
      </c>
      <c r="L205" s="132">
        <f t="shared" si="30"/>
        <v>0.2</v>
      </c>
      <c r="M205" s="127" t="s">
        <v>544</v>
      </c>
      <c r="N205" s="133">
        <v>43846</v>
      </c>
      <c r="O205" s="54"/>
      <c r="P205" s="54"/>
      <c r="Q205" s="191"/>
      <c r="R205" s="37" t="s">
        <v>837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55">
        <v>148</v>
      </c>
      <c r="B206" s="156">
        <v>43752</v>
      </c>
      <c r="C206" s="156"/>
      <c r="D206" s="157" t="s">
        <v>757</v>
      </c>
      <c r="E206" s="158" t="s">
        <v>542</v>
      </c>
      <c r="F206" s="158">
        <v>930</v>
      </c>
      <c r="G206" s="158"/>
      <c r="H206" s="158">
        <v>1165</v>
      </c>
      <c r="I206" s="160">
        <v>1200</v>
      </c>
      <c r="J206" s="130" t="s">
        <v>758</v>
      </c>
      <c r="K206" s="131">
        <f t="shared" si="29"/>
        <v>235</v>
      </c>
      <c r="L206" s="132">
        <f t="shared" si="30"/>
        <v>0.25268817204301075</v>
      </c>
      <c r="M206" s="127" t="s">
        <v>544</v>
      </c>
      <c r="N206" s="133">
        <v>43847</v>
      </c>
      <c r="O206" s="54"/>
      <c r="P206" s="54"/>
      <c r="Q206" s="191"/>
      <c r="R206" s="37" t="s">
        <v>837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5">
        <v>149</v>
      </c>
      <c r="B207" s="156">
        <v>43753</v>
      </c>
      <c r="C207" s="156"/>
      <c r="D207" s="157" t="s">
        <v>759</v>
      </c>
      <c r="E207" s="158" t="s">
        <v>542</v>
      </c>
      <c r="F207" s="128">
        <v>111</v>
      </c>
      <c r="G207" s="158"/>
      <c r="H207" s="158">
        <v>141</v>
      </c>
      <c r="I207" s="160">
        <v>141</v>
      </c>
      <c r="J207" s="130" t="s">
        <v>760</v>
      </c>
      <c r="K207" s="131">
        <f t="shared" si="29"/>
        <v>30</v>
      </c>
      <c r="L207" s="132">
        <f t="shared" si="30"/>
        <v>0.27027027027027029</v>
      </c>
      <c r="M207" s="127" t="s">
        <v>544</v>
      </c>
      <c r="N207" s="133">
        <v>44328</v>
      </c>
      <c r="O207" s="54"/>
      <c r="P207" s="54"/>
      <c r="Q207" s="191"/>
      <c r="R207" s="37" t="s">
        <v>837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5">
        <v>150</v>
      </c>
      <c r="B208" s="156">
        <v>43753</v>
      </c>
      <c r="C208" s="156"/>
      <c r="D208" s="157" t="s">
        <v>761</v>
      </c>
      <c r="E208" s="158" t="s">
        <v>542</v>
      </c>
      <c r="F208" s="128">
        <v>296</v>
      </c>
      <c r="G208" s="158"/>
      <c r="H208" s="158">
        <v>370</v>
      </c>
      <c r="I208" s="160">
        <v>370</v>
      </c>
      <c r="J208" s="130" t="s">
        <v>626</v>
      </c>
      <c r="K208" s="131">
        <f t="shared" ref="K208:K233" si="31">H208-F208</f>
        <v>74</v>
      </c>
      <c r="L208" s="132">
        <f t="shared" ref="L208:L233" si="32">K208/F208</f>
        <v>0.25</v>
      </c>
      <c r="M208" s="127" t="s">
        <v>544</v>
      </c>
      <c r="N208" s="133">
        <v>43853</v>
      </c>
      <c r="O208" s="54"/>
      <c r="P208" s="54"/>
      <c r="Q208" s="191"/>
      <c r="R208" s="37" t="s">
        <v>837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55">
        <v>151</v>
      </c>
      <c r="B209" s="156">
        <v>43754</v>
      </c>
      <c r="C209" s="156"/>
      <c r="D209" s="157" t="s">
        <v>762</v>
      </c>
      <c r="E209" s="158" t="s">
        <v>542</v>
      </c>
      <c r="F209" s="128">
        <v>300</v>
      </c>
      <c r="G209" s="158"/>
      <c r="H209" s="158">
        <v>382.5</v>
      </c>
      <c r="I209" s="160">
        <v>344</v>
      </c>
      <c r="J209" s="130" t="s">
        <v>763</v>
      </c>
      <c r="K209" s="131">
        <f t="shared" si="31"/>
        <v>82.5</v>
      </c>
      <c r="L209" s="132">
        <f t="shared" si="32"/>
        <v>0.27500000000000002</v>
      </c>
      <c r="M209" s="127" t="s">
        <v>544</v>
      </c>
      <c r="N209" s="133">
        <v>44238</v>
      </c>
      <c r="O209" s="54"/>
      <c r="P209" s="54"/>
      <c r="Q209" s="191"/>
      <c r="R209" s="37" t="s">
        <v>837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5">
        <v>152</v>
      </c>
      <c r="B210" s="156">
        <v>43832</v>
      </c>
      <c r="C210" s="156"/>
      <c r="D210" s="157" t="s">
        <v>764</v>
      </c>
      <c r="E210" s="158" t="s">
        <v>542</v>
      </c>
      <c r="F210" s="128">
        <v>495</v>
      </c>
      <c r="G210" s="158"/>
      <c r="H210" s="158">
        <v>595</v>
      </c>
      <c r="I210" s="160">
        <v>590</v>
      </c>
      <c r="J210" s="130" t="s">
        <v>564</v>
      </c>
      <c r="K210" s="131">
        <f t="shared" si="31"/>
        <v>100</v>
      </c>
      <c r="L210" s="132">
        <f t="shared" si="32"/>
        <v>0.20202020202020202</v>
      </c>
      <c r="M210" s="127" t="s">
        <v>544</v>
      </c>
      <c r="N210" s="133">
        <v>44589</v>
      </c>
      <c r="O210" s="54"/>
      <c r="P210" s="54"/>
      <c r="Q210" s="191"/>
      <c r="R210" s="37" t="s">
        <v>837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5">
        <v>153</v>
      </c>
      <c r="B211" s="156">
        <v>43966</v>
      </c>
      <c r="C211" s="156"/>
      <c r="D211" s="157" t="s">
        <v>74</v>
      </c>
      <c r="E211" s="158" t="s">
        <v>542</v>
      </c>
      <c r="F211" s="128">
        <v>67.5</v>
      </c>
      <c r="G211" s="158"/>
      <c r="H211" s="158">
        <v>86</v>
      </c>
      <c r="I211" s="160">
        <v>86</v>
      </c>
      <c r="J211" s="130" t="s">
        <v>765</v>
      </c>
      <c r="K211" s="131">
        <f t="shared" si="31"/>
        <v>18.5</v>
      </c>
      <c r="L211" s="132">
        <f t="shared" si="32"/>
        <v>0.27407407407407408</v>
      </c>
      <c r="M211" s="127" t="s">
        <v>544</v>
      </c>
      <c r="N211" s="133">
        <v>44008</v>
      </c>
      <c r="O211" s="54"/>
      <c r="P211" s="54"/>
      <c r="Q211" s="191"/>
      <c r="R211" s="37" t="s">
        <v>837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154</v>
      </c>
      <c r="B212" s="156">
        <v>44035</v>
      </c>
      <c r="C212" s="156"/>
      <c r="D212" s="157" t="s">
        <v>458</v>
      </c>
      <c r="E212" s="158" t="s">
        <v>542</v>
      </c>
      <c r="F212" s="128">
        <v>231</v>
      </c>
      <c r="G212" s="158"/>
      <c r="H212" s="158">
        <v>281</v>
      </c>
      <c r="I212" s="160">
        <v>281</v>
      </c>
      <c r="J212" s="130" t="s">
        <v>626</v>
      </c>
      <c r="K212" s="131">
        <f t="shared" si="31"/>
        <v>50</v>
      </c>
      <c r="L212" s="132">
        <f t="shared" si="32"/>
        <v>0.21645021645021645</v>
      </c>
      <c r="M212" s="127" t="s">
        <v>544</v>
      </c>
      <c r="N212" s="133">
        <v>44358</v>
      </c>
      <c r="O212" s="54"/>
      <c r="P212" s="54"/>
      <c r="Q212" s="191"/>
      <c r="R212" s="37" t="s">
        <v>837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5">
        <v>155</v>
      </c>
      <c r="B213" s="156">
        <v>44092</v>
      </c>
      <c r="C213" s="156"/>
      <c r="D213" s="157" t="s">
        <v>140</v>
      </c>
      <c r="E213" s="158" t="s">
        <v>542</v>
      </c>
      <c r="F213" s="158">
        <v>206</v>
      </c>
      <c r="G213" s="158"/>
      <c r="H213" s="158">
        <v>248</v>
      </c>
      <c r="I213" s="160">
        <v>248</v>
      </c>
      <c r="J213" s="130" t="s">
        <v>626</v>
      </c>
      <c r="K213" s="131">
        <f t="shared" si="31"/>
        <v>42</v>
      </c>
      <c r="L213" s="132">
        <f t="shared" si="32"/>
        <v>0.20388349514563106</v>
      </c>
      <c r="M213" s="127" t="s">
        <v>544</v>
      </c>
      <c r="N213" s="133">
        <v>44214</v>
      </c>
      <c r="O213" s="54"/>
      <c r="P213" s="54"/>
      <c r="Q213" s="191"/>
      <c r="R213" s="37" t="s">
        <v>836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5">
        <v>156</v>
      </c>
      <c r="B214" s="156">
        <v>44140</v>
      </c>
      <c r="C214" s="156"/>
      <c r="D214" s="157" t="s">
        <v>140</v>
      </c>
      <c r="E214" s="158" t="s">
        <v>542</v>
      </c>
      <c r="F214" s="158">
        <v>182.5</v>
      </c>
      <c r="G214" s="158"/>
      <c r="H214" s="158">
        <v>248</v>
      </c>
      <c r="I214" s="160">
        <v>248</v>
      </c>
      <c r="J214" s="130" t="s">
        <v>626</v>
      </c>
      <c r="K214" s="131">
        <f t="shared" si="31"/>
        <v>65.5</v>
      </c>
      <c r="L214" s="132">
        <f t="shared" si="32"/>
        <v>0.35890410958904112</v>
      </c>
      <c r="M214" s="127" t="s">
        <v>544</v>
      </c>
      <c r="N214" s="133">
        <v>44214</v>
      </c>
      <c r="O214" s="54"/>
      <c r="P214" s="54"/>
      <c r="Q214" s="191"/>
      <c r="R214" s="37" t="s">
        <v>836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5">
        <v>157</v>
      </c>
      <c r="B215" s="156">
        <v>44140</v>
      </c>
      <c r="C215" s="156"/>
      <c r="D215" s="157" t="s">
        <v>336</v>
      </c>
      <c r="E215" s="158" t="s">
        <v>542</v>
      </c>
      <c r="F215" s="158">
        <v>247.5</v>
      </c>
      <c r="G215" s="158"/>
      <c r="H215" s="158">
        <v>320</v>
      </c>
      <c r="I215" s="160">
        <v>320</v>
      </c>
      <c r="J215" s="130" t="s">
        <v>626</v>
      </c>
      <c r="K215" s="131">
        <f t="shared" si="31"/>
        <v>72.5</v>
      </c>
      <c r="L215" s="132">
        <f t="shared" si="32"/>
        <v>0.29292929292929293</v>
      </c>
      <c r="M215" s="127" t="s">
        <v>544</v>
      </c>
      <c r="N215" s="133">
        <v>44323</v>
      </c>
      <c r="O215" s="54"/>
      <c r="P215" s="54"/>
      <c r="Q215" s="191"/>
      <c r="R215" s="37" t="s">
        <v>837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5">
        <v>158</v>
      </c>
      <c r="B216" s="156">
        <v>44140</v>
      </c>
      <c r="C216" s="156"/>
      <c r="D216" s="157" t="s">
        <v>198</v>
      </c>
      <c r="E216" s="158" t="s">
        <v>542</v>
      </c>
      <c r="F216" s="128">
        <v>925</v>
      </c>
      <c r="G216" s="158"/>
      <c r="H216" s="158">
        <v>1095</v>
      </c>
      <c r="I216" s="160">
        <v>1093</v>
      </c>
      <c r="J216" s="130" t="s">
        <v>766</v>
      </c>
      <c r="K216" s="131">
        <f t="shared" si="31"/>
        <v>170</v>
      </c>
      <c r="L216" s="132">
        <f t="shared" si="32"/>
        <v>0.18378378378378379</v>
      </c>
      <c r="M216" s="127" t="s">
        <v>544</v>
      </c>
      <c r="N216" s="133">
        <v>44201</v>
      </c>
      <c r="O216" s="54"/>
      <c r="P216" s="54"/>
      <c r="Q216" s="191"/>
      <c r="R216" s="37" t="s">
        <v>836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5">
        <v>159</v>
      </c>
      <c r="B217" s="156">
        <v>44140</v>
      </c>
      <c r="C217" s="156"/>
      <c r="D217" s="157" t="s">
        <v>354</v>
      </c>
      <c r="E217" s="158" t="s">
        <v>542</v>
      </c>
      <c r="F217" s="128">
        <v>332.5</v>
      </c>
      <c r="G217" s="158"/>
      <c r="H217" s="158">
        <v>393</v>
      </c>
      <c r="I217" s="160">
        <v>406</v>
      </c>
      <c r="J217" s="130" t="s">
        <v>767</v>
      </c>
      <c r="K217" s="131">
        <f t="shared" si="31"/>
        <v>60.5</v>
      </c>
      <c r="L217" s="132">
        <f t="shared" si="32"/>
        <v>0.18195488721804512</v>
      </c>
      <c r="M217" s="127" t="s">
        <v>544</v>
      </c>
      <c r="N217" s="133">
        <v>44256</v>
      </c>
      <c r="O217" s="54"/>
      <c r="P217" s="54"/>
      <c r="Q217" s="191"/>
      <c r="R217" s="37" t="s">
        <v>837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5">
        <v>160</v>
      </c>
      <c r="B218" s="156">
        <v>44141</v>
      </c>
      <c r="C218" s="156"/>
      <c r="D218" s="157" t="s">
        <v>458</v>
      </c>
      <c r="E218" s="158" t="s">
        <v>542</v>
      </c>
      <c r="F218" s="128">
        <v>231</v>
      </c>
      <c r="G218" s="158"/>
      <c r="H218" s="158">
        <v>281</v>
      </c>
      <c r="I218" s="160">
        <v>281</v>
      </c>
      <c r="J218" s="130" t="s">
        <v>626</v>
      </c>
      <c r="K218" s="131">
        <f t="shared" si="31"/>
        <v>50</v>
      </c>
      <c r="L218" s="132">
        <f t="shared" si="32"/>
        <v>0.21645021645021645</v>
      </c>
      <c r="M218" s="127" t="s">
        <v>544</v>
      </c>
      <c r="N218" s="133">
        <v>44358</v>
      </c>
      <c r="O218" s="54"/>
      <c r="P218" s="54"/>
      <c r="Q218" s="191"/>
      <c r="R218" s="37" t="s">
        <v>836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5">
        <v>161</v>
      </c>
      <c r="B219" s="156">
        <v>44187</v>
      </c>
      <c r="C219" s="156"/>
      <c r="D219" s="157" t="s">
        <v>768</v>
      </c>
      <c r="E219" s="158" t="s">
        <v>542</v>
      </c>
      <c r="F219" s="128">
        <v>190</v>
      </c>
      <c r="G219" s="158"/>
      <c r="H219" s="158">
        <v>239</v>
      </c>
      <c r="I219" s="160">
        <v>239</v>
      </c>
      <c r="J219" s="130" t="s">
        <v>769</v>
      </c>
      <c r="K219" s="131">
        <f t="shared" si="31"/>
        <v>49</v>
      </c>
      <c r="L219" s="132">
        <f t="shared" si="32"/>
        <v>0.25789473684210529</v>
      </c>
      <c r="M219" s="127" t="s">
        <v>544</v>
      </c>
      <c r="N219" s="133">
        <v>44844</v>
      </c>
      <c r="O219" s="54"/>
      <c r="P219" s="54"/>
      <c r="Q219" s="191"/>
      <c r="R219" s="37" t="s">
        <v>836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5">
        <v>162</v>
      </c>
      <c r="B220" s="156">
        <v>44258</v>
      </c>
      <c r="C220" s="156"/>
      <c r="D220" s="157" t="s">
        <v>764</v>
      </c>
      <c r="E220" s="158" t="s">
        <v>542</v>
      </c>
      <c r="F220" s="128">
        <v>495</v>
      </c>
      <c r="G220" s="158"/>
      <c r="H220" s="158">
        <v>595</v>
      </c>
      <c r="I220" s="160">
        <v>590</v>
      </c>
      <c r="J220" s="130" t="s">
        <v>564</v>
      </c>
      <c r="K220" s="131">
        <f t="shared" si="31"/>
        <v>100</v>
      </c>
      <c r="L220" s="132">
        <f t="shared" si="32"/>
        <v>0.20202020202020202</v>
      </c>
      <c r="M220" s="127" t="s">
        <v>544</v>
      </c>
      <c r="N220" s="133">
        <v>44589</v>
      </c>
      <c r="O220" s="54"/>
      <c r="P220" s="54"/>
      <c r="Q220" s="191"/>
      <c r="R220" s="37" t="s">
        <v>836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163</v>
      </c>
      <c r="B221" s="156">
        <v>44274</v>
      </c>
      <c r="C221" s="156"/>
      <c r="D221" s="157" t="s">
        <v>354</v>
      </c>
      <c r="E221" s="158" t="s">
        <v>542</v>
      </c>
      <c r="F221" s="128">
        <v>355</v>
      </c>
      <c r="G221" s="158"/>
      <c r="H221" s="158">
        <v>422.5</v>
      </c>
      <c r="I221" s="160">
        <v>420</v>
      </c>
      <c r="J221" s="130" t="s">
        <v>770</v>
      </c>
      <c r="K221" s="131">
        <f t="shared" si="31"/>
        <v>67.5</v>
      </c>
      <c r="L221" s="132">
        <f t="shared" si="32"/>
        <v>0.19014084507042253</v>
      </c>
      <c r="M221" s="127" t="s">
        <v>544</v>
      </c>
      <c r="N221" s="133">
        <v>44361</v>
      </c>
      <c r="O221" s="54"/>
      <c r="P221" s="54"/>
      <c r="R221" s="37" t="s">
        <v>836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164</v>
      </c>
      <c r="B222" s="156">
        <v>44295</v>
      </c>
      <c r="C222" s="156"/>
      <c r="D222" s="157" t="s">
        <v>318</v>
      </c>
      <c r="E222" s="158" t="s">
        <v>542</v>
      </c>
      <c r="F222" s="128">
        <v>555</v>
      </c>
      <c r="G222" s="158"/>
      <c r="H222" s="158">
        <v>663</v>
      </c>
      <c r="I222" s="160">
        <v>663</v>
      </c>
      <c r="J222" s="130" t="s">
        <v>771</v>
      </c>
      <c r="K222" s="131">
        <f t="shared" si="31"/>
        <v>108</v>
      </c>
      <c r="L222" s="132">
        <f t="shared" si="32"/>
        <v>0.19459459459459461</v>
      </c>
      <c r="M222" s="127" t="s">
        <v>544</v>
      </c>
      <c r="N222" s="133">
        <v>44321</v>
      </c>
      <c r="O222" s="54"/>
      <c r="P222" s="54"/>
      <c r="Q222" s="191"/>
      <c r="R222" s="37" t="s">
        <v>836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165</v>
      </c>
      <c r="B223" s="156">
        <v>44308</v>
      </c>
      <c r="C223" s="156"/>
      <c r="D223" s="157" t="s">
        <v>735</v>
      </c>
      <c r="E223" s="158" t="s">
        <v>542</v>
      </c>
      <c r="F223" s="128">
        <v>126.5</v>
      </c>
      <c r="G223" s="158"/>
      <c r="H223" s="158">
        <v>155</v>
      </c>
      <c r="I223" s="160">
        <v>155</v>
      </c>
      <c r="J223" s="130" t="s">
        <v>626</v>
      </c>
      <c r="K223" s="131">
        <f t="shared" si="31"/>
        <v>28.5</v>
      </c>
      <c r="L223" s="132">
        <f t="shared" si="32"/>
        <v>0.22529644268774704</v>
      </c>
      <c r="M223" s="127" t="s">
        <v>544</v>
      </c>
      <c r="N223" s="133">
        <v>44362</v>
      </c>
      <c r="O223" s="54"/>
      <c r="P223" s="54"/>
      <c r="R223" s="37" t="s">
        <v>836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34">
        <v>166</v>
      </c>
      <c r="B224" s="165">
        <v>44368</v>
      </c>
      <c r="C224" s="165"/>
      <c r="D224" s="136" t="s">
        <v>772</v>
      </c>
      <c r="E224" s="138" t="s">
        <v>542</v>
      </c>
      <c r="F224" s="166">
        <v>287.5</v>
      </c>
      <c r="G224" s="138"/>
      <c r="H224" s="138">
        <v>245</v>
      </c>
      <c r="I224" s="139">
        <v>344</v>
      </c>
      <c r="J224" s="140" t="s">
        <v>773</v>
      </c>
      <c r="K224" s="141">
        <f t="shared" si="31"/>
        <v>-42.5</v>
      </c>
      <c r="L224" s="142">
        <f t="shared" si="32"/>
        <v>-0.14782608695652175</v>
      </c>
      <c r="M224" s="138" t="s">
        <v>554</v>
      </c>
      <c r="N224" s="135">
        <v>44508</v>
      </c>
      <c r="O224" s="54"/>
      <c r="P224" s="54"/>
      <c r="R224" s="37" t="s">
        <v>836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5">
        <v>167</v>
      </c>
      <c r="B225" s="156">
        <v>44368</v>
      </c>
      <c r="C225" s="156"/>
      <c r="D225" s="157" t="s">
        <v>458</v>
      </c>
      <c r="E225" s="158" t="s">
        <v>542</v>
      </c>
      <c r="F225" s="128">
        <v>241</v>
      </c>
      <c r="G225" s="158"/>
      <c r="H225" s="158">
        <v>298</v>
      </c>
      <c r="I225" s="160">
        <v>320</v>
      </c>
      <c r="J225" s="130" t="s">
        <v>626</v>
      </c>
      <c r="K225" s="131">
        <f t="shared" si="31"/>
        <v>57</v>
      </c>
      <c r="L225" s="132">
        <f t="shared" si="32"/>
        <v>0.23651452282157676</v>
      </c>
      <c r="M225" s="127" t="s">
        <v>544</v>
      </c>
      <c r="N225" s="133">
        <v>44802</v>
      </c>
      <c r="O225" s="54"/>
      <c r="P225" s="54"/>
      <c r="R225" s="37" t="s">
        <v>836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5">
        <v>168</v>
      </c>
      <c r="B226" s="156">
        <v>44406</v>
      </c>
      <c r="C226" s="156"/>
      <c r="D226" s="157" t="s">
        <v>735</v>
      </c>
      <c r="E226" s="158" t="s">
        <v>542</v>
      </c>
      <c r="F226" s="128">
        <v>162.5</v>
      </c>
      <c r="G226" s="158"/>
      <c r="H226" s="158">
        <v>200</v>
      </c>
      <c r="I226" s="160">
        <v>200</v>
      </c>
      <c r="J226" s="130" t="s">
        <v>626</v>
      </c>
      <c r="K226" s="131">
        <f t="shared" si="31"/>
        <v>37.5</v>
      </c>
      <c r="L226" s="132">
        <f t="shared" si="32"/>
        <v>0.23076923076923078</v>
      </c>
      <c r="M226" s="127" t="s">
        <v>544</v>
      </c>
      <c r="N226" s="133">
        <v>44802</v>
      </c>
      <c r="O226" s="54"/>
      <c r="P226" s="54"/>
      <c r="R226" s="37" t="s">
        <v>836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5">
        <v>169</v>
      </c>
      <c r="B227" s="156">
        <v>44462</v>
      </c>
      <c r="C227" s="156"/>
      <c r="D227" s="157" t="s">
        <v>422</v>
      </c>
      <c r="E227" s="158" t="s">
        <v>542</v>
      </c>
      <c r="F227" s="128">
        <v>1235</v>
      </c>
      <c r="G227" s="158"/>
      <c r="H227" s="158">
        <v>1505</v>
      </c>
      <c r="I227" s="160">
        <v>1500</v>
      </c>
      <c r="J227" s="130" t="s">
        <v>626</v>
      </c>
      <c r="K227" s="131">
        <f t="shared" si="31"/>
        <v>270</v>
      </c>
      <c r="L227" s="132">
        <f t="shared" si="32"/>
        <v>0.21862348178137653</v>
      </c>
      <c r="M227" s="127" t="s">
        <v>544</v>
      </c>
      <c r="N227" s="133">
        <v>44564</v>
      </c>
      <c r="O227" s="54"/>
      <c r="P227" s="54"/>
      <c r="R227" s="37" t="s">
        <v>836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5">
        <v>170</v>
      </c>
      <c r="B228" s="156">
        <v>44480</v>
      </c>
      <c r="C228" s="156"/>
      <c r="D228" s="157" t="s">
        <v>774</v>
      </c>
      <c r="E228" s="158" t="s">
        <v>542</v>
      </c>
      <c r="F228" s="128">
        <v>58.75</v>
      </c>
      <c r="G228" s="158"/>
      <c r="H228" s="158">
        <v>64.25</v>
      </c>
      <c r="I228" s="160"/>
      <c r="J228" s="130" t="s">
        <v>626</v>
      </c>
      <c r="K228" s="131">
        <f t="shared" si="31"/>
        <v>5.5</v>
      </c>
      <c r="L228" s="132">
        <f t="shared" si="32"/>
        <v>9.3617021276595741E-2</v>
      </c>
      <c r="M228" s="127" t="s">
        <v>544</v>
      </c>
      <c r="N228" s="133">
        <v>45322</v>
      </c>
      <c r="O228" s="54"/>
      <c r="P228" s="54"/>
      <c r="R228" s="37" t="s">
        <v>836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4">
        <v>171</v>
      </c>
      <c r="B229" s="125">
        <v>44481</v>
      </c>
      <c r="C229" s="125"/>
      <c r="D229" s="126" t="s">
        <v>272</v>
      </c>
      <c r="E229" s="127" t="s">
        <v>542</v>
      </c>
      <c r="F229" s="128">
        <v>315</v>
      </c>
      <c r="G229" s="127"/>
      <c r="H229" s="127">
        <v>335</v>
      </c>
      <c r="I229" s="129">
        <v>380</v>
      </c>
      <c r="J229" s="130" t="s">
        <v>812</v>
      </c>
      <c r="K229" s="131">
        <f t="shared" si="31"/>
        <v>20</v>
      </c>
      <c r="L229" s="132">
        <f t="shared" si="32"/>
        <v>6.3492063492063489E-2</v>
      </c>
      <c r="M229" s="127" t="s">
        <v>544</v>
      </c>
      <c r="N229" s="133">
        <v>45297</v>
      </c>
      <c r="O229" s="54"/>
      <c r="P229" s="54"/>
      <c r="R229" s="37" t="s">
        <v>836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4">
        <v>172</v>
      </c>
      <c r="B230" s="125">
        <v>44481</v>
      </c>
      <c r="C230" s="125"/>
      <c r="D230" s="126" t="s">
        <v>775</v>
      </c>
      <c r="E230" s="127" t="s">
        <v>542</v>
      </c>
      <c r="F230" s="128">
        <v>45.5</v>
      </c>
      <c r="G230" s="127"/>
      <c r="H230" s="127">
        <v>56.5</v>
      </c>
      <c r="I230" s="129">
        <v>56</v>
      </c>
      <c r="J230" s="130" t="s">
        <v>626</v>
      </c>
      <c r="K230" s="131">
        <f t="shared" si="31"/>
        <v>11</v>
      </c>
      <c r="L230" s="132">
        <f t="shared" si="32"/>
        <v>0.24175824175824176</v>
      </c>
      <c r="M230" s="127" t="s">
        <v>544</v>
      </c>
      <c r="N230" s="133">
        <v>44881</v>
      </c>
      <c r="O230" s="54"/>
      <c r="P230" s="54"/>
      <c r="R230" s="37" t="s">
        <v>836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4">
        <v>173</v>
      </c>
      <c r="B231" s="125">
        <v>44551</v>
      </c>
      <c r="C231" s="125"/>
      <c r="D231" s="126" t="s">
        <v>128</v>
      </c>
      <c r="E231" s="127" t="s">
        <v>542</v>
      </c>
      <c r="F231" s="128">
        <v>2300</v>
      </c>
      <c r="G231" s="127"/>
      <c r="H231" s="127">
        <f>(2820+2200)/2</f>
        <v>2510</v>
      </c>
      <c r="I231" s="129">
        <v>3000</v>
      </c>
      <c r="J231" s="130" t="s">
        <v>776</v>
      </c>
      <c r="K231" s="131">
        <f t="shared" si="31"/>
        <v>210</v>
      </c>
      <c r="L231" s="132">
        <f t="shared" si="32"/>
        <v>9.1304347826086957E-2</v>
      </c>
      <c r="M231" s="127" t="s">
        <v>544</v>
      </c>
      <c r="N231" s="133">
        <v>44649</v>
      </c>
      <c r="O231" s="54"/>
      <c r="P231" s="54"/>
      <c r="R231" s="37" t="s">
        <v>836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4">
        <v>174</v>
      </c>
      <c r="B232" s="125">
        <v>44606</v>
      </c>
      <c r="C232" s="125"/>
      <c r="D232" s="126" t="s">
        <v>412</v>
      </c>
      <c r="E232" s="127" t="s">
        <v>542</v>
      </c>
      <c r="F232" s="128">
        <v>635</v>
      </c>
      <c r="G232" s="127"/>
      <c r="H232" s="127">
        <v>700</v>
      </c>
      <c r="I232" s="129">
        <v>764</v>
      </c>
      <c r="J232" s="130" t="s">
        <v>801</v>
      </c>
      <c r="K232" s="131">
        <f t="shared" si="31"/>
        <v>65</v>
      </c>
      <c r="L232" s="132">
        <f t="shared" si="32"/>
        <v>0.10236220472440945</v>
      </c>
      <c r="M232" s="127" t="s">
        <v>544</v>
      </c>
      <c r="N232" s="133">
        <v>45159</v>
      </c>
      <c r="O232" s="54"/>
      <c r="P232" s="54"/>
      <c r="R232" s="37" t="s">
        <v>836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4">
        <v>175</v>
      </c>
      <c r="B233" s="125">
        <v>44613</v>
      </c>
      <c r="C233" s="125"/>
      <c r="D233" s="126" t="s">
        <v>422</v>
      </c>
      <c r="E233" s="127" t="s">
        <v>542</v>
      </c>
      <c r="F233" s="128">
        <v>1255</v>
      </c>
      <c r="G233" s="127"/>
      <c r="H233" s="127">
        <v>1515</v>
      </c>
      <c r="I233" s="129">
        <v>1510</v>
      </c>
      <c r="J233" s="130" t="s">
        <v>626</v>
      </c>
      <c r="K233" s="131">
        <f t="shared" si="31"/>
        <v>260</v>
      </c>
      <c r="L233" s="132">
        <f t="shared" si="32"/>
        <v>0.20717131474103587</v>
      </c>
      <c r="M233" s="127" t="s">
        <v>544</v>
      </c>
      <c r="N233" s="133">
        <v>44834</v>
      </c>
      <c r="O233" s="54"/>
      <c r="P233" s="54"/>
      <c r="R233" s="37" t="s">
        <v>836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250">
        <v>176</v>
      </c>
      <c r="B234" s="241">
        <v>44670</v>
      </c>
      <c r="C234" s="241"/>
      <c r="D234" s="242" t="s">
        <v>508</v>
      </c>
      <c r="E234" s="243" t="s">
        <v>542</v>
      </c>
      <c r="F234" s="244">
        <v>445</v>
      </c>
      <c r="G234" s="244"/>
      <c r="H234" s="244">
        <v>460</v>
      </c>
      <c r="I234" s="244">
        <v>553</v>
      </c>
      <c r="J234" s="245" t="s">
        <v>832</v>
      </c>
      <c r="K234" s="246">
        <f t="shared" ref="K234" si="33">H234-F234</f>
        <v>15</v>
      </c>
      <c r="L234" s="247">
        <f t="shared" ref="L234" si="34">K234/F234</f>
        <v>3.3707865168539325E-2</v>
      </c>
      <c r="M234" s="248" t="s">
        <v>561</v>
      </c>
      <c r="N234" s="249">
        <v>45397</v>
      </c>
      <c r="O234" s="54"/>
      <c r="P234" s="54"/>
      <c r="R234" s="37" t="s">
        <v>836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177</v>
      </c>
      <c r="B235" s="156">
        <v>44746</v>
      </c>
      <c r="C235" s="156"/>
      <c r="D235" s="157" t="s">
        <v>777</v>
      </c>
      <c r="E235" s="158" t="s">
        <v>542</v>
      </c>
      <c r="F235" s="158">
        <v>207.5</v>
      </c>
      <c r="G235" s="158"/>
      <c r="H235" s="158">
        <v>254</v>
      </c>
      <c r="I235" s="160">
        <v>254</v>
      </c>
      <c r="J235" s="130" t="s">
        <v>626</v>
      </c>
      <c r="K235" s="131">
        <f t="shared" ref="K235:K245" si="35">H235-F235</f>
        <v>46.5</v>
      </c>
      <c r="L235" s="132">
        <f t="shared" ref="L235:L245" si="36">K235/F235</f>
        <v>0.22409638554216868</v>
      </c>
      <c r="M235" s="127" t="s">
        <v>544</v>
      </c>
      <c r="N235" s="133">
        <v>44792</v>
      </c>
      <c r="O235" s="54"/>
      <c r="P235" s="54"/>
      <c r="R235" s="37" t="s">
        <v>836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5">
        <v>178</v>
      </c>
      <c r="B236" s="156">
        <v>44775</v>
      </c>
      <c r="C236" s="156"/>
      <c r="D236" s="157" t="s">
        <v>460</v>
      </c>
      <c r="E236" s="158" t="s">
        <v>542</v>
      </c>
      <c r="F236" s="158">
        <v>31.25</v>
      </c>
      <c r="G236" s="158"/>
      <c r="H236" s="158">
        <v>38.75</v>
      </c>
      <c r="I236" s="160">
        <v>38</v>
      </c>
      <c r="J236" s="130" t="s">
        <v>626</v>
      </c>
      <c r="K236" s="131">
        <f t="shared" si="35"/>
        <v>7.5</v>
      </c>
      <c r="L236" s="132">
        <f t="shared" si="36"/>
        <v>0.24</v>
      </c>
      <c r="M236" s="127" t="s">
        <v>544</v>
      </c>
      <c r="N236" s="133">
        <v>44844</v>
      </c>
      <c r="O236" s="54"/>
      <c r="P236" s="54"/>
      <c r="R236" s="37" t="s">
        <v>836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5">
        <v>179</v>
      </c>
      <c r="B237" s="156">
        <v>44841</v>
      </c>
      <c r="C237" s="156"/>
      <c r="D237" s="157" t="s">
        <v>778</v>
      </c>
      <c r="E237" s="158" t="s">
        <v>542</v>
      </c>
      <c r="F237" s="128">
        <v>665</v>
      </c>
      <c r="G237" s="158"/>
      <c r="H237" s="158">
        <v>807.5</v>
      </c>
      <c r="I237" s="160">
        <v>840</v>
      </c>
      <c r="J237" s="130" t="s">
        <v>776</v>
      </c>
      <c r="K237" s="131">
        <f t="shared" si="35"/>
        <v>142.5</v>
      </c>
      <c r="L237" s="132">
        <f t="shared" si="36"/>
        <v>0.21428571428571427</v>
      </c>
      <c r="M237" s="127" t="s">
        <v>544</v>
      </c>
      <c r="N237" s="133">
        <v>45097</v>
      </c>
      <c r="O237" s="54"/>
      <c r="P237" s="54"/>
      <c r="R237" s="37" t="s">
        <v>836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5">
        <v>180</v>
      </c>
      <c r="B238" s="156">
        <v>44844</v>
      </c>
      <c r="C238" s="156"/>
      <c r="D238" s="157" t="s">
        <v>414</v>
      </c>
      <c r="E238" s="158" t="s">
        <v>542</v>
      </c>
      <c r="F238" s="128">
        <v>227.5</v>
      </c>
      <c r="G238" s="158"/>
      <c r="H238" s="158">
        <v>270</v>
      </c>
      <c r="I238" s="160">
        <v>291</v>
      </c>
      <c r="J238" s="130" t="s">
        <v>803</v>
      </c>
      <c r="K238" s="131">
        <f t="shared" si="35"/>
        <v>42.5</v>
      </c>
      <c r="L238" s="132">
        <f t="shared" si="36"/>
        <v>0.18681318681318682</v>
      </c>
      <c r="M238" s="127" t="s">
        <v>544</v>
      </c>
      <c r="N238" s="133">
        <v>45160</v>
      </c>
      <c r="O238" s="54"/>
      <c r="P238" s="54"/>
      <c r="R238" s="37" t="s">
        <v>836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5">
        <v>181</v>
      </c>
      <c r="B239" s="156">
        <v>44845</v>
      </c>
      <c r="C239" s="156"/>
      <c r="D239" s="157" t="s">
        <v>412</v>
      </c>
      <c r="E239" s="158" t="s">
        <v>542</v>
      </c>
      <c r="F239" s="128">
        <v>555</v>
      </c>
      <c r="G239" s="158"/>
      <c r="H239" s="158">
        <v>700</v>
      </c>
      <c r="I239" s="160">
        <v>765</v>
      </c>
      <c r="J239" s="130" t="s">
        <v>802</v>
      </c>
      <c r="K239" s="131">
        <f t="shared" si="35"/>
        <v>145</v>
      </c>
      <c r="L239" s="132">
        <f t="shared" si="36"/>
        <v>0.26126126126126126</v>
      </c>
      <c r="M239" s="127" t="s">
        <v>544</v>
      </c>
      <c r="N239" s="133">
        <v>45159</v>
      </c>
      <c r="O239" s="54"/>
      <c r="P239" s="54"/>
      <c r="R239" s="37" t="s">
        <v>836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5">
        <v>182</v>
      </c>
      <c r="B240" s="156">
        <v>44981</v>
      </c>
      <c r="C240" s="156"/>
      <c r="D240" s="157" t="s">
        <v>427</v>
      </c>
      <c r="E240" s="158" t="s">
        <v>542</v>
      </c>
      <c r="F240" s="128">
        <v>1675</v>
      </c>
      <c r="G240" s="158"/>
      <c r="H240" s="158">
        <v>2080</v>
      </c>
      <c r="I240" s="160">
        <v>2080</v>
      </c>
      <c r="J240" s="130" t="s">
        <v>626</v>
      </c>
      <c r="K240" s="131">
        <f t="shared" si="35"/>
        <v>405</v>
      </c>
      <c r="L240" s="132">
        <f t="shared" si="36"/>
        <v>0.2417910447761194</v>
      </c>
      <c r="M240" s="127" t="s">
        <v>544</v>
      </c>
      <c r="N240" s="133">
        <v>45119</v>
      </c>
      <c r="O240" s="54"/>
      <c r="P240" s="54"/>
      <c r="R240" s="37" t="s">
        <v>836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8" ht="12.75" customHeight="1">
      <c r="A241" s="155">
        <v>183</v>
      </c>
      <c r="B241" s="156">
        <v>44986</v>
      </c>
      <c r="C241" s="156"/>
      <c r="D241" s="157" t="s">
        <v>460</v>
      </c>
      <c r="E241" s="158" t="s">
        <v>542</v>
      </c>
      <c r="F241" s="128">
        <v>57.5</v>
      </c>
      <c r="G241" s="158"/>
      <c r="H241" s="158">
        <v>120</v>
      </c>
      <c r="I241" s="160">
        <v>120</v>
      </c>
      <c r="J241" s="130" t="s">
        <v>626</v>
      </c>
      <c r="K241" s="131">
        <f t="shared" si="35"/>
        <v>62.5</v>
      </c>
      <c r="L241" s="132">
        <f t="shared" si="36"/>
        <v>1.0869565217391304</v>
      </c>
      <c r="M241" s="127" t="s">
        <v>544</v>
      </c>
      <c r="N241" s="133">
        <v>45049</v>
      </c>
      <c r="O241" s="54"/>
      <c r="P241" s="54"/>
      <c r="R241" s="37" t="s">
        <v>836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8" ht="12.75" customHeight="1">
      <c r="A242" s="155">
        <v>184</v>
      </c>
      <c r="B242" s="156">
        <v>45008</v>
      </c>
      <c r="C242" s="156"/>
      <c r="D242" s="157" t="s">
        <v>474</v>
      </c>
      <c r="E242" s="158" t="s">
        <v>542</v>
      </c>
      <c r="F242" s="128">
        <v>2765</v>
      </c>
      <c r="G242" s="158"/>
      <c r="H242" s="158">
        <v>3547.5</v>
      </c>
      <c r="I242" s="160">
        <v>3523</v>
      </c>
      <c r="J242" s="130" t="s">
        <v>626</v>
      </c>
      <c r="K242" s="131">
        <f t="shared" si="35"/>
        <v>782.5</v>
      </c>
      <c r="L242" s="132">
        <f t="shared" si="36"/>
        <v>0.28300180831826399</v>
      </c>
      <c r="M242" s="127" t="s">
        <v>544</v>
      </c>
      <c r="N242" s="133">
        <v>45177</v>
      </c>
      <c r="O242" s="54"/>
      <c r="P242" s="54"/>
      <c r="R242" s="37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8" ht="12.75" customHeight="1">
      <c r="A243" s="155">
        <v>185</v>
      </c>
      <c r="B243" s="156">
        <v>45027</v>
      </c>
      <c r="C243" s="156"/>
      <c r="D243" s="157" t="s">
        <v>779</v>
      </c>
      <c r="E243" s="158" t="s">
        <v>542</v>
      </c>
      <c r="F243" s="158">
        <v>460</v>
      </c>
      <c r="G243" s="158"/>
      <c r="H243" s="158">
        <v>825</v>
      </c>
      <c r="I243" s="160">
        <v>810</v>
      </c>
      <c r="J243" s="130" t="s">
        <v>626</v>
      </c>
      <c r="K243" s="131">
        <f t="shared" si="35"/>
        <v>365</v>
      </c>
      <c r="L243" s="132">
        <f t="shared" si="36"/>
        <v>0.79347826086956519</v>
      </c>
      <c r="M243" s="127" t="s">
        <v>544</v>
      </c>
      <c r="N243" s="133">
        <v>45155</v>
      </c>
      <c r="O243" s="54"/>
      <c r="P243" s="54"/>
      <c r="R243" s="37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8" ht="12.75" customHeight="1">
      <c r="A244" s="155">
        <v>186</v>
      </c>
      <c r="B244" s="156">
        <v>45050</v>
      </c>
      <c r="C244" s="156"/>
      <c r="D244" s="157" t="s">
        <v>41</v>
      </c>
      <c r="E244" s="158" t="s">
        <v>542</v>
      </c>
      <c r="F244" s="158">
        <v>3630</v>
      </c>
      <c r="G244" s="158"/>
      <c r="H244" s="158">
        <v>5150</v>
      </c>
      <c r="I244" s="160">
        <v>5040</v>
      </c>
      <c r="J244" s="130" t="s">
        <v>626</v>
      </c>
      <c r="K244" s="131">
        <f t="shared" si="35"/>
        <v>1520</v>
      </c>
      <c r="L244" s="132">
        <f t="shared" si="36"/>
        <v>0.41873278236914602</v>
      </c>
      <c r="M244" s="127" t="s">
        <v>544</v>
      </c>
      <c r="N244" s="133">
        <v>45344</v>
      </c>
      <c r="O244" s="54"/>
      <c r="P244" s="54"/>
      <c r="R244" s="37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8" ht="12.75" customHeight="1">
      <c r="A245" s="155">
        <v>187</v>
      </c>
      <c r="B245" s="156">
        <v>45075</v>
      </c>
      <c r="C245" s="156"/>
      <c r="D245" s="157" t="s">
        <v>780</v>
      </c>
      <c r="E245" s="158" t="s">
        <v>542</v>
      </c>
      <c r="F245" s="128">
        <v>585</v>
      </c>
      <c r="G245" s="158"/>
      <c r="H245" s="158">
        <v>732</v>
      </c>
      <c r="I245" s="160">
        <v>732</v>
      </c>
      <c r="J245" s="130" t="s">
        <v>626</v>
      </c>
      <c r="K245" s="131">
        <f t="shared" si="35"/>
        <v>147</v>
      </c>
      <c r="L245" s="132">
        <f t="shared" si="36"/>
        <v>0.25128205128205128</v>
      </c>
      <c r="M245" s="127" t="s">
        <v>544</v>
      </c>
      <c r="N245" s="133">
        <v>45152</v>
      </c>
      <c r="O245" s="54"/>
      <c r="P245" s="54"/>
      <c r="R245" s="37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  <c r="AF245" s="37"/>
      <c r="AG245" s="54"/>
      <c r="AI245" s="37"/>
      <c r="AK245" s="37"/>
      <c r="AL245" s="54"/>
    </row>
    <row r="246" spans="1:38" ht="12.75" customHeight="1">
      <c r="A246" s="155">
        <v>188</v>
      </c>
      <c r="B246" s="156">
        <v>45078</v>
      </c>
      <c r="C246" s="156"/>
      <c r="D246" s="157" t="s">
        <v>498</v>
      </c>
      <c r="E246" s="158" t="s">
        <v>542</v>
      </c>
      <c r="F246" s="128">
        <v>3310</v>
      </c>
      <c r="G246" s="158"/>
      <c r="H246" s="158">
        <v>4300</v>
      </c>
      <c r="I246" s="160">
        <v>4300</v>
      </c>
      <c r="J246" s="130" t="s">
        <v>626</v>
      </c>
      <c r="K246" s="131">
        <f t="shared" ref="K246" si="37">H246-F246</f>
        <v>990</v>
      </c>
      <c r="L246" s="132">
        <f t="shared" ref="L246" si="38">K246/F246</f>
        <v>0.29909365558912387</v>
      </c>
      <c r="M246" s="127" t="s">
        <v>544</v>
      </c>
      <c r="N246" s="133">
        <v>45436</v>
      </c>
      <c r="O246" s="54"/>
      <c r="P246" s="54"/>
      <c r="R246" s="37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  <c r="AF246" s="37"/>
      <c r="AG246" s="54"/>
      <c r="AI246" s="37"/>
      <c r="AK246" s="37"/>
      <c r="AL246" s="54"/>
    </row>
    <row r="247" spans="1:38" ht="12.75" customHeight="1">
      <c r="A247" s="155">
        <v>189</v>
      </c>
      <c r="B247" s="156">
        <v>45103</v>
      </c>
      <c r="C247" s="156"/>
      <c r="D247" s="157" t="s">
        <v>798</v>
      </c>
      <c r="E247" s="158" t="s">
        <v>542</v>
      </c>
      <c r="F247" s="128">
        <v>282.5</v>
      </c>
      <c r="G247" s="158"/>
      <c r="H247" s="158">
        <v>383</v>
      </c>
      <c r="I247" s="160">
        <v>383</v>
      </c>
      <c r="J247" s="130" t="s">
        <v>626</v>
      </c>
      <c r="K247" s="131">
        <f t="shared" ref="K247:K257" si="39">H247-F247</f>
        <v>100.5</v>
      </c>
      <c r="L247" s="132">
        <f t="shared" ref="L247:L257" si="40">K247/F247</f>
        <v>0.35575221238938054</v>
      </c>
      <c r="M247" s="127" t="s">
        <v>544</v>
      </c>
      <c r="N247" s="133">
        <v>45265</v>
      </c>
      <c r="O247" s="54"/>
      <c r="P247" s="54"/>
      <c r="R247" s="37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  <c r="AF247" s="37"/>
      <c r="AG247" s="54"/>
      <c r="AI247" s="37"/>
      <c r="AK247" s="37"/>
      <c r="AL247" s="54"/>
    </row>
    <row r="248" spans="1:38" ht="12.75" customHeight="1">
      <c r="A248" s="155">
        <v>190</v>
      </c>
      <c r="B248" s="156">
        <v>45120</v>
      </c>
      <c r="C248" s="156"/>
      <c r="D248" s="157" t="s">
        <v>497</v>
      </c>
      <c r="E248" s="158" t="s">
        <v>542</v>
      </c>
      <c r="F248" s="128">
        <v>2312.5</v>
      </c>
      <c r="G248" s="158"/>
      <c r="H248" s="158">
        <v>2935</v>
      </c>
      <c r="I248" s="160">
        <v>2935</v>
      </c>
      <c r="J248" s="130" t="s">
        <v>626</v>
      </c>
      <c r="K248" s="131">
        <f t="shared" si="39"/>
        <v>622.5</v>
      </c>
      <c r="L248" s="132">
        <f t="shared" si="40"/>
        <v>0.26918918918918922</v>
      </c>
      <c r="M248" s="127" t="s">
        <v>544</v>
      </c>
      <c r="N248" s="133">
        <v>45177</v>
      </c>
      <c r="O248" s="54"/>
      <c r="P248" s="54"/>
      <c r="R248" s="37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  <c r="AF248" s="37"/>
      <c r="AG248" s="54"/>
      <c r="AI248" s="37"/>
      <c r="AK248" s="37"/>
      <c r="AL248" s="54"/>
    </row>
    <row r="249" spans="1:38" ht="12.75" customHeight="1">
      <c r="A249" s="155">
        <v>191</v>
      </c>
      <c r="B249" s="156">
        <v>45125</v>
      </c>
      <c r="C249" s="156"/>
      <c r="D249" s="157" t="s">
        <v>198</v>
      </c>
      <c r="E249" s="158" t="s">
        <v>542</v>
      </c>
      <c r="F249" s="128">
        <v>3980</v>
      </c>
      <c r="G249" s="158"/>
      <c r="H249" s="158">
        <v>4895</v>
      </c>
      <c r="I249" s="160">
        <v>4895</v>
      </c>
      <c r="J249" s="130" t="s">
        <v>626</v>
      </c>
      <c r="K249" s="131">
        <f t="shared" si="39"/>
        <v>915</v>
      </c>
      <c r="L249" s="132">
        <f t="shared" si="40"/>
        <v>0.22989949748743718</v>
      </c>
      <c r="M249" s="127" t="s">
        <v>544</v>
      </c>
      <c r="N249" s="133">
        <v>45155</v>
      </c>
      <c r="O249" s="54"/>
      <c r="P249" s="54"/>
      <c r="R249" s="37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  <c r="AG249" s="54"/>
      <c r="AI249" s="37"/>
      <c r="AL249" s="54"/>
    </row>
    <row r="250" spans="1:38" ht="12.75" customHeight="1">
      <c r="A250" s="155">
        <v>192</v>
      </c>
      <c r="B250" s="156">
        <v>45145</v>
      </c>
      <c r="C250" s="156"/>
      <c r="D250" s="157" t="s">
        <v>800</v>
      </c>
      <c r="E250" s="158" t="s">
        <v>542</v>
      </c>
      <c r="F250" s="128">
        <v>565</v>
      </c>
      <c r="G250" s="158"/>
      <c r="H250" s="158">
        <v>725</v>
      </c>
      <c r="I250" s="160">
        <v>725</v>
      </c>
      <c r="J250" s="130" t="s">
        <v>626</v>
      </c>
      <c r="K250" s="131">
        <f t="shared" si="39"/>
        <v>160</v>
      </c>
      <c r="L250" s="132">
        <f t="shared" si="40"/>
        <v>0.2831858407079646</v>
      </c>
      <c r="M250" s="127" t="s">
        <v>544</v>
      </c>
      <c r="N250" s="133">
        <v>45169</v>
      </c>
      <c r="O250" s="54"/>
      <c r="P250" s="54"/>
      <c r="R250" s="37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  <c r="AG250" s="54"/>
      <c r="AI250" s="37"/>
      <c r="AL250" s="54"/>
    </row>
    <row r="251" spans="1:38" ht="12.75" customHeight="1">
      <c r="A251" s="224">
        <v>193</v>
      </c>
      <c r="B251" s="225">
        <v>45167</v>
      </c>
      <c r="C251" s="225"/>
      <c r="D251" s="226" t="s">
        <v>804</v>
      </c>
      <c r="E251" s="227" t="s">
        <v>542</v>
      </c>
      <c r="F251" s="128">
        <v>700</v>
      </c>
      <c r="G251" s="227"/>
      <c r="H251" s="227">
        <v>950</v>
      </c>
      <c r="I251" s="228">
        <v>950</v>
      </c>
      <c r="J251" s="229" t="s">
        <v>626</v>
      </c>
      <c r="K251" s="131">
        <f t="shared" si="39"/>
        <v>250</v>
      </c>
      <c r="L251" s="132">
        <f t="shared" si="40"/>
        <v>0.35714285714285715</v>
      </c>
      <c r="M251" s="127" t="s">
        <v>544</v>
      </c>
      <c r="N251" s="133">
        <v>45261</v>
      </c>
      <c r="O251" s="54"/>
      <c r="P251" s="54"/>
      <c r="R251" s="37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  <c r="AG251" s="54"/>
      <c r="AI251" s="37"/>
      <c r="AL251" s="54"/>
    </row>
    <row r="252" spans="1:38" ht="12.75" customHeight="1">
      <c r="A252" s="224">
        <v>194</v>
      </c>
      <c r="B252" s="225">
        <v>45184</v>
      </c>
      <c r="C252" s="225"/>
      <c r="D252" s="226" t="s">
        <v>500</v>
      </c>
      <c r="E252" s="227" t="s">
        <v>542</v>
      </c>
      <c r="F252" s="128">
        <v>372.5</v>
      </c>
      <c r="G252" s="227"/>
      <c r="H252" s="227">
        <v>480</v>
      </c>
      <c r="I252" s="228">
        <v>480</v>
      </c>
      <c r="J252" s="229" t="s">
        <v>626</v>
      </c>
      <c r="K252" s="131">
        <f t="shared" si="39"/>
        <v>107.5</v>
      </c>
      <c r="L252" s="132">
        <f t="shared" si="40"/>
        <v>0.28859060402684567</v>
      </c>
      <c r="M252" s="127" t="s">
        <v>544</v>
      </c>
      <c r="N252" s="133">
        <v>45523</v>
      </c>
      <c r="O252" s="54"/>
      <c r="P252" s="54"/>
      <c r="R252" s="37" t="s">
        <v>838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  <c r="AG252" s="54"/>
      <c r="AI252" s="37"/>
      <c r="AL252" s="54"/>
    </row>
    <row r="253" spans="1:38" ht="12.75" customHeight="1">
      <c r="A253" s="224">
        <v>195</v>
      </c>
      <c r="B253" s="225">
        <v>45203</v>
      </c>
      <c r="C253" s="225"/>
      <c r="D253" s="226" t="s">
        <v>171</v>
      </c>
      <c r="E253" s="227" t="s">
        <v>542</v>
      </c>
      <c r="F253" s="128">
        <v>992.5</v>
      </c>
      <c r="G253" s="227"/>
      <c r="H253" s="227">
        <v>1198</v>
      </c>
      <c r="I253" s="228">
        <v>1198</v>
      </c>
      <c r="J253" s="229" t="s">
        <v>626</v>
      </c>
      <c r="K253" s="131">
        <f t="shared" si="39"/>
        <v>205.5</v>
      </c>
      <c r="L253" s="132">
        <f t="shared" si="40"/>
        <v>0.2070528967254408</v>
      </c>
      <c r="M253" s="127" t="s">
        <v>544</v>
      </c>
      <c r="N253" s="133">
        <v>45392</v>
      </c>
      <c r="O253" s="54"/>
      <c r="P253" s="54"/>
      <c r="R253" s="37" t="s">
        <v>838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  <c r="AG253" s="54"/>
      <c r="AI253" s="37"/>
      <c r="AL253" s="54"/>
    </row>
    <row r="254" spans="1:38" ht="12.75" customHeight="1">
      <c r="A254" s="224">
        <v>196</v>
      </c>
      <c r="B254" s="225">
        <v>45216</v>
      </c>
      <c r="C254" s="225"/>
      <c r="D254" s="226" t="s">
        <v>104</v>
      </c>
      <c r="E254" s="227" t="s">
        <v>542</v>
      </c>
      <c r="F254" s="128">
        <v>5425</v>
      </c>
      <c r="G254" s="227"/>
      <c r="H254" s="227">
        <v>6880</v>
      </c>
      <c r="I254" s="228">
        <v>6870</v>
      </c>
      <c r="J254" s="229" t="s">
        <v>626</v>
      </c>
      <c r="K254" s="131">
        <f t="shared" si="39"/>
        <v>1455</v>
      </c>
      <c r="L254" s="132">
        <f t="shared" si="40"/>
        <v>0.26820276497695855</v>
      </c>
      <c r="M254" s="127" t="s">
        <v>544</v>
      </c>
      <c r="N254" s="133">
        <v>45342</v>
      </c>
      <c r="O254" s="54"/>
      <c r="P254" s="54"/>
      <c r="R254" s="37" t="s">
        <v>838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  <c r="AG254" s="54"/>
      <c r="AI254" s="37"/>
      <c r="AL254" s="54"/>
    </row>
    <row r="255" spans="1:38" ht="12.75" customHeight="1">
      <c r="A255" s="224">
        <v>197</v>
      </c>
      <c r="B255" s="225">
        <v>45216</v>
      </c>
      <c r="C255" s="225"/>
      <c r="D255" s="226" t="s">
        <v>805</v>
      </c>
      <c r="E255" s="227" t="s">
        <v>542</v>
      </c>
      <c r="F255" s="128">
        <v>1090</v>
      </c>
      <c r="G255" s="227"/>
      <c r="H255" s="227">
        <v>1415</v>
      </c>
      <c r="I255" s="228">
        <v>1415</v>
      </c>
      <c r="J255" s="229" t="s">
        <v>626</v>
      </c>
      <c r="K255" s="131">
        <f t="shared" si="39"/>
        <v>325</v>
      </c>
      <c r="L255" s="132">
        <f t="shared" si="40"/>
        <v>0.29816513761467889</v>
      </c>
      <c r="M255" s="127" t="s">
        <v>544</v>
      </c>
      <c r="N255" s="133">
        <v>45282</v>
      </c>
      <c r="O255" s="54"/>
      <c r="P255" s="54"/>
      <c r="R255" s="37" t="s">
        <v>838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  <c r="AG255" s="54"/>
      <c r="AI255" s="37"/>
      <c r="AL255" s="54"/>
    </row>
    <row r="256" spans="1:38" ht="12.75" customHeight="1">
      <c r="A256" s="224">
        <v>198</v>
      </c>
      <c r="B256" s="225">
        <v>45236</v>
      </c>
      <c r="C256" s="225"/>
      <c r="D256" s="226" t="s">
        <v>808</v>
      </c>
      <c r="E256" s="227" t="s">
        <v>542</v>
      </c>
      <c r="F256" s="128">
        <v>1270</v>
      </c>
      <c r="G256" s="227"/>
      <c r="H256" s="227">
        <v>1613</v>
      </c>
      <c r="I256" s="228">
        <v>1613</v>
      </c>
      <c r="J256" s="229" t="s">
        <v>626</v>
      </c>
      <c r="K256" s="131">
        <f t="shared" si="39"/>
        <v>343</v>
      </c>
      <c r="L256" s="132">
        <f t="shared" si="40"/>
        <v>0.27007874015748029</v>
      </c>
      <c r="M256" s="127" t="s">
        <v>544</v>
      </c>
      <c r="N256" s="133">
        <v>45246</v>
      </c>
      <c r="O256" s="54"/>
      <c r="P256" s="54"/>
      <c r="R256" s="37" t="s">
        <v>838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  <c r="AG256" s="54"/>
      <c r="AI256" s="37"/>
      <c r="AL256" s="54"/>
    </row>
    <row r="257" spans="1:38" ht="12.75" customHeight="1">
      <c r="A257" s="224">
        <v>199</v>
      </c>
      <c r="B257" s="225">
        <v>45251</v>
      </c>
      <c r="C257" s="225"/>
      <c r="D257" s="226" t="s">
        <v>809</v>
      </c>
      <c r="E257" s="227" t="s">
        <v>542</v>
      </c>
      <c r="F257" s="128">
        <v>807.5</v>
      </c>
      <c r="G257" s="227"/>
      <c r="H257" s="227">
        <v>1490</v>
      </c>
      <c r="I257" s="228">
        <v>1490</v>
      </c>
      <c r="J257" s="229" t="s">
        <v>626</v>
      </c>
      <c r="K257" s="131">
        <f t="shared" si="39"/>
        <v>682.5</v>
      </c>
      <c r="L257" s="132">
        <f t="shared" si="40"/>
        <v>0.84520123839009287</v>
      </c>
      <c r="M257" s="127" t="s">
        <v>544</v>
      </c>
      <c r="N257" s="133">
        <v>45479</v>
      </c>
      <c r="O257" s="54"/>
      <c r="P257" s="54"/>
      <c r="R257" s="37" t="s">
        <v>838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G257" s="54"/>
      <c r="AI257" s="37"/>
      <c r="AL257" s="54"/>
    </row>
    <row r="258" spans="1:38" ht="12.75" customHeight="1">
      <c r="A258" s="173">
        <v>200</v>
      </c>
      <c r="B258" s="174">
        <v>45254</v>
      </c>
      <c r="C258" s="53"/>
      <c r="D258" s="53" t="s">
        <v>808</v>
      </c>
      <c r="E258" s="175" t="s">
        <v>542</v>
      </c>
      <c r="F258" s="51" t="s">
        <v>810</v>
      </c>
      <c r="G258" s="51"/>
      <c r="H258" s="51"/>
      <c r="I258" s="51">
        <v>1806</v>
      </c>
      <c r="J258" s="51" t="s">
        <v>543</v>
      </c>
      <c r="K258" s="51"/>
      <c r="L258" s="51"/>
      <c r="M258" s="51"/>
      <c r="N258" s="51"/>
      <c r="O258" s="54"/>
      <c r="P258" s="54"/>
      <c r="R258" s="37" t="s">
        <v>838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G258" s="54"/>
      <c r="AI258" s="37"/>
      <c r="AL258" s="54"/>
    </row>
    <row r="259" spans="1:38" ht="12.75" customHeight="1">
      <c r="A259" s="224">
        <v>201</v>
      </c>
      <c r="B259" s="225">
        <v>45265</v>
      </c>
      <c r="C259" s="225"/>
      <c r="D259" s="226" t="s">
        <v>501</v>
      </c>
      <c r="E259" s="227" t="s">
        <v>542</v>
      </c>
      <c r="F259" s="128">
        <v>435</v>
      </c>
      <c r="G259" s="227"/>
      <c r="H259" s="227">
        <v>558</v>
      </c>
      <c r="I259" s="228">
        <v>558</v>
      </c>
      <c r="J259" s="229" t="s">
        <v>626</v>
      </c>
      <c r="K259" s="131">
        <f>H259-F259</f>
        <v>123</v>
      </c>
      <c r="L259" s="132">
        <f>K259/F259</f>
        <v>0.28275862068965518</v>
      </c>
      <c r="M259" s="127" t="s">
        <v>544</v>
      </c>
      <c r="N259" s="133">
        <v>45378</v>
      </c>
      <c r="O259" s="54"/>
      <c r="P259" s="54"/>
      <c r="R259" s="37" t="s">
        <v>838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G259" s="54"/>
      <c r="AI259" s="37"/>
      <c r="AL259" s="54"/>
    </row>
    <row r="260" spans="1:38" ht="12.75" customHeight="1">
      <c r="A260" s="224">
        <v>202</v>
      </c>
      <c r="B260" s="225">
        <v>45272</v>
      </c>
      <c r="C260" s="225"/>
      <c r="D260" s="226" t="s">
        <v>811</v>
      </c>
      <c r="E260" s="227" t="s">
        <v>542</v>
      </c>
      <c r="F260" s="128">
        <v>4225</v>
      </c>
      <c r="G260" s="227"/>
      <c r="H260" s="227">
        <v>5512</v>
      </c>
      <c r="I260" s="228">
        <v>5512</v>
      </c>
      <c r="J260" s="229" t="s">
        <v>626</v>
      </c>
      <c r="K260" s="131">
        <f>H260-F260</f>
        <v>1287</v>
      </c>
      <c r="L260" s="132">
        <f>K260/F260</f>
        <v>0.30461538461538462</v>
      </c>
      <c r="M260" s="127" t="s">
        <v>544</v>
      </c>
      <c r="N260" s="133">
        <v>45329</v>
      </c>
      <c r="O260" s="54"/>
      <c r="P260" s="54"/>
      <c r="R260" s="37" t="s">
        <v>838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G260" s="54"/>
      <c r="AI260" s="37"/>
      <c r="AL260" s="54"/>
    </row>
    <row r="261" spans="1:38" ht="12.75" customHeight="1">
      <c r="A261" s="224">
        <v>203</v>
      </c>
      <c r="B261" s="225">
        <v>45292</v>
      </c>
      <c r="C261" s="225"/>
      <c r="D261" s="226" t="s">
        <v>308</v>
      </c>
      <c r="E261" s="227" t="s">
        <v>542</v>
      </c>
      <c r="F261" s="128">
        <v>3670</v>
      </c>
      <c r="G261" s="227"/>
      <c r="H261" s="227">
        <v>4909</v>
      </c>
      <c r="I261" s="228">
        <v>4909</v>
      </c>
      <c r="J261" s="229" t="s">
        <v>626</v>
      </c>
      <c r="K261" s="131">
        <f>H261-F261</f>
        <v>1239</v>
      </c>
      <c r="L261" s="132">
        <f>K261/F261</f>
        <v>0.33760217983651225</v>
      </c>
      <c r="M261" s="127" t="s">
        <v>544</v>
      </c>
      <c r="N261" s="133">
        <v>45516</v>
      </c>
      <c r="O261" s="54"/>
      <c r="P261" s="54"/>
      <c r="R261" s="37" t="s">
        <v>838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224">
        <v>204</v>
      </c>
      <c r="B262" s="225">
        <v>45294</v>
      </c>
      <c r="C262" s="225"/>
      <c r="D262" s="226" t="s">
        <v>499</v>
      </c>
      <c r="E262" s="227" t="s">
        <v>542</v>
      </c>
      <c r="F262" s="128">
        <v>830</v>
      </c>
      <c r="G262" s="227"/>
      <c r="H262" s="227">
        <v>1205</v>
      </c>
      <c r="I262" s="228">
        <v>1080</v>
      </c>
      <c r="J262" s="229" t="s">
        <v>626</v>
      </c>
      <c r="K262" s="131">
        <f>H262-F262</f>
        <v>375</v>
      </c>
      <c r="L262" s="132">
        <f>K262/F262</f>
        <v>0.45180722891566266</v>
      </c>
      <c r="M262" s="127" t="s">
        <v>544</v>
      </c>
      <c r="N262" s="133">
        <v>45526</v>
      </c>
      <c r="O262" s="54"/>
      <c r="P262" s="54"/>
      <c r="R262" s="37" t="s">
        <v>838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173">
        <v>205</v>
      </c>
      <c r="B263" s="174">
        <v>45315</v>
      </c>
      <c r="C263" s="53"/>
      <c r="D263" s="53" t="s">
        <v>309</v>
      </c>
      <c r="E263" s="175" t="s">
        <v>542</v>
      </c>
      <c r="F263" s="51" t="s">
        <v>813</v>
      </c>
      <c r="G263" s="51"/>
      <c r="H263" s="51"/>
      <c r="I263" s="51">
        <v>2077</v>
      </c>
      <c r="J263" s="51" t="s">
        <v>543</v>
      </c>
      <c r="K263" s="51"/>
      <c r="L263" s="51"/>
      <c r="M263" s="51"/>
      <c r="N263" s="51"/>
      <c r="O263" s="54"/>
      <c r="P263" s="54"/>
      <c r="R263" s="37" t="s">
        <v>838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173">
        <v>206</v>
      </c>
      <c r="B264" s="174">
        <v>45320</v>
      </c>
      <c r="C264" s="53"/>
      <c r="D264" s="53" t="s">
        <v>814</v>
      </c>
      <c r="E264" s="175" t="s">
        <v>542</v>
      </c>
      <c r="F264" s="51" t="s">
        <v>815</v>
      </c>
      <c r="G264" s="51"/>
      <c r="H264" s="51"/>
      <c r="I264" s="51">
        <v>2906</v>
      </c>
      <c r="J264" s="51" t="s">
        <v>543</v>
      </c>
      <c r="K264" s="51"/>
      <c r="L264" s="51"/>
      <c r="M264" s="51"/>
      <c r="N264" s="51"/>
      <c r="O264" s="54"/>
      <c r="P264" s="54"/>
      <c r="R264" s="37" t="s">
        <v>838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24">
        <v>207</v>
      </c>
      <c r="B265" s="225">
        <v>45331</v>
      </c>
      <c r="C265" s="225"/>
      <c r="D265" s="226" t="s">
        <v>497</v>
      </c>
      <c r="E265" s="227" t="s">
        <v>542</v>
      </c>
      <c r="F265" s="128">
        <v>3270</v>
      </c>
      <c r="G265" s="227"/>
      <c r="H265" s="227">
        <v>4096</v>
      </c>
      <c r="I265" s="228">
        <v>4096</v>
      </c>
      <c r="J265" s="229" t="s">
        <v>626</v>
      </c>
      <c r="K265" s="131">
        <f>H265-F265</f>
        <v>826</v>
      </c>
      <c r="L265" s="132">
        <f>K265/F265</f>
        <v>0.25259938837920487</v>
      </c>
      <c r="M265" s="127" t="s">
        <v>544</v>
      </c>
      <c r="N265" s="133">
        <v>45377</v>
      </c>
      <c r="O265" s="54"/>
      <c r="P265" s="54"/>
      <c r="R265" s="37" t="s">
        <v>839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173">
        <v>208</v>
      </c>
      <c r="B266" s="174">
        <v>45345</v>
      </c>
      <c r="C266" s="53"/>
      <c r="D266" s="53" t="s">
        <v>59</v>
      </c>
      <c r="E266" s="175" t="s">
        <v>542</v>
      </c>
      <c r="F266" s="51" t="s">
        <v>830</v>
      </c>
      <c r="G266" s="51"/>
      <c r="H266" s="51"/>
      <c r="I266" s="51">
        <v>2627</v>
      </c>
      <c r="J266" s="51" t="s">
        <v>543</v>
      </c>
      <c r="K266" s="51"/>
      <c r="L266" s="51"/>
      <c r="M266" s="51"/>
      <c r="N266" s="53"/>
      <c r="O266" s="54"/>
      <c r="P266" s="54"/>
      <c r="R266" s="37" t="s">
        <v>839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24">
        <v>209</v>
      </c>
      <c r="B267" s="225">
        <v>45356</v>
      </c>
      <c r="C267" s="225"/>
      <c r="D267" s="226" t="s">
        <v>804</v>
      </c>
      <c r="E267" s="227" t="s">
        <v>542</v>
      </c>
      <c r="F267" s="128">
        <v>925</v>
      </c>
      <c r="G267" s="227"/>
      <c r="H267" s="227">
        <v>1170</v>
      </c>
      <c r="I267" s="228">
        <v>1170</v>
      </c>
      <c r="J267" s="229" t="s">
        <v>626</v>
      </c>
      <c r="K267" s="131">
        <f t="shared" ref="K267:K273" si="41">H267-F267</f>
        <v>245</v>
      </c>
      <c r="L267" s="132">
        <f t="shared" ref="L267:L273" si="42">K267/F267</f>
        <v>0.26486486486486488</v>
      </c>
      <c r="M267" s="127" t="s">
        <v>544</v>
      </c>
      <c r="N267" s="133">
        <v>45435</v>
      </c>
      <c r="O267" s="54"/>
      <c r="P267" s="54"/>
      <c r="R267" s="37" t="s">
        <v>838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4">
        <v>210</v>
      </c>
      <c r="B268" s="225">
        <v>45372</v>
      </c>
      <c r="C268" s="225"/>
      <c r="D268" s="226" t="s">
        <v>474</v>
      </c>
      <c r="E268" s="227" t="s">
        <v>542</v>
      </c>
      <c r="F268" s="128">
        <v>2910</v>
      </c>
      <c r="G268" s="227"/>
      <c r="H268" s="227">
        <v>3696</v>
      </c>
      <c r="I268" s="228">
        <v>3696</v>
      </c>
      <c r="J268" s="229" t="s">
        <v>626</v>
      </c>
      <c r="K268" s="131">
        <f t="shared" si="41"/>
        <v>786</v>
      </c>
      <c r="L268" s="132">
        <f t="shared" si="42"/>
        <v>0.27010309278350514</v>
      </c>
      <c r="M268" s="127" t="s">
        <v>544</v>
      </c>
      <c r="N268" s="133">
        <v>45412</v>
      </c>
      <c r="O268" s="54"/>
      <c r="P268" s="54"/>
      <c r="R268" s="37" t="s">
        <v>839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24">
        <v>211</v>
      </c>
      <c r="B269" s="225">
        <v>45387</v>
      </c>
      <c r="C269" s="225"/>
      <c r="D269" s="226" t="s">
        <v>503</v>
      </c>
      <c r="E269" s="227" t="s">
        <v>542</v>
      </c>
      <c r="F269" s="128">
        <v>735</v>
      </c>
      <c r="G269" s="227"/>
      <c r="H269" s="227">
        <v>938</v>
      </c>
      <c r="I269" s="228">
        <v>938</v>
      </c>
      <c r="J269" s="229" t="s">
        <v>626</v>
      </c>
      <c r="K269" s="131">
        <f t="shared" si="41"/>
        <v>203</v>
      </c>
      <c r="L269" s="132">
        <f t="shared" si="42"/>
        <v>0.27619047619047621</v>
      </c>
      <c r="M269" s="127" t="s">
        <v>544</v>
      </c>
      <c r="N269" s="133">
        <v>45449</v>
      </c>
      <c r="O269" s="54"/>
      <c r="P269" s="54"/>
      <c r="R269" s="37" t="s">
        <v>838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224">
        <v>212</v>
      </c>
      <c r="B270" s="225">
        <v>45407</v>
      </c>
      <c r="C270" s="225"/>
      <c r="D270" s="226" t="s">
        <v>805</v>
      </c>
      <c r="E270" s="227" t="s">
        <v>542</v>
      </c>
      <c r="F270" s="128">
        <v>1325</v>
      </c>
      <c r="G270" s="227"/>
      <c r="H270" s="227">
        <v>1675</v>
      </c>
      <c r="I270" s="228">
        <v>1675</v>
      </c>
      <c r="J270" s="229" t="s">
        <v>626</v>
      </c>
      <c r="K270" s="131">
        <f t="shared" si="41"/>
        <v>350</v>
      </c>
      <c r="L270" s="132">
        <f t="shared" si="42"/>
        <v>0.26415094339622641</v>
      </c>
      <c r="M270" s="127" t="s">
        <v>544</v>
      </c>
      <c r="N270" s="133">
        <v>45523</v>
      </c>
      <c r="O270" s="54"/>
      <c r="P270" s="54"/>
      <c r="R270" s="37" t="s">
        <v>839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224">
        <v>213</v>
      </c>
      <c r="B271" s="225">
        <v>45426</v>
      </c>
      <c r="C271" s="225"/>
      <c r="D271" s="226" t="s">
        <v>783</v>
      </c>
      <c r="E271" s="227" t="s">
        <v>542</v>
      </c>
      <c r="F271" s="128">
        <v>485</v>
      </c>
      <c r="G271" s="227"/>
      <c r="H271" s="227">
        <v>617</v>
      </c>
      <c r="I271" s="228">
        <v>617</v>
      </c>
      <c r="J271" s="229" t="s">
        <v>626</v>
      </c>
      <c r="K271" s="131">
        <f t="shared" si="41"/>
        <v>132</v>
      </c>
      <c r="L271" s="132">
        <f t="shared" si="42"/>
        <v>0.27216494845360822</v>
      </c>
      <c r="M271" s="127" t="s">
        <v>544</v>
      </c>
      <c r="N271" s="133">
        <v>45481</v>
      </c>
      <c r="O271" s="54"/>
      <c r="P271" s="54"/>
      <c r="R271" s="37" t="s">
        <v>838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24">
        <v>214</v>
      </c>
      <c r="B272" s="225">
        <v>45448</v>
      </c>
      <c r="C272" s="225"/>
      <c r="D272" s="226" t="s">
        <v>730</v>
      </c>
      <c r="E272" s="227" t="s">
        <v>542</v>
      </c>
      <c r="F272" s="128">
        <v>385</v>
      </c>
      <c r="G272" s="227"/>
      <c r="H272" s="227">
        <v>505</v>
      </c>
      <c r="I272" s="228">
        <v>505</v>
      </c>
      <c r="J272" s="229" t="s">
        <v>626</v>
      </c>
      <c r="K272" s="131">
        <f t="shared" si="41"/>
        <v>120</v>
      </c>
      <c r="L272" s="132">
        <f t="shared" si="42"/>
        <v>0.31168831168831168</v>
      </c>
      <c r="M272" s="127" t="s">
        <v>544</v>
      </c>
      <c r="N272" s="133">
        <v>45469</v>
      </c>
      <c r="O272" s="54"/>
      <c r="P272" s="54"/>
      <c r="R272" s="37" t="s">
        <v>839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24">
        <v>215</v>
      </c>
      <c r="B273" s="225">
        <v>45464</v>
      </c>
      <c r="C273" s="225"/>
      <c r="D273" s="226" t="s">
        <v>878</v>
      </c>
      <c r="E273" s="227" t="s">
        <v>542</v>
      </c>
      <c r="F273" s="128">
        <v>321</v>
      </c>
      <c r="G273" s="227"/>
      <c r="H273" s="227">
        <v>440</v>
      </c>
      <c r="I273" s="228">
        <v>412</v>
      </c>
      <c r="J273" s="229" t="s">
        <v>626</v>
      </c>
      <c r="K273" s="131">
        <f t="shared" si="41"/>
        <v>119</v>
      </c>
      <c r="L273" s="132">
        <f t="shared" si="42"/>
        <v>0.37071651090342678</v>
      </c>
      <c r="M273" s="127" t="s">
        <v>544</v>
      </c>
      <c r="N273" s="133">
        <v>45498</v>
      </c>
      <c r="O273" s="54"/>
      <c r="P273" s="54"/>
      <c r="R273" s="37" t="s">
        <v>839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24">
        <v>216</v>
      </c>
      <c r="B274" s="225">
        <v>45475</v>
      </c>
      <c r="C274" s="225"/>
      <c r="D274" s="226" t="s">
        <v>876</v>
      </c>
      <c r="E274" s="227" t="s">
        <v>542</v>
      </c>
      <c r="F274" s="128">
        <v>325</v>
      </c>
      <c r="G274" s="227"/>
      <c r="H274" s="227">
        <v>426</v>
      </c>
      <c r="I274" s="228">
        <v>426</v>
      </c>
      <c r="J274" s="229" t="s">
        <v>626</v>
      </c>
      <c r="K274" s="131">
        <f t="shared" ref="K274" si="43">H274-F274</f>
        <v>101</v>
      </c>
      <c r="L274" s="132">
        <f t="shared" ref="L274" si="44">K274/F274</f>
        <v>0.31076923076923074</v>
      </c>
      <c r="M274" s="127" t="s">
        <v>544</v>
      </c>
      <c r="N274" s="133">
        <v>45540</v>
      </c>
      <c r="O274" s="54"/>
      <c r="P274" s="54"/>
      <c r="R274" s="37" t="s">
        <v>838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303">
        <v>217</v>
      </c>
      <c r="B275" s="306">
        <v>45504</v>
      </c>
      <c r="C275" s="304"/>
      <c r="D275" s="53" t="s">
        <v>884</v>
      </c>
      <c r="E275" s="175" t="s">
        <v>542</v>
      </c>
      <c r="F275" s="51" t="s">
        <v>885</v>
      </c>
      <c r="G275" s="51"/>
      <c r="H275" s="51"/>
      <c r="I275" s="51">
        <v>1765</v>
      </c>
      <c r="J275" s="51" t="s">
        <v>543</v>
      </c>
      <c r="K275" s="51"/>
      <c r="L275" s="51"/>
      <c r="M275" s="51"/>
      <c r="N275" s="53"/>
      <c r="O275" s="54"/>
      <c r="P275" s="54"/>
      <c r="R275" s="37" t="s">
        <v>839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303">
        <v>218</v>
      </c>
      <c r="B276" s="306">
        <v>45526</v>
      </c>
      <c r="C276" s="304"/>
      <c r="D276" s="53" t="s">
        <v>783</v>
      </c>
      <c r="E276" s="175" t="s">
        <v>542</v>
      </c>
      <c r="F276" s="51" t="s">
        <v>909</v>
      </c>
      <c r="G276" s="51"/>
      <c r="H276" s="51"/>
      <c r="I276" s="51">
        <v>698</v>
      </c>
      <c r="J276" s="51" t="s">
        <v>543</v>
      </c>
      <c r="K276" s="51"/>
      <c r="L276" s="51"/>
      <c r="M276" s="51"/>
      <c r="N276" s="53"/>
      <c r="O276" s="54"/>
      <c r="P276" s="54"/>
      <c r="R276" s="37"/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305">
        <v>219</v>
      </c>
      <c r="B277" s="306">
        <v>45527</v>
      </c>
      <c r="C277" s="304"/>
      <c r="D277" s="53" t="s">
        <v>907</v>
      </c>
      <c r="E277" s="175" t="s">
        <v>542</v>
      </c>
      <c r="F277" s="51" t="s">
        <v>908</v>
      </c>
      <c r="G277" s="51"/>
      <c r="H277" s="51"/>
      <c r="I277" s="51">
        <v>2894</v>
      </c>
      <c r="J277" s="51" t="s">
        <v>543</v>
      </c>
      <c r="K277" s="51"/>
      <c r="L277" s="51"/>
      <c r="M277" s="51"/>
      <c r="N277" s="53"/>
      <c r="O277" s="54"/>
      <c r="P277" s="54"/>
      <c r="R277" s="37"/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305"/>
      <c r="B278" s="306"/>
      <c r="C278" s="304"/>
      <c r="D278" s="53"/>
      <c r="E278" s="175"/>
      <c r="F278" s="51"/>
      <c r="G278" s="51"/>
      <c r="H278" s="51"/>
      <c r="I278" s="51"/>
      <c r="J278" s="51"/>
      <c r="K278" s="51"/>
      <c r="L278" s="51"/>
      <c r="M278" s="51"/>
      <c r="N278" s="53"/>
      <c r="O278" s="54"/>
      <c r="P278" s="54"/>
      <c r="R278" s="37"/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5" customHeight="1">
      <c r="A279" s="305"/>
      <c r="B279" s="306"/>
      <c r="C279" s="304"/>
      <c r="D279" s="53"/>
      <c r="E279" s="175"/>
      <c r="F279" s="51"/>
      <c r="G279" s="51"/>
      <c r="H279" s="51"/>
      <c r="I279" s="51"/>
      <c r="J279" s="51"/>
      <c r="K279" s="51"/>
      <c r="L279" s="51"/>
      <c r="M279" s="51"/>
      <c r="N279" s="53"/>
      <c r="O279" s="54"/>
      <c r="P279" s="54"/>
      <c r="R279" s="37" t="s">
        <v>838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8" ht="12.75" customHeight="1">
      <c r="A280" s="300" t="s">
        <v>781</v>
      </c>
      <c r="F280" s="54"/>
      <c r="G280" s="54"/>
      <c r="H280" s="54"/>
      <c r="I280" s="54"/>
      <c r="J280" s="37"/>
      <c r="K280" s="54"/>
      <c r="L280" s="54"/>
      <c r="M280" s="54"/>
      <c r="O280" s="54"/>
      <c r="P280" s="54"/>
      <c r="R280" s="37" t="s">
        <v>838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301" t="s">
        <v>877</v>
      </c>
      <c r="F281" s="54"/>
      <c r="G281" s="54"/>
      <c r="H281" s="54"/>
      <c r="I281" s="54"/>
      <c r="J281" s="37"/>
      <c r="K281" s="54"/>
      <c r="L281" s="54"/>
      <c r="M281" s="54"/>
      <c r="O281" s="54"/>
      <c r="P281" s="54"/>
      <c r="R281" s="37" t="s">
        <v>839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302"/>
      <c r="B282" s="258"/>
      <c r="F282" s="54"/>
      <c r="G282" s="54"/>
      <c r="H282" s="54"/>
      <c r="I282" s="54"/>
      <c r="J282" s="37"/>
      <c r="K282" s="54"/>
      <c r="L282" s="54"/>
      <c r="M282" s="54"/>
      <c r="O282" s="54"/>
      <c r="P282" s="54"/>
      <c r="R282" s="37" t="s">
        <v>840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8" ht="12.75" customHeight="1">
      <c r="A283" s="256"/>
      <c r="B283" s="258"/>
      <c r="F283" s="54"/>
      <c r="G283" s="54"/>
      <c r="H283" s="54"/>
      <c r="I283" s="54"/>
      <c r="J283" s="37"/>
      <c r="K283" s="54"/>
      <c r="L283" s="54"/>
      <c r="M283" s="54"/>
      <c r="O283" s="54"/>
      <c r="P283" s="54"/>
      <c r="R283" s="37" t="s">
        <v>840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8" ht="12.75" customHeight="1">
      <c r="F284" s="54"/>
      <c r="G284" s="54"/>
      <c r="H284" s="54"/>
      <c r="I284" s="54"/>
      <c r="J284" s="37"/>
      <c r="K284" s="54"/>
      <c r="L284" s="54"/>
      <c r="M284" s="54"/>
      <c r="O284" s="54"/>
      <c r="P284" s="54"/>
      <c r="R284" s="43" t="s">
        <v>839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8" ht="12.75" customHeight="1">
      <c r="F285" s="54"/>
      <c r="G285" s="54"/>
      <c r="H285" s="54"/>
      <c r="I285" s="54"/>
      <c r="J285" s="37"/>
      <c r="K285" s="54"/>
      <c r="L285" s="54"/>
      <c r="M285" s="54"/>
      <c r="O285" s="54"/>
      <c r="P285" s="54"/>
      <c r="R285" s="43" t="s">
        <v>839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8" ht="12.75" customHeight="1">
      <c r="F286" s="54"/>
      <c r="G286" s="54"/>
      <c r="H286" s="54"/>
      <c r="I286" s="54"/>
      <c r="J286" s="37"/>
      <c r="K286" s="54"/>
      <c r="L286" s="54"/>
      <c r="M286" s="54"/>
      <c r="O286" s="54"/>
      <c r="P286" s="54"/>
      <c r="R286" s="43" t="s">
        <v>839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8" ht="12.75" customHeight="1">
      <c r="F287" s="54"/>
      <c r="G287" s="54"/>
      <c r="H287" s="54"/>
      <c r="I287" s="54"/>
      <c r="J287" s="37"/>
      <c r="K287" s="54"/>
      <c r="L287" s="54"/>
      <c r="M287" s="54"/>
      <c r="O287" s="54"/>
      <c r="P287" s="54"/>
      <c r="R287" s="43" t="s">
        <v>839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8" ht="12.75" customHeight="1"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54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6:30" ht="12.75" customHeight="1"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54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6:30" ht="12.75" customHeight="1"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54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6:30" ht="12.75" customHeight="1"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54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6:30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6:30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6:30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6:30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6:30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6:30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6:30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6:30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6:30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6:30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6:30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6:30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6:30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</row>
    <row r="337" spans="6:15" ht="12.75" customHeight="1">
      <c r="F337" s="54"/>
      <c r="G337" s="54"/>
      <c r="H337" s="54"/>
      <c r="I337" s="54"/>
      <c r="J337" s="37"/>
      <c r="K337" s="54"/>
      <c r="L337" s="54"/>
      <c r="M337" s="54"/>
      <c r="O337" s="37"/>
    </row>
    <row r="338" spans="6:15" ht="12.75" customHeight="1">
      <c r="F338" s="54"/>
      <c r="G338" s="54"/>
      <c r="H338" s="54"/>
      <c r="I338" s="54"/>
      <c r="J338" s="37"/>
      <c r="K338" s="54"/>
      <c r="L338" s="54"/>
      <c r="M338" s="54"/>
      <c r="O338" s="37"/>
    </row>
    <row r="339" spans="6:15" ht="12.75" customHeight="1">
      <c r="F339" s="54"/>
      <c r="G339" s="54"/>
      <c r="H339" s="54"/>
      <c r="I339" s="54"/>
      <c r="J339" s="37"/>
      <c r="K339" s="54"/>
      <c r="L339" s="54"/>
      <c r="M339" s="54"/>
      <c r="O339" s="37"/>
    </row>
    <row r="340" spans="6:15" ht="12.75" customHeight="1">
      <c r="F340" s="54"/>
      <c r="G340" s="54"/>
      <c r="H340" s="54"/>
      <c r="I340" s="54"/>
      <c r="J340" s="37"/>
      <c r="K340" s="54"/>
      <c r="L340" s="54"/>
      <c r="M340" s="54"/>
      <c r="O340" s="37"/>
    </row>
    <row r="341" spans="6:15" ht="12.75" customHeight="1">
      <c r="F341" s="54"/>
      <c r="G341" s="54"/>
      <c r="H341" s="54"/>
      <c r="I341" s="54"/>
      <c r="J341" s="37"/>
      <c r="K341" s="54"/>
      <c r="L341" s="54"/>
      <c r="M341" s="54"/>
      <c r="O341" s="37"/>
    </row>
    <row r="342" spans="6:15" ht="12.75" customHeight="1">
      <c r="F342" s="54"/>
      <c r="G342" s="54"/>
      <c r="H342" s="54"/>
      <c r="I342" s="54"/>
      <c r="J342" s="37"/>
      <c r="K342" s="54"/>
      <c r="L342" s="54"/>
      <c r="M342" s="54"/>
      <c r="O342" s="37"/>
    </row>
    <row r="343" spans="6:15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5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5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5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5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5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5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5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5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5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5" customHeight="1">
      <c r="F456" s="54"/>
      <c r="G456" s="54"/>
      <c r="H456" s="54"/>
      <c r="I456" s="54"/>
      <c r="J456" s="37"/>
      <c r="K456" s="54"/>
      <c r="L456" s="54"/>
      <c r="M456" s="54"/>
      <c r="O456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4"/>
  <sheetViews>
    <sheetView zoomScale="70" zoomScaleNormal="70" workbookViewId="0">
      <selection activeCell="J19" sqref="J19"/>
    </sheetView>
  </sheetViews>
  <sheetFormatPr defaultRowHeight="12.75"/>
  <cols>
    <col min="1" max="1" width="5.85546875" customWidth="1"/>
    <col min="2" max="2" width="10.140625" customWidth="1"/>
    <col min="3" max="3" width="0" hidden="1" customWidth="1"/>
    <col min="4" max="4" width="42" customWidth="1"/>
    <col min="5" max="5" width="7.85546875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570312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.42578125" bestFit="1" customWidth="1"/>
    <col min="16" max="16" width="14" customWidth="1"/>
  </cols>
  <sheetData>
    <row r="1" spans="1:58" ht="12.75" customHeight="1">
      <c r="A1" s="310"/>
      <c r="B1" s="311"/>
      <c r="C1" s="311"/>
      <c r="D1" s="311"/>
      <c r="E1" s="311"/>
      <c r="F1" s="190"/>
      <c r="G1" s="190"/>
      <c r="H1" s="190"/>
      <c r="I1" s="190"/>
      <c r="J1" s="191"/>
      <c r="K1" s="190"/>
      <c r="L1" s="190"/>
      <c r="M1" s="190"/>
      <c r="N1" s="191"/>
      <c r="O1" s="191"/>
      <c r="P1" s="258"/>
      <c r="Q1" s="258"/>
      <c r="R1" s="191"/>
      <c r="S1" s="191"/>
      <c r="T1" s="191"/>
      <c r="U1" s="191"/>
      <c r="V1" s="191"/>
      <c r="W1" s="191"/>
      <c r="X1" s="191"/>
      <c r="Y1" s="191"/>
      <c r="Z1" s="191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</row>
    <row r="2" spans="1:58" ht="12" customHeight="1">
      <c r="A2" s="319"/>
      <c r="B2" s="320"/>
      <c r="C2" s="320"/>
      <c r="D2" s="320"/>
      <c r="E2" s="320"/>
      <c r="F2" s="314"/>
      <c r="G2" s="314"/>
      <c r="H2" s="314"/>
      <c r="I2" s="314"/>
      <c r="J2" s="313"/>
      <c r="K2" s="314"/>
      <c r="L2" s="314"/>
      <c r="M2" s="314"/>
      <c r="N2" s="313"/>
      <c r="O2" s="191"/>
      <c r="P2" s="258"/>
      <c r="Q2" s="258"/>
      <c r="R2" s="191"/>
      <c r="S2" s="191"/>
      <c r="T2" s="191"/>
      <c r="U2" s="191"/>
      <c r="V2" s="191"/>
      <c r="W2" s="191"/>
      <c r="X2" s="191"/>
      <c r="Y2" s="191"/>
      <c r="Z2" s="191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21"/>
    </row>
    <row r="3" spans="1:58" ht="12.75" customHeight="1">
      <c r="A3" s="312"/>
      <c r="B3" s="315"/>
      <c r="C3" s="315"/>
      <c r="D3" s="315"/>
      <c r="E3" s="315"/>
      <c r="F3" s="315"/>
      <c r="G3" s="315"/>
      <c r="H3" s="315"/>
      <c r="I3" s="315"/>
      <c r="J3" s="322"/>
      <c r="K3" s="323"/>
      <c r="L3" s="314"/>
      <c r="M3" s="314"/>
      <c r="N3" s="313"/>
      <c r="O3" s="191"/>
      <c r="P3" s="258"/>
      <c r="Q3" s="258"/>
      <c r="R3" s="191"/>
      <c r="S3" s="191"/>
      <c r="T3" s="191"/>
      <c r="U3" s="191"/>
      <c r="V3" s="191"/>
      <c r="W3" s="191"/>
      <c r="X3" s="191"/>
      <c r="Y3" s="191"/>
      <c r="Z3" s="191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324"/>
    </row>
    <row r="4" spans="1:58" ht="12.75" customHeight="1">
      <c r="A4" s="312"/>
      <c r="B4" s="315"/>
      <c r="C4" s="315"/>
      <c r="D4" s="315"/>
      <c r="E4" s="315"/>
      <c r="F4" s="315"/>
      <c r="G4" s="315"/>
      <c r="H4" s="315"/>
      <c r="I4" s="327"/>
      <c r="J4" s="322"/>
      <c r="K4" s="323"/>
      <c r="L4" s="314"/>
      <c r="M4" s="314"/>
      <c r="N4" s="313"/>
      <c r="O4" s="191"/>
      <c r="P4" s="258"/>
      <c r="Q4" s="258"/>
      <c r="R4" s="191"/>
      <c r="S4" s="191"/>
      <c r="T4" s="191"/>
      <c r="U4" s="191"/>
      <c r="V4" s="191"/>
      <c r="W4" s="191"/>
      <c r="X4" s="191"/>
      <c r="Y4" s="191"/>
      <c r="Z4" s="191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324"/>
    </row>
    <row r="5" spans="1:58" ht="25.5" customHeight="1">
      <c r="A5" s="317"/>
      <c r="B5" s="318"/>
      <c r="C5" s="318"/>
      <c r="D5" s="318"/>
      <c r="E5" s="318"/>
      <c r="F5" s="190"/>
      <c r="G5" s="190"/>
      <c r="H5" s="190"/>
      <c r="I5" s="190"/>
      <c r="J5" s="191"/>
      <c r="K5" s="190"/>
      <c r="L5" s="256"/>
      <c r="M5" s="329" t="s">
        <v>304</v>
      </c>
      <c r="N5" s="191"/>
      <c r="O5" s="191"/>
      <c r="P5" s="258"/>
      <c r="Q5" s="258"/>
      <c r="R5" s="191"/>
      <c r="S5" s="191"/>
      <c r="T5" s="191"/>
      <c r="U5" s="191"/>
      <c r="V5" s="191"/>
      <c r="W5" s="191"/>
      <c r="X5" s="191"/>
      <c r="Y5" s="191"/>
      <c r="Z5" s="191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6"/>
    </row>
    <row r="6" spans="1:58" ht="20.25" customHeight="1">
      <c r="A6" s="316" t="s">
        <v>937</v>
      </c>
      <c r="B6" s="258"/>
      <c r="C6" s="258"/>
      <c r="D6" s="191"/>
      <c r="E6" s="191"/>
      <c r="F6" s="190"/>
      <c r="G6" s="190"/>
      <c r="H6" s="190"/>
      <c r="I6" s="190"/>
      <c r="J6" s="191"/>
      <c r="K6" s="190"/>
      <c r="L6" s="190"/>
      <c r="M6" s="307"/>
      <c r="N6" s="191"/>
      <c r="O6" s="191"/>
      <c r="P6" s="258"/>
      <c r="Q6" s="258"/>
      <c r="R6" s="191"/>
      <c r="S6" s="191"/>
      <c r="T6" s="191"/>
      <c r="U6" s="191"/>
      <c r="V6" s="191"/>
      <c r="W6" s="191"/>
      <c r="X6" s="191"/>
      <c r="Y6" s="191"/>
      <c r="Z6" s="191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</row>
    <row r="7" spans="1:58" ht="12.75" customHeight="1">
      <c r="A7" s="317"/>
      <c r="B7" s="318"/>
      <c r="C7" s="318"/>
      <c r="D7" s="309"/>
      <c r="E7" s="311"/>
      <c r="F7" s="190"/>
      <c r="G7" s="190"/>
      <c r="H7" s="190"/>
      <c r="I7" s="190"/>
      <c r="J7" s="191"/>
      <c r="K7" s="190"/>
      <c r="L7" s="190"/>
      <c r="M7" s="307">
        <v>45544</v>
      </c>
      <c r="N7" s="191"/>
      <c r="O7" s="191"/>
      <c r="P7" s="258"/>
      <c r="Q7" s="258"/>
      <c r="R7" s="191"/>
      <c r="S7" s="191"/>
      <c r="T7" s="191"/>
      <c r="U7" s="191"/>
      <c r="V7" s="191"/>
      <c r="W7" s="191"/>
      <c r="X7" s="191"/>
      <c r="Y7" s="191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</row>
    <row r="8" spans="1:58" ht="15">
      <c r="A8" s="114" t="s">
        <v>555</v>
      </c>
      <c r="B8" s="114"/>
      <c r="C8" s="114"/>
      <c r="D8" s="114"/>
      <c r="E8" s="190"/>
      <c r="F8" s="328"/>
      <c r="G8" s="54"/>
      <c r="H8" s="54"/>
      <c r="I8" s="54"/>
      <c r="J8" s="54"/>
      <c r="K8" s="54"/>
      <c r="L8" s="54"/>
      <c r="M8" s="54"/>
      <c r="N8" s="54"/>
      <c r="O8" s="54"/>
      <c r="P8" s="54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58" ht="38.25">
      <c r="A9" s="281" t="s">
        <v>16</v>
      </c>
      <c r="B9" s="281" t="s">
        <v>519</v>
      </c>
      <c r="C9" s="281"/>
      <c r="D9" s="282" t="s">
        <v>529</v>
      </c>
      <c r="E9" s="281" t="s">
        <v>530</v>
      </c>
      <c r="F9" s="281" t="s">
        <v>531</v>
      </c>
      <c r="G9" s="281" t="s">
        <v>551</v>
      </c>
      <c r="H9" s="281" t="s">
        <v>533</v>
      </c>
      <c r="I9" s="186" t="s">
        <v>534</v>
      </c>
      <c r="J9" s="283" t="s">
        <v>535</v>
      </c>
      <c r="K9" s="187" t="s">
        <v>556</v>
      </c>
      <c r="L9" s="284" t="s">
        <v>537</v>
      </c>
      <c r="M9" s="285" t="s">
        <v>557</v>
      </c>
      <c r="N9" s="281" t="s">
        <v>558</v>
      </c>
      <c r="O9" s="186" t="s">
        <v>539</v>
      </c>
      <c r="P9" s="286" t="s">
        <v>540</v>
      </c>
      <c r="Q9" s="22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58" ht="15" customHeight="1">
      <c r="A10" s="346">
        <v>1</v>
      </c>
      <c r="B10" s="347">
        <v>45540</v>
      </c>
      <c r="C10" s="348"/>
      <c r="D10" s="291" t="s">
        <v>1018</v>
      </c>
      <c r="E10" s="350" t="s">
        <v>553</v>
      </c>
      <c r="F10" s="274">
        <v>211.75</v>
      </c>
      <c r="G10" s="275">
        <v>208.5</v>
      </c>
      <c r="H10" s="274">
        <v>208.65</v>
      </c>
      <c r="I10" s="274">
        <v>218</v>
      </c>
      <c r="J10" s="287" t="s">
        <v>1238</v>
      </c>
      <c r="K10" s="273">
        <f>H10-F10</f>
        <v>-3.0999999999999943</v>
      </c>
      <c r="L10" s="288">
        <v>25</v>
      </c>
      <c r="M10" s="289">
        <f t="shared" ref="M10" si="0">(K10*N10)-L10</f>
        <v>-13974.999999999975</v>
      </c>
      <c r="N10" s="273">
        <v>4500</v>
      </c>
      <c r="O10" s="287" t="s">
        <v>554</v>
      </c>
      <c r="P10" s="290">
        <v>45541</v>
      </c>
      <c r="Q10" s="219"/>
    </row>
    <row r="11" spans="1:58" ht="15" customHeight="1">
      <c r="A11" s="176"/>
      <c r="B11" s="223"/>
      <c r="C11" s="220"/>
      <c r="D11" s="220"/>
      <c r="E11" s="176"/>
      <c r="F11" s="176"/>
      <c r="G11" s="176"/>
      <c r="H11" s="176"/>
      <c r="I11" s="178"/>
      <c r="J11" s="178"/>
      <c r="K11" s="176"/>
      <c r="L11" s="179"/>
      <c r="M11" s="263"/>
      <c r="N11" s="176"/>
      <c r="O11" s="178"/>
      <c r="P11" s="223"/>
      <c r="Q11" s="219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116"/>
      <c r="AK11" s="116"/>
      <c r="AL11" s="116"/>
    </row>
    <row r="12" spans="1:58" ht="15" customHeight="1">
      <c r="A12" s="176"/>
      <c r="B12" s="223"/>
      <c r="C12" s="220"/>
      <c r="D12" s="220"/>
      <c r="E12" s="176"/>
      <c r="F12" s="176"/>
      <c r="G12" s="176"/>
      <c r="H12" s="176"/>
      <c r="I12" s="178"/>
      <c r="J12" s="178"/>
      <c r="K12" s="176"/>
      <c r="L12" s="179"/>
      <c r="M12" s="263"/>
      <c r="N12" s="176"/>
      <c r="O12" s="178"/>
      <c r="P12" s="223"/>
      <c r="Q12" s="219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116"/>
      <c r="AK12" s="116"/>
      <c r="AL12" s="116"/>
    </row>
    <row r="13" spans="1:58" ht="14.25">
      <c r="A13" s="257"/>
      <c r="B13" s="219"/>
      <c r="C13" s="259"/>
      <c r="D13" s="259"/>
      <c r="E13" s="257"/>
      <c r="F13" s="257"/>
      <c r="G13" s="257"/>
      <c r="H13" s="257"/>
      <c r="I13" s="260"/>
      <c r="J13" s="260"/>
      <c r="K13" s="257"/>
      <c r="L13" s="261"/>
      <c r="M13" s="262"/>
      <c r="N13" s="257"/>
      <c r="O13" s="260"/>
      <c r="P13" s="219"/>
      <c r="Q13" s="219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116"/>
      <c r="AK13" s="116"/>
      <c r="AL13" s="116"/>
    </row>
    <row r="14" spans="1:58" ht="14.25">
      <c r="A14" s="116"/>
      <c r="B14" s="117"/>
      <c r="C14" s="115"/>
      <c r="D14" s="115"/>
      <c r="E14" s="116"/>
      <c r="F14" s="116"/>
      <c r="G14" s="116"/>
      <c r="H14" s="118"/>
      <c r="I14" s="118"/>
      <c r="J14" s="118"/>
      <c r="K14" s="115"/>
      <c r="L14" s="116"/>
      <c r="M14" s="116"/>
      <c r="N14" s="116"/>
      <c r="O14" s="118"/>
      <c r="P14" s="118"/>
      <c r="Q14" s="118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116"/>
      <c r="AK14" s="116"/>
      <c r="AL14" s="116"/>
    </row>
    <row r="15" spans="1:58" ht="15">
      <c r="A15" s="297" t="s">
        <v>559</v>
      </c>
      <c r="B15" s="297"/>
      <c r="C15" s="297"/>
      <c r="D15" s="297"/>
      <c r="E15" s="298"/>
      <c r="F15" s="299"/>
      <c r="G15" s="299"/>
      <c r="H15" s="299"/>
      <c r="I15" s="299"/>
      <c r="J15" s="191"/>
      <c r="K15" s="190"/>
      <c r="L15" s="190"/>
      <c r="M15" s="190"/>
      <c r="N15" s="191"/>
      <c r="O15" s="191"/>
      <c r="P15" s="37"/>
      <c r="Q15" s="37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37"/>
      <c r="AK15" s="37"/>
      <c r="AL15" s="37"/>
    </row>
    <row r="16" spans="1:58" ht="38.25">
      <c r="A16" s="281" t="s">
        <v>16</v>
      </c>
      <c r="B16" s="281" t="s">
        <v>519</v>
      </c>
      <c r="C16" s="281"/>
      <c r="D16" s="282" t="s">
        <v>529</v>
      </c>
      <c r="E16" s="281" t="s">
        <v>530</v>
      </c>
      <c r="F16" s="281" t="s">
        <v>531</v>
      </c>
      <c r="G16" s="281" t="s">
        <v>551</v>
      </c>
      <c r="H16" s="281" t="s">
        <v>533</v>
      </c>
      <c r="I16" s="281" t="s">
        <v>534</v>
      </c>
      <c r="J16" s="186" t="s">
        <v>535</v>
      </c>
      <c r="K16" s="186" t="s">
        <v>560</v>
      </c>
      <c r="L16" s="284" t="s">
        <v>537</v>
      </c>
      <c r="M16" s="285" t="s">
        <v>557</v>
      </c>
      <c r="N16" s="281" t="s">
        <v>558</v>
      </c>
      <c r="O16" s="281" t="s">
        <v>539</v>
      </c>
      <c r="P16" s="282" t="s">
        <v>540</v>
      </c>
      <c r="Q16" s="219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37"/>
      <c r="AK16" s="37"/>
      <c r="AL16" s="37"/>
    </row>
    <row r="17" spans="1:38" ht="14.25">
      <c r="A17" s="274">
        <v>1</v>
      </c>
      <c r="B17" s="290">
        <v>45533</v>
      </c>
      <c r="C17" s="291"/>
      <c r="D17" s="291" t="s">
        <v>902</v>
      </c>
      <c r="E17" s="274" t="s">
        <v>553</v>
      </c>
      <c r="F17" s="274">
        <v>225</v>
      </c>
      <c r="G17" s="274">
        <v>130</v>
      </c>
      <c r="H17" s="274">
        <v>172.5</v>
      </c>
      <c r="I17" s="275">
        <v>350</v>
      </c>
      <c r="J17" s="287" t="s">
        <v>938</v>
      </c>
      <c r="K17" s="273">
        <f t="shared" ref="K17:K23" si="1">H17-F17</f>
        <v>-52.5</v>
      </c>
      <c r="L17" s="288">
        <v>25</v>
      </c>
      <c r="M17" s="289">
        <f t="shared" ref="M17:M23" si="2">(K17*N17)-L17</f>
        <v>-812.5</v>
      </c>
      <c r="N17" s="273">
        <v>15</v>
      </c>
      <c r="O17" s="287" t="s">
        <v>554</v>
      </c>
      <c r="P17" s="290">
        <v>45537</v>
      </c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116"/>
      <c r="AK17" s="116"/>
      <c r="AL17" s="116"/>
    </row>
    <row r="18" spans="1:38" s="234" customFormat="1" ht="14.25">
      <c r="A18" s="332">
        <v>2</v>
      </c>
      <c r="B18" s="331">
        <v>45537</v>
      </c>
      <c r="C18" s="293"/>
      <c r="D18" s="293" t="s">
        <v>939</v>
      </c>
      <c r="E18" s="239" t="s">
        <v>553</v>
      </c>
      <c r="F18" s="239">
        <v>107.5</v>
      </c>
      <c r="G18" s="239">
        <v>60</v>
      </c>
      <c r="H18" s="239">
        <v>155</v>
      </c>
      <c r="I18" s="240">
        <v>155</v>
      </c>
      <c r="J18" s="294" t="s">
        <v>563</v>
      </c>
      <c r="K18" s="238">
        <f t="shared" si="1"/>
        <v>47.5</v>
      </c>
      <c r="L18" s="295">
        <v>50</v>
      </c>
      <c r="M18" s="296">
        <f t="shared" si="2"/>
        <v>1137.5</v>
      </c>
      <c r="N18" s="238">
        <v>25</v>
      </c>
      <c r="O18" s="294" t="s">
        <v>544</v>
      </c>
      <c r="P18" s="292">
        <v>45537</v>
      </c>
      <c r="Q18"/>
      <c r="R18" s="54"/>
      <c r="S18" s="54"/>
      <c r="T18" s="37"/>
      <c r="U18" s="54"/>
      <c r="V18" s="37"/>
      <c r="W18" s="54"/>
      <c r="X18" s="37"/>
      <c r="Y18" s="54"/>
      <c r="Z18" s="37"/>
      <c r="AA18" s="54"/>
      <c r="AB18" s="37"/>
      <c r="AC18" s="54"/>
      <c r="AD18" s="37"/>
      <c r="AE18" s="54"/>
      <c r="AF18" s="37"/>
      <c r="AG18" s="233"/>
      <c r="AH18" s="231"/>
      <c r="AI18" s="231"/>
      <c r="AJ18" s="232"/>
      <c r="AK18" s="232"/>
      <c r="AL18" s="232"/>
    </row>
    <row r="19" spans="1:38" s="340" customFormat="1" ht="14.25">
      <c r="A19" s="239">
        <v>3</v>
      </c>
      <c r="B19" s="292">
        <v>45538</v>
      </c>
      <c r="C19" s="293"/>
      <c r="D19" s="293" t="s">
        <v>939</v>
      </c>
      <c r="E19" s="239" t="s">
        <v>553</v>
      </c>
      <c r="F19" s="239">
        <v>107.5</v>
      </c>
      <c r="G19" s="239">
        <v>65</v>
      </c>
      <c r="H19" s="239">
        <v>217.5</v>
      </c>
      <c r="I19" s="240">
        <v>150</v>
      </c>
      <c r="J19" s="294" t="s">
        <v>968</v>
      </c>
      <c r="K19" s="238">
        <f t="shared" si="1"/>
        <v>110</v>
      </c>
      <c r="L19" s="295">
        <v>50</v>
      </c>
      <c r="M19" s="296">
        <f t="shared" si="2"/>
        <v>2700</v>
      </c>
      <c r="N19" s="238">
        <v>25</v>
      </c>
      <c r="O19" s="294" t="s">
        <v>544</v>
      </c>
      <c r="P19" s="292">
        <v>45539</v>
      </c>
      <c r="R19" s="341"/>
      <c r="S19" s="341"/>
      <c r="T19" s="342"/>
      <c r="U19" s="341"/>
      <c r="V19" s="342"/>
      <c r="W19" s="341"/>
      <c r="X19" s="342"/>
      <c r="Y19" s="341"/>
      <c r="Z19" s="342"/>
      <c r="AA19" s="341"/>
      <c r="AB19" s="342"/>
      <c r="AC19" s="341"/>
      <c r="AD19" s="342"/>
      <c r="AE19" s="341"/>
      <c r="AF19" s="342"/>
      <c r="AG19" s="343"/>
      <c r="AH19" s="344"/>
      <c r="AI19" s="344"/>
      <c r="AJ19" s="345"/>
      <c r="AK19" s="345"/>
      <c r="AL19" s="345"/>
    </row>
    <row r="20" spans="1:38" s="234" customFormat="1" ht="14.25">
      <c r="A20" s="274">
        <v>4</v>
      </c>
      <c r="B20" s="290">
        <v>45538</v>
      </c>
      <c r="C20" s="291"/>
      <c r="D20" s="291" t="s">
        <v>945</v>
      </c>
      <c r="E20" s="274" t="s">
        <v>553</v>
      </c>
      <c r="F20" s="274">
        <v>15.5</v>
      </c>
      <c r="G20" s="274">
        <v>7</v>
      </c>
      <c r="H20" s="274">
        <v>7</v>
      </c>
      <c r="I20" s="275">
        <v>28</v>
      </c>
      <c r="J20" s="287" t="s">
        <v>969</v>
      </c>
      <c r="K20" s="273">
        <f t="shared" si="1"/>
        <v>-8.5</v>
      </c>
      <c r="L20" s="288">
        <v>25</v>
      </c>
      <c r="M20" s="289">
        <f t="shared" si="2"/>
        <v>-3901</v>
      </c>
      <c r="N20" s="273">
        <v>456</v>
      </c>
      <c r="O20" s="287" t="s">
        <v>554</v>
      </c>
      <c r="P20" s="290">
        <v>45539</v>
      </c>
      <c r="Q20"/>
      <c r="R20" s="54"/>
      <c r="S20" s="54"/>
      <c r="T20" s="37"/>
      <c r="U20" s="54"/>
      <c r="V20" s="37"/>
      <c r="W20" s="54"/>
      <c r="X20" s="37"/>
      <c r="Y20" s="54"/>
      <c r="Z20" s="37"/>
      <c r="AA20" s="54"/>
      <c r="AB20" s="37"/>
      <c r="AC20" s="54"/>
      <c r="AD20" s="37"/>
      <c r="AE20" s="54"/>
      <c r="AF20" s="37"/>
      <c r="AG20" s="233"/>
      <c r="AH20" s="231"/>
      <c r="AI20" s="231"/>
      <c r="AJ20" s="232"/>
      <c r="AK20" s="232"/>
      <c r="AL20" s="232"/>
    </row>
    <row r="21" spans="1:38" s="234" customFormat="1" ht="14.25">
      <c r="A21" s="239">
        <v>5</v>
      </c>
      <c r="B21" s="292">
        <v>45538</v>
      </c>
      <c r="C21" s="293"/>
      <c r="D21" s="293" t="s">
        <v>946</v>
      </c>
      <c r="E21" s="239" t="s">
        <v>553</v>
      </c>
      <c r="F21" s="239">
        <v>59</v>
      </c>
      <c r="G21" s="239">
        <v>40</v>
      </c>
      <c r="H21" s="239">
        <v>74.5</v>
      </c>
      <c r="I21" s="240">
        <v>90</v>
      </c>
      <c r="J21" s="294" t="s">
        <v>1239</v>
      </c>
      <c r="K21" s="238">
        <f t="shared" si="1"/>
        <v>15.5</v>
      </c>
      <c r="L21" s="295">
        <v>50</v>
      </c>
      <c r="M21" s="296">
        <f t="shared" si="2"/>
        <v>4600</v>
      </c>
      <c r="N21" s="238">
        <v>300</v>
      </c>
      <c r="O21" s="294" t="s">
        <v>544</v>
      </c>
      <c r="P21" s="292">
        <v>45541</v>
      </c>
      <c r="Q21"/>
      <c r="R21" s="54"/>
      <c r="S21" s="54"/>
      <c r="T21" s="37"/>
      <c r="U21" s="54"/>
      <c r="V21" s="37"/>
      <c r="W21" s="54"/>
      <c r="X21" s="37"/>
      <c r="Y21" s="54"/>
      <c r="Z21" s="37"/>
      <c r="AA21" s="54"/>
      <c r="AB21" s="37"/>
      <c r="AC21" s="54"/>
      <c r="AD21" s="37"/>
      <c r="AE21" s="54"/>
      <c r="AF21" s="37"/>
      <c r="AG21" s="233"/>
      <c r="AH21" s="231"/>
      <c r="AI21" s="231"/>
      <c r="AJ21" s="232"/>
      <c r="AK21" s="232"/>
      <c r="AL21" s="232"/>
    </row>
    <row r="22" spans="1:38" s="340" customFormat="1" ht="14.25">
      <c r="A22" s="239">
        <v>6</v>
      </c>
      <c r="B22" s="292">
        <v>45539</v>
      </c>
      <c r="C22" s="293"/>
      <c r="D22" s="293" t="s">
        <v>970</v>
      </c>
      <c r="E22" s="239" t="s">
        <v>553</v>
      </c>
      <c r="F22" s="239">
        <v>5.65</v>
      </c>
      <c r="G22" s="239">
        <v>2.8</v>
      </c>
      <c r="H22" s="239">
        <v>7.45</v>
      </c>
      <c r="I22" s="240">
        <v>9</v>
      </c>
      <c r="J22" s="294" t="s">
        <v>1019</v>
      </c>
      <c r="K22" s="238">
        <f t="shared" si="1"/>
        <v>1.7999999999999998</v>
      </c>
      <c r="L22" s="295">
        <v>50</v>
      </c>
      <c r="M22" s="296">
        <f t="shared" si="2"/>
        <v>4989.9999999999991</v>
      </c>
      <c r="N22" s="238">
        <v>2800</v>
      </c>
      <c r="O22" s="294" t="s">
        <v>544</v>
      </c>
      <c r="P22" s="292">
        <v>45540</v>
      </c>
      <c r="R22" s="341"/>
      <c r="S22" s="341"/>
      <c r="T22" s="342"/>
      <c r="U22" s="341"/>
      <c r="V22" s="342"/>
      <c r="W22" s="341"/>
      <c r="X22" s="342"/>
      <c r="Y22" s="341"/>
      <c r="Z22" s="342"/>
      <c r="AA22" s="341"/>
      <c r="AB22" s="342"/>
      <c r="AC22" s="341"/>
      <c r="AD22" s="342"/>
      <c r="AE22" s="341"/>
      <c r="AF22" s="342"/>
      <c r="AG22" s="343"/>
      <c r="AH22" s="344"/>
      <c r="AI22" s="344"/>
      <c r="AJ22" s="345"/>
      <c r="AK22" s="345"/>
      <c r="AL22" s="345"/>
    </row>
    <row r="23" spans="1:38" s="234" customFormat="1" ht="14.25">
      <c r="A23" s="274">
        <v>7</v>
      </c>
      <c r="B23" s="290">
        <v>45540</v>
      </c>
      <c r="C23" s="291"/>
      <c r="D23" s="291" t="s">
        <v>1020</v>
      </c>
      <c r="E23" s="274" t="s">
        <v>553</v>
      </c>
      <c r="F23" s="274">
        <v>315</v>
      </c>
      <c r="G23" s="274">
        <v>250</v>
      </c>
      <c r="H23" s="274">
        <v>242.5</v>
      </c>
      <c r="I23" s="274">
        <v>420</v>
      </c>
      <c r="J23" s="287" t="s">
        <v>1240</v>
      </c>
      <c r="K23" s="273">
        <f t="shared" si="1"/>
        <v>-72.5</v>
      </c>
      <c r="L23" s="288">
        <v>25</v>
      </c>
      <c r="M23" s="289">
        <f t="shared" si="2"/>
        <v>-1112.5</v>
      </c>
      <c r="N23" s="273">
        <v>15</v>
      </c>
      <c r="O23" s="287" t="s">
        <v>554</v>
      </c>
      <c r="P23" s="290">
        <v>45541</v>
      </c>
      <c r="Q23"/>
      <c r="R23" s="54"/>
      <c r="S23" s="54"/>
      <c r="T23" s="37"/>
      <c r="U23" s="54"/>
      <c r="V23" s="37"/>
      <c r="W23" s="54"/>
      <c r="X23" s="37"/>
      <c r="Y23" s="54"/>
      <c r="Z23" s="37"/>
      <c r="AA23" s="54"/>
      <c r="AB23" s="37"/>
      <c r="AC23" s="54"/>
      <c r="AD23" s="37"/>
      <c r="AE23" s="54"/>
      <c r="AF23" s="37"/>
      <c r="AG23" s="233"/>
      <c r="AH23" s="231"/>
      <c r="AI23" s="231"/>
      <c r="AJ23" s="232"/>
      <c r="AK23" s="232"/>
      <c r="AL23" s="232"/>
    </row>
    <row r="24" spans="1:38" s="234" customFormat="1" ht="14.25">
      <c r="A24" s="333"/>
      <c r="B24" s="335"/>
      <c r="C24" s="334"/>
      <c r="D24" s="334"/>
      <c r="E24" s="333"/>
      <c r="F24" s="333"/>
      <c r="G24" s="333"/>
      <c r="H24" s="333"/>
      <c r="I24" s="333"/>
      <c r="J24" s="337"/>
      <c r="K24" s="333"/>
      <c r="L24" s="338"/>
      <c r="M24" s="339"/>
      <c r="N24" s="333"/>
      <c r="O24" s="337"/>
      <c r="P24" s="335"/>
      <c r="Q24"/>
      <c r="R24" s="54"/>
      <c r="S24" s="54"/>
      <c r="T24" s="37"/>
      <c r="U24" s="54"/>
      <c r="V24" s="37"/>
      <c r="W24" s="54"/>
      <c r="X24" s="37"/>
      <c r="Y24" s="54"/>
      <c r="Z24" s="37"/>
      <c r="AA24" s="54"/>
      <c r="AB24" s="37"/>
      <c r="AC24" s="54"/>
      <c r="AD24" s="37"/>
      <c r="AE24" s="54"/>
      <c r="AF24" s="37"/>
      <c r="AG24" s="233"/>
      <c r="AH24" s="231"/>
      <c r="AI24" s="231"/>
      <c r="AJ24" s="232"/>
      <c r="AK24" s="232"/>
      <c r="AL24" s="232"/>
    </row>
    <row r="25" spans="1:38" s="234" customFormat="1" ht="14.25">
      <c r="A25" s="333"/>
      <c r="B25" s="335"/>
      <c r="C25" s="334"/>
      <c r="D25" s="334"/>
      <c r="E25" s="333"/>
      <c r="F25" s="333"/>
      <c r="G25" s="333"/>
      <c r="H25" s="333"/>
      <c r="I25" s="337"/>
      <c r="J25" s="337"/>
      <c r="K25" s="333"/>
      <c r="L25" s="338"/>
      <c r="M25" s="339"/>
      <c r="N25" s="333"/>
      <c r="O25" s="337"/>
      <c r="P25" s="335"/>
      <c r="Q25"/>
      <c r="R25" s="54"/>
      <c r="S25" s="54"/>
      <c r="T25" s="37"/>
      <c r="U25" s="54"/>
      <c r="V25" s="37"/>
      <c r="W25" s="54"/>
      <c r="X25" s="37"/>
      <c r="Y25" s="54"/>
      <c r="Z25" s="37"/>
      <c r="AA25" s="54"/>
      <c r="AB25" s="37"/>
      <c r="AC25" s="54"/>
      <c r="AD25" s="37"/>
      <c r="AE25" s="54"/>
      <c r="AF25" s="37"/>
      <c r="AG25" s="233"/>
      <c r="AH25" s="231"/>
      <c r="AI25" s="231"/>
      <c r="AJ25" s="232"/>
      <c r="AK25" s="232"/>
      <c r="AL25" s="232"/>
    </row>
    <row r="34" spans="4:4">
      <c r="D34" s="308"/>
    </row>
  </sheetData>
  <hyperlinks>
    <hyperlink ref="M5" location="Main!A1" display="Back To Main Page"/>
    <hyperlink ref="M12" location="Main!A1" display="Back To Main Pag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2024-09-09T02:43:07Z</dcterms:modified>
</cp:coreProperties>
</file>