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9" i="7"/>
  <c r="M99" s="1"/>
  <c r="L46"/>
  <c r="K46"/>
  <c r="K98"/>
  <c r="M98" s="1"/>
  <c r="L78"/>
  <c r="K78"/>
  <c r="L17"/>
  <c r="K17"/>
  <c r="L15"/>
  <c r="K15"/>
  <c r="M15" s="1"/>
  <c r="K97"/>
  <c r="M97" s="1"/>
  <c r="L47"/>
  <c r="K47"/>
  <c r="L45"/>
  <c r="K45"/>
  <c r="L43"/>
  <c r="K43"/>
  <c r="K96"/>
  <c r="M96" s="1"/>
  <c r="K94"/>
  <c r="M94" s="1"/>
  <c r="K93"/>
  <c r="M93" s="1"/>
  <c r="K92"/>
  <c r="M92" s="1"/>
  <c r="L41"/>
  <c r="K41"/>
  <c r="L11"/>
  <c r="K11"/>
  <c r="K91"/>
  <c r="M91" s="1"/>
  <c r="K89"/>
  <c r="M89" s="1"/>
  <c r="K90"/>
  <c r="M90" s="1"/>
  <c r="K73"/>
  <c r="L73"/>
  <c r="L77"/>
  <c r="K77"/>
  <c r="L40"/>
  <c r="K40"/>
  <c r="K38"/>
  <c r="L38"/>
  <c r="L42"/>
  <c r="K42"/>
  <c r="K88"/>
  <c r="M88" s="1"/>
  <c r="L76"/>
  <c r="K76"/>
  <c r="L14"/>
  <c r="K14"/>
  <c r="K3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45" l="1"/>
  <c r="M78"/>
  <c r="M46"/>
  <c r="M17"/>
  <c r="M47"/>
  <c r="M14"/>
  <c r="M11"/>
  <c r="M43"/>
  <c r="M41"/>
  <c r="M38"/>
  <c r="M77"/>
  <c r="M40"/>
  <c r="M73"/>
  <c r="M42"/>
  <c r="M76"/>
  <c r="M37"/>
  <c r="M39"/>
  <c r="M18"/>
  <c r="M10"/>
  <c r="M13"/>
  <c r="M12"/>
  <c r="M75"/>
  <c r="M74"/>
  <c r="K270" l="1"/>
  <c r="L270" s="1"/>
  <c r="M7" l="1"/>
  <c r="F258" l="1"/>
  <c r="K259"/>
  <c r="L259" s="1"/>
  <c r="K250"/>
  <c r="L250" s="1"/>
  <c r="K253"/>
  <c r="L253" s="1"/>
  <c r="K261" l="1"/>
  <c r="L261" s="1"/>
  <c r="F252"/>
  <c r="F251"/>
  <c r="F249"/>
  <c r="K249" s="1"/>
  <c r="L249" s="1"/>
  <c r="F229"/>
  <c r="F181"/>
  <c r="K260" l="1"/>
  <c r="L260" s="1"/>
  <c r="K258"/>
  <c r="L258" s="1"/>
  <c r="K264"/>
  <c r="L264" s="1"/>
  <c r="K265"/>
  <c r="L265" s="1"/>
  <c r="K257"/>
  <c r="L257" s="1"/>
  <c r="K267"/>
  <c r="L267" s="1"/>
  <c r="K263"/>
  <c r="L263" s="1"/>
  <c r="K256" l="1"/>
  <c r="L256" s="1"/>
  <c r="K245"/>
  <c r="L245" s="1"/>
  <c r="K247"/>
  <c r="L247" s="1"/>
  <c r="K244"/>
  <c r="L244" s="1"/>
  <c r="K246"/>
  <c r="L246" s="1"/>
  <c r="K175"/>
  <c r="L175" s="1"/>
  <c r="K228"/>
  <c r="L228" s="1"/>
  <c r="K242"/>
  <c r="L242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K229"/>
  <c r="L229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H180"/>
  <c r="K180" s="1"/>
  <c r="L180" s="1"/>
  <c r="K177"/>
  <c r="L177" s="1"/>
  <c r="K176"/>
  <c r="L176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D7" i="6"/>
  <c r="K6" i="4"/>
  <c r="K6" i="3"/>
  <c r="L6" i="2"/>
</calcChain>
</file>

<file path=xl/sharedStrings.xml><?xml version="1.0" encoding="utf-8"?>
<sst xmlns="http://schemas.openxmlformats.org/spreadsheetml/2006/main" count="7406" uniqueCount="3783">
  <si>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</si>
  <si>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</si>
  <si>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</si>
  <si>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</si>
  <si>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</si>
  <si>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</si>
  <si>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</si>
  <si>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</si>
  <si>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</si>
  <si>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</si>
  <si>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</si>
  <si>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</si>
  <si>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</si>
  <si>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</si>
  <si>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</si>
  <si>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</si>
  <si>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</si>
  <si>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</si>
  <si>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</si>
  <si>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</si>
  <si>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</si>
  <si>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</si>
  <si>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</si>
  <si>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</si>
  <si>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</si>
  <si>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</si>
  <si>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</si>
  <si>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</si>
  <si>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</si>
  <si>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</si>
  <si>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</si>
  <si>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</si>
  <si>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</si>
  <si>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</si>
  <si>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</si>
  <si>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</si>
  <si>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</si>
  <si>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</si>
  <si>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</si>
  <si>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</si>
  <si>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</si>
  <si>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</si>
  <si>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</si>
  <si>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</si>
  <si>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</si>
  <si>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</si>
  <si>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</si>
  <si>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</si>
  <si>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</si>
  <si>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</si>
  <si>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</si>
  <si>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</si>
  <si>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</si>
  <si>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</si>
  <si>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</si>
  <si>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</si>
  <si>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</si>
  <si>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</si>
  <si>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</si>
  <si>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</si>
  <si>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</si>
  <si>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</si>
  <si>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</si>
  <si>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</si>
  <si>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</si>
  <si>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</si>
  <si>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</si>
  <si>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</si>
  <si>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</si>
  <si>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</si>
  <si>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</si>
  <si>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</si>
  <si>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</si>
  <si>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</si>
  <si>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</si>
  <si>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</si>
  <si>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</si>
  <si>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</si>
  <si>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</si>
  <si>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</si>
  <si>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</si>
  <si>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</si>
  <si>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</si>
  <si>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</si>
  <si>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</si>
  <si>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</si>
  <si>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</si>
  <si>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</si>
  <si>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</si>
  <si>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</si>
  <si>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</si>
  <si>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</si>
  <si>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</si>
  <si>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</si>
  <si>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</si>
  <si>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</si>
  <si>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</si>
  <si>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</si>
  <si>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</si>
  <si>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</si>
  <si>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</si>
  <si>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</si>
  <si>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</si>
  <si>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</si>
  <si>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</si>
  <si>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</si>
  <si>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</si>
  <si>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</si>
  <si>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</si>
  <si>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</si>
  <si>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</si>
  <si>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</si>
  <si>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</si>
  <si>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</si>
  <si>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</si>
  <si>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</si>
  <si>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</si>
  <si>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</si>
  <si>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</si>
  <si>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</si>
  <si>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</si>
  <si>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</si>
  <si>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</si>
  <si>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</si>
  <si>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</si>
  <si>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</si>
  <si>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</si>
  <si>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</si>
  <si>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</si>
  <si>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</si>
  <si>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</si>
  <si>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</si>
  <si>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</si>
  <si>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</si>
  <si>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</si>
  <si>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</si>
  <si>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</si>
  <si>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</si>
  <si>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</si>
  <si>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</si>
  <si>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</si>
  <si>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</si>
  <si>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</si>
  <si>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</si>
  <si>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</si>
  <si>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</si>
  <si>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</si>
  <si>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</si>
  <si>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</si>
  <si>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</si>
  <si>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</si>
  <si>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</si>
  <si>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</si>
  <si>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</si>
  <si>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</si>
  <si>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</si>
  <si>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</si>
  <si>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</si>
  <si>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</si>
  <si>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</si>
  <si>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</si>
  <si>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</si>
  <si>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</si>
  <si>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</si>
  <si>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</si>
  <si>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</si>
  <si>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</si>
  <si>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</si>
  <si>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</si>
  <si>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</si>
  <si>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</si>
  <si>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</si>
  <si>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</si>
  <si>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</si>
  <si>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</si>
  <si>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</si>
  <si>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</si>
  <si>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</si>
  <si>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</si>
  <si>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</si>
  <si>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</si>
  <si>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</si>
  <si>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</si>
  <si>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</si>
  <si>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</si>
  <si>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</si>
  <si>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</si>
  <si>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</si>
  <si>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</si>
  <si>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</si>
  <si>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</si>
  <si>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</si>
  <si>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</si>
  <si>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</si>
  <si>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</si>
  <si>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</si>
  <si>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</si>
  <si>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</si>
  <si>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</si>
  <si>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</si>
  <si>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</si>
  <si>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</si>
  <si>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</si>
  <si>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</si>
  <si>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</si>
  <si>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</si>
  <si>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</si>
  <si>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</si>
  <si>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</si>
  <si>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</si>
  <si>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</si>
  <si>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</si>
  <si>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</si>
  <si>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</si>
  <si>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</si>
  <si>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</si>
  <si>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</si>
  <si>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</si>
  <si>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</si>
  <si>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</si>
  <si>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</si>
  <si>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</si>
  <si>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</si>
  <si>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</si>
  <si>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</si>
  <si>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</si>
  <si>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</si>
  <si>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</si>
  <si>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</si>
  <si>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</si>
  <si>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</si>
  <si>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</si>
  <si>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</si>
  <si>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</si>
  <si>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</si>
  <si>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</si>
  <si>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</si>
  <si>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</si>
  <si>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</si>
  <si>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</si>
  <si>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</si>
  <si>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</si>
  <si>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</si>
  <si>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</si>
  <si>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</si>
  <si>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</si>
  <si>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</si>
  <si>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</si>
  <si>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</si>
  <si>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</si>
  <si>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</si>
  <si>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</si>
  <si>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</si>
  <si>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</si>
  <si>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</si>
  <si>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</si>
  <si>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</si>
  <si>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</si>
  <si>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</si>
  <si>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</si>
  <si>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</si>
  <si>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</si>
  <si>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</si>
  <si>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</si>
  <si>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</si>
  <si>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</si>
  <si>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</si>
  <si>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</si>
  <si>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</si>
  <si>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</si>
  <si>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</si>
  <si>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</si>
  <si>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</si>
  <si>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</si>
  <si>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</si>
  <si>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</si>
  <si>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</si>
  <si>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</si>
  <si>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</si>
  <si>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</si>
  <si>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</si>
  <si>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</si>
  <si>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</si>
  <si>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</si>
  <si>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</si>
  <si>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</si>
  <si>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</si>
  <si>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</si>
  <si>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</si>
  <si>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</si>
  <si>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</si>
  <si>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</si>
  <si>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</si>
  <si>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</si>
  <si>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</si>
  <si>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</si>
  <si>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</si>
  <si>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</si>
  <si>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</si>
  <si>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</si>
  <si>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</si>
  <si>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</si>
  <si>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</si>
  <si>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</si>
  <si>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</si>
  <si>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</si>
  <si>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</si>
  <si>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</si>
  <si>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</si>
  <si>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</si>
  <si>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</si>
  <si>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</si>
  <si>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</si>
  <si>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</si>
  <si>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</si>
  <si>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</si>
  <si>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</si>
  <si>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</si>
  <si>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</si>
  <si>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</si>
  <si>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</si>
  <si>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</si>
  <si>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</si>
  <si>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</si>
  <si>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</si>
  <si>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</si>
  <si>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</si>
  <si>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</si>
  <si>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</si>
  <si>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</si>
  <si>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</si>
  <si>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</si>
  <si>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</si>
  <si>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</si>
  <si>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</si>
  <si>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</si>
  <si>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</si>
  <si>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</si>
  <si>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</si>
  <si>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</si>
  <si>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</si>
  <si>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</si>
  <si>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</si>
  <si>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</si>
  <si>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</si>
  <si>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</si>
  <si>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</si>
  <si>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</si>
  <si>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</si>
  <si>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</si>
  <si>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</si>
  <si>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</si>
  <si>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</si>
  <si>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</si>
  <si>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</si>
  <si>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</si>
  <si>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</si>
  <si>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</si>
  <si>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</si>
  <si>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</si>
  <si>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</si>
  <si>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</si>
  <si>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</si>
  <si>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</si>
  <si>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</si>
  <si>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</si>
  <si>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</si>
  <si>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</si>
  <si>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</si>
  <si>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</si>
  <si>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</si>
  <si>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</si>
  <si>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</si>
  <si>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</si>
  <si>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</si>
  <si>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</si>
  <si>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</si>
  <si>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</si>
  <si>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</si>
  <si>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</si>
  <si>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</si>
  <si>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</si>
  <si>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</si>
  <si>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</si>
  <si>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</si>
  <si>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</si>
  <si>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</si>
  <si>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</si>
  <si>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</si>
  <si>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</si>
  <si>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</si>
  <si>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</si>
  <si>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</si>
  <si>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</si>
  <si>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</si>
  <si>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</si>
  <si>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</si>
  <si>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</si>
  <si>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</si>
  <si>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</si>
  <si>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</si>
  <si>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</si>
  <si>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</si>
  <si>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</si>
  <si>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</si>
  <si>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</si>
  <si>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</si>
  <si>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</si>
  <si>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</si>
  <si>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</si>
  <si>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</si>
  <si>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</si>
  <si>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</si>
  <si>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</si>
  <si>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</si>
  <si>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</si>
  <si>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</si>
  <si>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</si>
  <si>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</si>
  <si>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</si>
  <si>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</si>
  <si>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</si>
  <si>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</si>
  <si>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</si>
  <si>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</si>
  <si>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</si>
  <si>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</si>
  <si>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</si>
  <si>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</si>
  <si>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</si>
  <si>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</si>
  <si>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</si>
  <si>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</si>
  <si>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</si>
  <si>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</si>
  <si>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</si>
  <si>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</si>
  <si>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</si>
  <si>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</si>
  <si>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</si>
  <si>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</si>
  <si>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</si>
  <si>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</si>
  <si>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</si>
  <si>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</si>
  <si>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</si>
  <si>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</si>
  <si>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</si>
  <si>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</si>
  <si>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</si>
  <si>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</si>
  <si>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</si>
  <si>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</si>
  <si>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</si>
  <si>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</si>
  <si>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</si>
  <si>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</si>
  <si>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</si>
  <si>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</si>
  <si>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</si>
  <si>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</si>
  <si>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</si>
  <si>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</si>
  <si>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</si>
  <si>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</si>
  <si>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</si>
  <si>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</si>
  <si>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</si>
  <si>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</si>
  <si>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</si>
  <si>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</si>
  <si>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</si>
  <si>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</si>
  <si>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</si>
  <si>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</si>
  <si>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</si>
  <si>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</si>
  <si>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</si>
  <si>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</si>
  <si>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</si>
  <si>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</si>
  <si>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</si>
  <si>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</si>
  <si>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</si>
  <si>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</si>
  <si>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</si>
  <si>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</si>
  <si>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</si>
  <si>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</si>
  <si>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</si>
  <si>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</si>
  <si>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</si>
  <si>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</si>
  <si>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</si>
  <si>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</si>
  <si>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</si>
  <si>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</si>
  <si>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</si>
  <si>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</si>
  <si>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</si>
  <si>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</si>
  <si>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</si>
  <si>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</si>
  <si>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</si>
  <si>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</si>
  <si>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</si>
  <si>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</si>
  <si>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</si>
  <si>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</si>
  <si>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</si>
  <si>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</si>
  <si>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</si>
  <si>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</si>
  <si>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</si>
  <si>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</si>
  <si>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</si>
  <si>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</si>
  <si>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</si>
  <si>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</si>
  <si>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</si>
  <si>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</si>
  <si>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</si>
  <si>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</si>
  <si>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</si>
  <si>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</si>
  <si>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</si>
  <si>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</si>
  <si>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</si>
  <si>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</si>
  <si>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</si>
  <si>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</si>
  <si>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</si>
  <si>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</si>
  <si>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</si>
  <si>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</si>
  <si>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</si>
  <si>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</si>
  <si>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</si>
  <si>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</si>
  <si>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</si>
  <si>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</si>
  <si>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</si>
  <si>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</si>
  <si>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</si>
  <si>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</si>
  <si>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</si>
  <si>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</si>
  <si>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</si>
  <si>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</si>
  <si>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</si>
  <si>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</si>
  <si>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</si>
  <si>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</si>
  <si>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</si>
  <si>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</si>
  <si>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</si>
  <si>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</si>
  <si>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</si>
  <si>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</si>
  <si>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</si>
  <si>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</si>
  <si>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</si>
  <si>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</si>
  <si>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</si>
  <si>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</si>
  <si>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</si>
  <si>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</si>
  <si>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</si>
  <si>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</si>
  <si>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</si>
  <si>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</si>
  <si>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</si>
  <si>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</si>
  <si>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</si>
  <si>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</si>
  <si>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</si>
  <si>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</si>
  <si>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</si>
  <si>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</si>
  <si>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</si>
  <si>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</si>
  <si>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</si>
  <si>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</si>
  <si>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</si>
  <si>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</si>
  <si>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</si>
  <si>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</si>
  <si>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</si>
  <si>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</si>
  <si>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</si>
  <si>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</si>
  <si>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</si>
  <si>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</si>
  <si>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</si>
  <si>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</si>
  <si>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</si>
  <si>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</si>
  <si>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</si>
  <si>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</si>
  <si>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</si>
  <si>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</si>
  <si>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</si>
  <si>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</si>
  <si>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</si>
  <si>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</si>
  <si>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</si>
  <si>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</si>
  <si>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</si>
  <si>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</si>
  <si>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</si>
  <si>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</si>
  <si>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</si>
  <si>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</si>
  <si>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</si>
  <si>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</si>
  <si>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</si>
  <si>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</si>
  <si>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</si>
  <si>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</si>
  <si>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</si>
  <si>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</si>
  <si>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</si>
  <si>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</si>
  <si>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</si>
  <si>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</si>
  <si>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</si>
  <si>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</si>
  <si>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</si>
  <si>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</si>
  <si>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</si>
  <si>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</si>
  <si>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</si>
  <si>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</si>
  <si>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</si>
  <si>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</si>
  <si>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</si>
  <si>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</si>
  <si>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</si>
  <si>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</si>
  <si>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</si>
  <si>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</si>
  <si>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</si>
  <si>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</si>
  <si>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</si>
  <si>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</si>
  <si>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</si>
  <si>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</si>
  <si>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</si>
  <si>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</si>
  <si>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</si>
  <si>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</si>
  <si>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</si>
  <si>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</si>
  <si>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</si>
  <si>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</si>
  <si>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</si>
  <si>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</si>
  <si>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</si>
  <si>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</si>
  <si>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</si>
  <si>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</si>
  <si>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</si>
  <si>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</si>
  <si>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</si>
  <si>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</si>
  <si>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</si>
  <si>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</si>
  <si>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</si>
  <si>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</si>
  <si>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</si>
  <si>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</si>
  <si>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</si>
  <si>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</si>
  <si>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</si>
  <si>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</si>
  <si>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</si>
  <si>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</si>
  <si>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</si>
  <si>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</si>
  <si>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</si>
  <si>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</si>
  <si>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</si>
  <si>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</si>
  <si>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</si>
  <si>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</si>
  <si>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</si>
  <si>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</si>
  <si>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</si>
  <si>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</si>
  <si>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</si>
  <si>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</si>
  <si>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</si>
  <si>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</si>
  <si>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</si>
  <si>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</si>
  <si>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</si>
  <si>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</si>
  <si>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</si>
  <si>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</si>
  <si>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</si>
  <si>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</si>
  <si>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</si>
  <si>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</si>
  <si>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</si>
  <si>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</si>
  <si>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</si>
  <si>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</si>
  <si>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</si>
  <si>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</si>
  <si>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</si>
  <si>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</si>
  <si>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</si>
  <si>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</si>
  <si>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</si>
  <si>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</si>
  <si>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</si>
  <si>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</si>
  <si>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</si>
  <si>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</si>
  <si>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</si>
  <si>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</si>
  <si>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</si>
  <si>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</si>
  <si>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</si>
  <si>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</si>
  <si>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</si>
  <si>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</si>
  <si>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</si>
  <si>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</si>
  <si>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</si>
  <si>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</si>
  <si>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</si>
  <si>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</si>
  <si>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</si>
  <si>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</si>
  <si>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</si>
  <si>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</si>
  <si>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</si>
  <si>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</si>
  <si>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</si>
  <si>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</si>
  <si>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</si>
  <si>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</si>
  <si>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</si>
  <si>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</si>
  <si>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</si>
  <si>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</si>
  <si>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</si>
  <si>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</si>
  <si>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</si>
  <si>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</si>
  <si>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</si>
  <si>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</si>
  <si>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</si>
  <si>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</si>
  <si>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</si>
  <si>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</si>
  <si>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</si>
  <si>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</si>
  <si>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</si>
  <si>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</si>
  <si>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</si>
  <si>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</si>
  <si>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</si>
  <si>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</si>
  <si>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</si>
  <si>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</si>
  <si>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</si>
  <si>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</si>
  <si>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</si>
  <si>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</si>
  <si>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</si>
  <si>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</si>
  <si>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</si>
  <si>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</si>
  <si>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</si>
  <si>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</si>
  <si>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</si>
  <si>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</si>
  <si>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</si>
  <si>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</si>
  <si>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</si>
  <si>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</si>
  <si>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</si>
  <si>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</si>
  <si>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</si>
  <si>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</si>
  <si>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</si>
  <si>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</si>
  <si>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</si>
  <si>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</si>
  <si>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</si>
  <si>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</si>
  <si>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</si>
  <si>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</si>
  <si>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</si>
  <si>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</si>
  <si>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</si>
  <si>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</si>
  <si>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</si>
  <si>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</si>
  <si>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</si>
  <si>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</si>
  <si>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</si>
  <si>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</si>
  <si>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</si>
  <si>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</si>
  <si>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</si>
  <si>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</si>
  <si>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</si>
  <si>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</si>
  <si>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</si>
  <si>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</si>
  <si>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</si>
  <si>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</si>
  <si>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</si>
  <si>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</si>
  <si>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</si>
  <si>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</si>
  <si>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</si>
  <si>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</si>
  <si>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</si>
  <si>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</si>
  <si>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</si>
  <si>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</si>
  <si>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</si>
  <si>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</si>
  <si>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</si>
  <si>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</si>
  <si>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</si>
  <si>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</si>
  <si>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</si>
  <si>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</si>
  <si>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</si>
  <si>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</si>
  <si>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</si>
  <si>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</si>
  <si>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</si>
  <si>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</si>
  <si>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</si>
  <si>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</si>
  <si>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</si>
  <si>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</si>
  <si>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</si>
  <si>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</si>
  <si>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</si>
  <si>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</si>
  <si>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</si>
  <si>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</si>
  <si>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</si>
  <si>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</si>
  <si>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</si>
  <si>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</si>
  <si>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</si>
  <si>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</si>
  <si>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</si>
  <si>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</si>
  <si>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</si>
  <si>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</si>
  <si>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</si>
  <si>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</si>
  <si>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</si>
  <si>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</si>
  <si>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</si>
  <si>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</si>
  <si>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</si>
  <si>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</si>
  <si>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</si>
  <si>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</si>
  <si>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</si>
  <si>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</si>
  <si>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</si>
  <si>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</si>
  <si>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</si>
  <si>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</si>
  <si>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</si>
  <si>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</si>
  <si>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</si>
  <si>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</si>
  <si>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</si>
  <si>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</si>
  <si>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</si>
  <si>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</si>
  <si>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</si>
  <si>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</si>
  <si>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</si>
  <si>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</si>
  <si>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</si>
  <si>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</si>
  <si>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</si>
  <si>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</si>
  <si>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</si>
  <si>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</si>
  <si>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</si>
  <si>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</si>
  <si>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</si>
  <si>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</si>
  <si>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</si>
  <si>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</si>
  <si>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</si>
  <si>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</si>
  <si>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</si>
  <si>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</si>
  <si>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</si>
  <si>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</si>
  <si>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</si>
  <si>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</si>
  <si>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</si>
  <si>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</si>
  <si>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</si>
  <si>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</si>
  <si>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</si>
  <si>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</si>
  <si>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</si>
  <si>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</si>
  <si>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</si>
  <si>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</si>
  <si>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</si>
  <si>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</si>
  <si>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</si>
  <si>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</si>
  <si>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</si>
  <si>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</si>
  <si>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</si>
  <si>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</si>
  <si>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</si>
  <si>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</si>
  <si>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</si>
  <si>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</si>
  <si>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</si>
  <si>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</si>
  <si>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</si>
  <si>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</si>
  <si>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</si>
  <si>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</si>
  <si>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</si>
  <si>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</si>
  <si>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</si>
  <si>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</si>
  <si>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</si>
  <si>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</si>
  <si>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</si>
  <si>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</si>
  <si>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</si>
  <si>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</si>
  <si>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</si>
  <si>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</si>
  <si>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</si>
  <si>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</si>
  <si>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</si>
  <si>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</si>
  <si>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</si>
  <si>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</si>
  <si>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</si>
  <si>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</si>
  <si>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</si>
  <si>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</si>
  <si>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</si>
  <si>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</si>
  <si>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</si>
  <si>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</si>
  <si>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</si>
  <si>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</si>
  <si>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</si>
  <si>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</si>
  <si>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</si>
  <si>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</si>
  <si>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</si>
  <si>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</si>
  <si>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</si>
  <si>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</si>
  <si>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</si>
  <si>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</si>
  <si>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</si>
  <si>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</si>
  <si>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</si>
  <si>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</si>
  <si>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</si>
  <si>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</si>
  <si>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</si>
  <si>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</si>
  <si>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</si>
  <si>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</si>
  <si>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</si>
  <si>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</si>
  <si>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</si>
  <si>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</si>
  <si>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</si>
  <si>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</si>
  <si>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</si>
  <si>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</si>
  <si>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</si>
  <si>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</si>
  <si>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</si>
  <si>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</si>
  <si>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</si>
  <si>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</si>
  <si>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</si>
  <si>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</si>
  <si>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</si>
  <si>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</si>
  <si>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</si>
  <si>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</si>
  <si>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</si>
  <si>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</si>
  <si>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</si>
  <si>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</si>
  <si>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</si>
  <si>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</si>
  <si>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</si>
  <si>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</si>
  <si>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</si>
  <si>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</si>
  <si>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</si>
  <si>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</si>
  <si>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</si>
  <si>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</si>
  <si>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</si>
  <si>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</si>
  <si>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</si>
  <si>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</si>
  <si>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</si>
  <si>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</si>
  <si>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</si>
  <si>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</si>
  <si>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</si>
  <si>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</si>
  <si>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</si>
  <si>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</si>
  <si>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</si>
  <si>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</si>
  <si>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</si>
  <si>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</si>
  <si>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</si>
  <si>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</si>
  <si>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</si>
  <si>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</si>
  <si>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</si>
  <si>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</si>
  <si>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</si>
  <si>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</si>
  <si>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</si>
  <si>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</si>
  <si>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</si>
  <si>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</si>
  <si>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</si>
  <si>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</si>
  <si>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</si>
  <si>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</si>
  <si>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</si>
  <si>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</si>
  <si>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</si>
  <si>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</si>
  <si>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</si>
  <si>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</si>
  <si>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</si>
  <si>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</si>
  <si>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</si>
  <si>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</si>
  <si>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</si>
  <si>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</si>
  <si>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</si>
  <si>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</si>
  <si>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</si>
  <si>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</si>
  <si>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</si>
  <si>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</si>
  <si>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</si>
  <si>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</si>
  <si>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</si>
  <si>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</si>
  <si>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</si>
  <si>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</si>
  <si>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</si>
  <si>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</si>
  <si>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</si>
  <si>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</si>
  <si>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</si>
  <si>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</si>
  <si>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</si>
  <si>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</si>
  <si>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</si>
  <si>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</si>
  <si>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</si>
  <si>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</si>
  <si>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</si>
  <si>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</si>
  <si>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</si>
  <si>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</si>
  <si>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</si>
  <si>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</si>
  <si>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</si>
  <si>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</si>
  <si>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</si>
  <si>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</si>
  <si>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</si>
  <si>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</si>
  <si>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</si>
  <si>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</si>
  <si>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</si>
  <si>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</si>
  <si>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</si>
  <si>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</si>
  <si>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</si>
  <si>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</si>
  <si>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</si>
  <si>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</si>
  <si>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</si>
  <si>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</si>
  <si>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</si>
  <si>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</si>
  <si>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</si>
  <si>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</si>
  <si>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</si>
  <si>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</si>
  <si>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</si>
  <si>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</si>
  <si>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</si>
  <si>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</si>
  <si>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</si>
  <si>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</si>
  <si>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</si>
  <si>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</si>
  <si>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</si>
  <si>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</si>
  <si>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</si>
  <si>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</si>
  <si>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</si>
  <si>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</si>
  <si>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</si>
  <si>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</si>
  <si>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</si>
  <si>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</si>
  <si>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</si>
  <si>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</si>
  <si>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</si>
  <si>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</si>
  <si>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</si>
  <si>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</si>
  <si>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</si>
  <si>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</si>
  <si>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</si>
  <si>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</si>
  <si>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</si>
  <si>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</si>
  <si>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</si>
  <si>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</si>
  <si>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</si>
  <si>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</si>
  <si>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</si>
  <si>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</si>
  <si>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</si>
  <si>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</si>
  <si>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</si>
  <si>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</si>
  <si>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</si>
  <si>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</si>
  <si>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</si>
  <si>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</si>
  <si>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</si>
  <si>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</si>
  <si>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</si>
  <si>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</si>
  <si>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</si>
  <si>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</si>
  <si>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</si>
  <si>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</si>
  <si>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</si>
  <si>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</si>
  <si>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</si>
  <si>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</si>
  <si>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</si>
  <si>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</si>
  <si>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</si>
  <si>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</si>
  <si>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</si>
  <si>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</si>
  <si>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</si>
  <si>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</si>
  <si>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</si>
  <si>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</si>
  <si>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</si>
  <si>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</si>
  <si>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</si>
  <si>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</si>
  <si>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</si>
  <si>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</si>
  <si>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</si>
  <si>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</si>
  <si>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</si>
  <si>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</si>
  <si>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</si>
  <si>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</si>
  <si>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</si>
  <si>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</si>
  <si>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</si>
  <si>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</si>
  <si>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</si>
  <si>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</si>
  <si>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</si>
  <si>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</si>
  <si>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</si>
  <si>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</si>
  <si>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</si>
  <si>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</si>
  <si>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</si>
  <si>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</si>
  <si>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</si>
  <si>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</si>
  <si>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</si>
  <si>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</si>
  <si>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</si>
  <si>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</si>
  <si>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</si>
  <si>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</si>
  <si>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</si>
  <si>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</si>
  <si>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</si>
  <si>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</si>
  <si>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</si>
  <si>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</si>
  <si>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</si>
  <si>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</si>
  <si>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</si>
  <si>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</si>
  <si>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</si>
  <si>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</si>
  <si>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</si>
  <si>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</si>
  <si>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</si>
  <si>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</si>
  <si>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</si>
  <si>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</si>
  <si>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</si>
  <si>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</si>
  <si>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</si>
  <si>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</si>
  <si>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</si>
  <si>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</si>
  <si>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</si>
  <si>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</si>
  <si>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</si>
  <si>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</si>
  <si>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</si>
  <si>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</si>
  <si>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</si>
  <si>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</si>
  <si>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</si>
  <si>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</si>
  <si>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</si>
  <si>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</si>
  <si>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</si>
  <si>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</si>
  <si>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</si>
  <si>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</si>
  <si>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</si>
  <si>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</si>
  <si>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</si>
  <si>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</si>
  <si>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</si>
  <si>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</si>
  <si>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</si>
  <si>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</si>
  <si>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</si>
  <si>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</si>
  <si>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</si>
  <si>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</si>
  <si>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</si>
  <si>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</si>
  <si>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</si>
  <si>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</si>
  <si>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</si>
  <si>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</si>
  <si>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</si>
  <si>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</si>
  <si>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</si>
  <si>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</si>
  <si>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</si>
  <si>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</si>
  <si>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</si>
  <si>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</si>
  <si>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</si>
  <si>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</si>
  <si>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</si>
  <si>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</si>
  <si>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</si>
  <si>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</si>
  <si>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</si>
  <si>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</si>
  <si>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</si>
  <si>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</si>
  <si>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</si>
  <si>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</si>
  <si>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</si>
  <si>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</si>
  <si>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</si>
  <si>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</si>
  <si>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</si>
  <si>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</si>
  <si>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</si>
  <si>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</si>
  <si>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</si>
  <si>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</si>
  <si>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</si>
  <si>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</si>
  <si>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</si>
  <si>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</si>
  <si>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</si>
  <si>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</si>
  <si>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</si>
  <si>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</si>
  <si>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</si>
  <si>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</si>
  <si>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</si>
  <si>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</si>
  <si>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</si>
  <si>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</si>
  <si>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</si>
  <si>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</si>
  <si>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</si>
  <si>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</si>
  <si>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</si>
  <si>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</si>
  <si>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</si>
  <si>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</si>
  <si>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</si>
  <si>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</si>
  <si>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</si>
  <si>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</si>
  <si>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</si>
  <si>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</si>
  <si>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</si>
  <si>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</si>
  <si>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</si>
  <si>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</si>
  <si>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</si>
  <si>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</si>
  <si>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</si>
  <si>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</si>
  <si>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</si>
  <si>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</si>
  <si>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</si>
  <si>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</si>
  <si>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</si>
  <si>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</si>
  <si>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</si>
  <si>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</si>
  <si>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</si>
  <si>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</si>
  <si>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</si>
  <si>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</si>
  <si>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</si>
  <si>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</si>
  <si>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</si>
  <si>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</si>
  <si>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</si>
  <si>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</si>
  <si>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</si>
  <si>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</si>
  <si>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</si>
  <si>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</si>
  <si>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</si>
  <si>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</si>
  <si>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</si>
  <si>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</si>
  <si>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</si>
  <si>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</si>
  <si>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</si>
  <si>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</si>
  <si>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</si>
  <si>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</si>
  <si>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</si>
  <si>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</si>
  <si>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</si>
  <si>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</si>
  <si>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</si>
  <si>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</si>
  <si>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</si>
  <si>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</si>
  <si>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</si>
  <si>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</si>
  <si>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</si>
  <si>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</si>
  <si>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</si>
  <si>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</si>
  <si>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</si>
  <si>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</si>
  <si>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</si>
  <si>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</si>
  <si>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</si>
  <si>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</si>
  <si>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</si>
  <si>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</si>
  <si>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</si>
  <si>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</si>
  <si>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</si>
  <si>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</si>
  <si>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</si>
  <si>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</si>
  <si>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</si>
  <si>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</si>
  <si>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</si>
  <si>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</si>
  <si>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</si>
  <si>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</si>
  <si>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</si>
  <si>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</si>
  <si>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</si>
  <si>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</si>
  <si>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</si>
  <si>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</si>
  <si>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</si>
  <si>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</si>
  <si>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</si>
  <si>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</si>
  <si>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</si>
  <si>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</si>
  <si>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</si>
  <si>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</si>
  <si>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</si>
  <si>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</si>
  <si>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</si>
  <si>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</si>
  <si>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</si>
  <si>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</si>
  <si>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</si>
  <si>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</si>
  <si>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</si>
  <si>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</si>
  <si>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</si>
  <si>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</si>
  <si>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</si>
  <si>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</si>
  <si>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</si>
  <si>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</si>
  <si>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</si>
  <si>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</si>
  <si>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</si>
  <si>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</si>
  <si>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</si>
  <si>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</si>
  <si>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</si>
  <si>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</si>
  <si>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</si>
  <si>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</si>
  <si>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</si>
  <si>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</si>
  <si>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</si>
  <si>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</si>
  <si>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</si>
  <si>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</si>
  <si>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</si>
  <si>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</si>
  <si>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</si>
  <si>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</si>
  <si>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</si>
  <si>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</si>
  <si>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</si>
  <si>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</si>
  <si>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</si>
  <si>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</si>
  <si>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</si>
  <si>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</si>
  <si>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</si>
  <si>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</si>
  <si>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</si>
  <si>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</si>
  <si>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</si>
  <si>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</si>
  <si>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</si>
  <si>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</si>
  <si>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</si>
  <si>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</si>
  <si>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</si>
  <si>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</si>
  <si>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</si>
  <si>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</si>
  <si>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</si>
  <si>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</si>
  <si>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</si>
  <si>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</si>
  <si>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</si>
  <si>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</si>
  <si>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</si>
  <si>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</si>
  <si>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</si>
  <si>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</si>
  <si>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</si>
  <si>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</si>
  <si>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</si>
  <si>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</si>
  <si>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</si>
  <si>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</si>
  <si>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</si>
  <si>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</si>
  <si>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</si>
  <si>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</si>
  <si>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</si>
  <si>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</si>
  <si>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</si>
  <si>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</si>
  <si>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</si>
  <si>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</si>
  <si>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</si>
  <si>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</si>
  <si>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</si>
  <si>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</si>
  <si>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</si>
  <si>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</si>
  <si>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</si>
  <si>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</si>
  <si>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</si>
  <si>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</si>
  <si>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</si>
  <si>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</si>
  <si>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</si>
  <si>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</si>
  <si>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</si>
  <si>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</si>
  <si>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</si>
  <si>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</si>
  <si>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</si>
  <si>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</si>
  <si>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</si>
  <si>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</si>
  <si>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</si>
  <si>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</si>
  <si>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</si>
  <si>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</si>
  <si>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</si>
  <si>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</si>
  <si>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</si>
  <si>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</si>
  <si>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</si>
  <si>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</si>
  <si>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</si>
  <si>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</si>
  <si>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</si>
  <si>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</si>
  <si>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</si>
  <si>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</si>
  <si>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</si>
  <si>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</si>
  <si>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</si>
  <si>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</si>
  <si>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</si>
  <si>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</si>
  <si>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</si>
  <si>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</si>
  <si>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</si>
  <si>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</si>
  <si>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</si>
  <si>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</si>
  <si>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</si>
  <si>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</si>
  <si>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</si>
  <si>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</si>
  <si>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</si>
  <si>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</si>
  <si>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</si>
  <si>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</si>
  <si>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</si>
  <si>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</si>
  <si>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</si>
  <si>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</si>
  <si>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</si>
  <si>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</si>
  <si>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</si>
  <si>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</si>
  <si>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</si>
  <si>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</si>
  <si>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</si>
  <si>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</si>
  <si>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</si>
  <si>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</si>
  <si>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</si>
  <si>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</si>
  <si>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</si>
  <si>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</si>
  <si>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</si>
  <si>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</si>
  <si>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</si>
  <si>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</si>
  <si>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</si>
  <si>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</si>
  <si>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</si>
  <si>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</si>
  <si>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</si>
  <si>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</si>
  <si>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</si>
  <si>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</si>
  <si>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</si>
  <si>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</si>
  <si>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</si>
  <si>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</si>
  <si>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</si>
  <si>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</si>
  <si>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</si>
  <si>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</si>
  <si>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</si>
  <si>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</si>
  <si>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</si>
  <si>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</si>
  <si>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</si>
  <si>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</si>
  <si>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</si>
  <si>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</si>
  <si>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</si>
  <si>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</si>
  <si>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</si>
  <si>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</si>
  <si>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</si>
  <si>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</si>
  <si>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</si>
  <si>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</si>
  <si>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</si>
  <si>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</si>
  <si>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</si>
  <si>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</si>
  <si>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</si>
  <si>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</si>
  <si>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</si>
  <si>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</si>
  <si>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</si>
  <si>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</si>
  <si>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</si>
  <si>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</si>
  <si>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</si>
  <si>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</si>
  <si>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</si>
  <si>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</si>
  <si>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</si>
  <si>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</si>
  <si>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</si>
  <si>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</si>
  <si>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</si>
  <si>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</si>
  <si>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</si>
  <si>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</si>
  <si>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</si>
  <si>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</si>
  <si>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</si>
  <si>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</si>
  <si>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</si>
  <si>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</si>
  <si>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</si>
  <si>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</si>
  <si>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</si>
  <si>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</si>
  <si>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</si>
  <si>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</si>
  <si>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</si>
  <si>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</si>
  <si>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</si>
  <si>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</si>
  <si>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</si>
  <si>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</si>
  <si>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</si>
  <si>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</si>
  <si>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</si>
  <si>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</si>
  <si>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</si>
  <si>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</si>
  <si>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</si>
  <si>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</si>
  <si>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</si>
  <si>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</si>
  <si>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</si>
  <si>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</si>
  <si>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</si>
  <si>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</si>
  <si>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</si>
  <si>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</si>
  <si>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</si>
  <si>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</si>
  <si>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</si>
  <si>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</si>
  <si>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</si>
  <si>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</si>
  <si>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</si>
  <si>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</si>
  <si>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</si>
  <si>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</si>
  <si>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</si>
  <si>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</si>
  <si>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</si>
  <si>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</si>
  <si>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</si>
  <si>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</si>
  <si>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</si>
  <si>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</si>
  <si>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</si>
  <si>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</si>
  <si>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</si>
  <si>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</si>
  <si>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</si>
  <si>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</si>
  <si>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</si>
  <si>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</si>
  <si>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</si>
  <si>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</si>
  <si>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</si>
  <si>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</si>
  <si>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</si>
  <si>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</si>
  <si>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</si>
  <si>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</si>
  <si>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</si>
  <si>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</si>
  <si>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</si>
  <si>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</si>
  <si>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</si>
  <si>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</si>
  <si>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</si>
  <si>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</si>
  <si>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</si>
  <si>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</si>
  <si>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</si>
  <si>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</si>
  <si>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</si>
  <si>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</si>
  <si>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</si>
  <si>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</si>
  <si>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</si>
  <si>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</si>
  <si>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</si>
  <si>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</si>
  <si>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</si>
  <si>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</si>
  <si>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</si>
  <si>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</si>
  <si>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</si>
  <si>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</si>
  <si>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</si>
  <si>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</si>
  <si>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</si>
  <si>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</si>
  <si>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</si>
  <si>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</si>
  <si>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</si>
  <si>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</si>
  <si>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</si>
  <si>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</si>
  <si>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</si>
  <si>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</si>
  <si>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</si>
  <si>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</si>
  <si>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</si>
  <si>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</si>
  <si>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</si>
  <si>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</si>
  <si>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</si>
  <si>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</si>
  <si>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</si>
  <si>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</si>
  <si>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</si>
  <si>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</si>
  <si>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</si>
  <si>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</si>
  <si>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</si>
  <si>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</si>
  <si>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</si>
  <si>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</si>
  <si>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</si>
  <si>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</si>
  <si>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</si>
  <si>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</si>
  <si>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</si>
  <si>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</si>
  <si>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</si>
  <si>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</si>
  <si>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</si>
  <si>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</si>
  <si>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</si>
  <si>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</si>
  <si>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</si>
  <si>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</si>
  <si>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</si>
  <si>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</si>
  <si>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</si>
  <si>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</si>
  <si>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</si>
  <si>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</si>
  <si>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</si>
  <si>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</si>
  <si>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</si>
  <si>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</si>
  <si>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</si>
  <si>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</si>
  <si>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</si>
  <si>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</si>
  <si>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</si>
  <si>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</si>
  <si>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</si>
  <si>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</si>
  <si>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</si>
  <si>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</si>
  <si>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</si>
  <si>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</si>
  <si>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</si>
  <si>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</si>
  <si>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</si>
  <si>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</si>
  <si>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</si>
  <si>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</si>
  <si>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</si>
  <si>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</si>
  <si>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</si>
  <si>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</si>
  <si>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</si>
  <si>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</si>
  <si>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</si>
  <si>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</si>
  <si>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</si>
  <si>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</si>
  <si>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</si>
  <si>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</si>
  <si>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</si>
  <si>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</si>
  <si>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</si>
  <si>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</si>
  <si>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</si>
  <si>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</si>
  <si>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</si>
  <si>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</si>
  <si>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</si>
  <si>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</si>
  <si>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</si>
  <si>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</si>
  <si>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</si>
  <si>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</si>
  <si>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</si>
  <si>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</si>
  <si>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</si>
  <si>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</si>
  <si>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</si>
  <si>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</si>
  <si>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</si>
  <si>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</si>
  <si>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</si>
  <si>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</si>
  <si>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</si>
  <si>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</si>
  <si>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</si>
  <si>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</si>
  <si>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</si>
  <si>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</si>
  <si>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</si>
  <si>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</si>
  <si>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</si>
  <si>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</si>
  <si>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</si>
  <si>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</si>
  <si>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</si>
  <si>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</si>
  <si>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</si>
  <si>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</si>
  <si>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</si>
  <si>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</si>
  <si>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</si>
  <si>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</si>
  <si>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</si>
  <si>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</si>
  <si>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</si>
  <si>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</si>
  <si>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</si>
  <si>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</si>
  <si>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</si>
  <si>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</si>
  <si>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</si>
  <si>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</si>
  <si>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</si>
  <si>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</si>
  <si>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</si>
  <si>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</si>
  <si>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</si>
  <si>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</si>
  <si>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</si>
  <si>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</si>
  <si>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</si>
  <si>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</si>
  <si>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</si>
  <si>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</si>
  <si>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</si>
  <si>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</si>
  <si>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</si>
  <si>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</si>
  <si>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</si>
  <si>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</si>
  <si>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</si>
  <si>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</si>
  <si>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</si>
  <si>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</si>
  <si>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</si>
  <si>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</si>
  <si>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</si>
  <si>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</si>
  <si>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</si>
  <si>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</si>
  <si>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</si>
  <si>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</si>
  <si>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</si>
  <si>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</si>
  <si>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</si>
  <si>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</si>
  <si>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</si>
  <si>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</si>
  <si>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</si>
  <si>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</si>
  <si>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</si>
  <si>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</si>
  <si>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</si>
  <si>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</si>
  <si>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</si>
  <si>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</si>
  <si>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</si>
  <si>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</si>
  <si>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</si>
  <si>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</si>
  <si>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</si>
  <si>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</si>
  <si>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</si>
  <si>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</si>
  <si>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</si>
  <si>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</si>
  <si>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</si>
  <si>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</si>
  <si>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</si>
  <si>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</si>
  <si>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</si>
  <si>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</si>
  <si>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</si>
  <si>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</si>
  <si>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</si>
  <si>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</si>
  <si>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</si>
  <si>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</si>
  <si>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</si>
  <si>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</si>
  <si>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</si>
  <si>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</si>
  <si>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</si>
  <si>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</si>
  <si>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</si>
  <si>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</si>
  <si>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</si>
  <si>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</si>
  <si>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</si>
  <si>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</si>
  <si>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</si>
  <si>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</si>
  <si>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</si>
  <si>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</si>
  <si>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</si>
  <si>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</si>
  <si>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</si>
  <si>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</si>
  <si>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</si>
  <si>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</si>
  <si>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</si>
  <si>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</si>
  <si>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</si>
  <si>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</si>
  <si>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</si>
  <si>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</si>
  <si>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</si>
  <si>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</si>
  <si>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</si>
  <si>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</si>
  <si>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</si>
  <si>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</si>
  <si>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</si>
  <si>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</si>
  <si>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</si>
  <si>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</si>
  <si>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</si>
  <si>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</si>
  <si>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</si>
  <si>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</si>
  <si>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</si>
  <si>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</si>
  <si>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</si>
  <si>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</si>
  <si>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</si>
  <si>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</si>
  <si>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</si>
  <si>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</si>
  <si>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</si>
  <si>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</si>
  <si>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</si>
  <si>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</si>
  <si>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</si>
  <si>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</si>
  <si>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</si>
  <si>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</si>
  <si>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</si>
  <si>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</si>
  <si>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</si>
  <si>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</si>
  <si>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</si>
  <si>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</si>
  <si>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</si>
  <si>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</si>
  <si>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</si>
  <si>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</si>
  <si>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</si>
  <si>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</si>
  <si>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</si>
  <si>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</si>
  <si>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</si>
  <si>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</si>
  <si>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</si>
  <si>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</si>
  <si>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</si>
  <si>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</si>
  <si>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</si>
  <si>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</si>
  <si>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</si>
  <si>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</si>
  <si>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</si>
  <si>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</si>
  <si>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</si>
  <si>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</si>
  <si>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</si>
  <si>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</si>
  <si>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</si>
  <si>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</si>
  <si>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</si>
  <si>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</si>
  <si>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</si>
  <si>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</si>
  <si>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</si>
  <si>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</si>
  <si>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</si>
  <si>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</si>
  <si>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</si>
  <si>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</si>
  <si>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</si>
  <si>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</si>
  <si>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</si>
  <si>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</si>
  <si>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</si>
  <si>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</si>
  <si>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</si>
  <si>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</si>
  <si>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</si>
  <si>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</si>
  <si>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</si>
  <si>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</si>
  <si>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</si>
  <si>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</si>
  <si>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</si>
  <si>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</si>
  <si>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</si>
  <si>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</si>
  <si>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</si>
  <si>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</si>
  <si>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</si>
  <si>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</si>
  <si>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</si>
  <si>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</si>
  <si>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</si>
  <si>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</si>
  <si>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</si>
  <si>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</si>
  <si>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</si>
  <si>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</si>
  <si>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</si>
  <si>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</si>
  <si>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</si>
  <si>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</si>
  <si>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</si>
  <si>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</si>
  <si>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</si>
  <si>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</si>
  <si>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</si>
  <si>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</si>
  <si>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</si>
  <si>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</si>
  <si>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</si>
  <si>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</si>
  <si>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</si>
  <si>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</si>
  <si>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</si>
  <si>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</si>
  <si>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</si>
  <si>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</si>
  <si>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</si>
  <si>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</si>
  <si>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</si>
  <si>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</si>
  <si>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</si>
  <si>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</si>
  <si>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</si>
  <si>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</si>
  <si>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</si>
  <si>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</si>
  <si>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</si>
  <si>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</si>
  <si>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</si>
  <si>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</si>
  <si>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</si>
  <si>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</si>
  <si>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</si>
  <si>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</si>
  <si>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</si>
  <si>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</si>
  <si>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</si>
  <si>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</si>
  <si>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</si>
  <si>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</si>
  <si>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</si>
  <si>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</si>
  <si>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</si>
  <si>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</si>
  <si>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</si>
  <si>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</si>
  <si>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</si>
  <si>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</si>
  <si>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</si>
  <si>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</si>
  <si>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</si>
  <si>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</si>
  <si>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</si>
  <si>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</si>
  <si>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</si>
  <si>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</si>
  <si>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</si>
  <si>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</si>
  <si>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</si>
  <si>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</si>
  <si>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</si>
  <si>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</si>
  <si>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</si>
  <si>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</si>
  <si>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</si>
  <si>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</si>
  <si>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</si>
  <si>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</si>
  <si>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</si>
  <si>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</si>
  <si>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</si>
  <si>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</si>
  <si>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</si>
  <si>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</si>
  <si>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</si>
  <si>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</si>
  <si>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</si>
  <si>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</si>
  <si>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</si>
  <si>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</si>
  <si>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</si>
  <si>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</si>
  <si>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</si>
  <si>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</si>
  <si>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</si>
  <si>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</si>
  <si>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</si>
  <si>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</si>
  <si>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</si>
  <si>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</si>
  <si>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</si>
  <si>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</si>
  <si>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</si>
  <si>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</si>
  <si>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</si>
  <si>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</si>
  <si>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</si>
  <si>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</si>
  <si>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</si>
  <si>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</si>
  <si>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</si>
  <si>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</si>
  <si>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</si>
  <si>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</si>
  <si>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</si>
  <si>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</si>
  <si>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</si>
  <si>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</si>
  <si>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</si>
  <si>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</si>
  <si>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</si>
  <si>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</si>
  <si>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</si>
  <si>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</si>
  <si>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</si>
  <si>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</si>
  <si>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</si>
  <si>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</si>
  <si>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</si>
  <si>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</si>
  <si>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</si>
  <si>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</si>
  <si>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</si>
  <si>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</si>
  <si>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</si>
  <si>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</si>
  <si>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</si>
  <si>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</si>
  <si>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</si>
  <si>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</si>
  <si>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</si>
  <si>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</si>
  <si>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</si>
  <si>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</si>
  <si>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</si>
  <si>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</si>
  <si>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</si>
  <si>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</si>
  <si>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</si>
  <si>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</si>
  <si>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</si>
  <si>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</si>
  <si>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</si>
  <si>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</si>
  <si>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</si>
  <si>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</si>
  <si>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</si>
  <si>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</si>
  <si>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</si>
  <si>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</si>
  <si>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</si>
  <si>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</si>
  <si>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</si>
  <si>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</si>
  <si>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</si>
  <si>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</si>
  <si>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</si>
  <si>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</si>
  <si>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</si>
  <si>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</si>
  <si>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</si>
  <si>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</si>
  <si>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</si>
  <si>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</si>
  <si>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</si>
  <si>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</si>
  <si>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</si>
  <si>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</si>
  <si>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</si>
  <si>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</si>
  <si>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</si>
  <si>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</si>
  <si>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</si>
  <si>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</si>
  <si>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</si>
  <si>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</si>
  <si>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</si>
  <si>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</si>
  <si>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</si>
  <si>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</si>
  <si>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</si>
  <si>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</si>
  <si>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</si>
  <si>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</si>
  <si>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</si>
  <si>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</si>
  <si>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</si>
  <si>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</si>
  <si>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</si>
  <si>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</si>
  <si>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</si>
  <si>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</si>
  <si>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</si>
  <si>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</si>
  <si>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</si>
  <si>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</si>
  <si>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</si>
  <si>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</si>
  <si>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</si>
  <si>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</si>
  <si>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</si>
  <si>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</si>
  <si>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</si>
  <si>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</si>
  <si>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</si>
  <si>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</si>
  <si>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</si>
  <si>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</si>
  <si>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</si>
  <si>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</si>
  <si>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</si>
  <si>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</si>
  <si>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</si>
  <si>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</si>
  <si>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</si>
  <si>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</si>
  <si>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</si>
  <si>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</si>
  <si>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</si>
  <si>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</si>
  <si>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</si>
  <si>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</si>
  <si>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</si>
  <si>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</si>
  <si>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</si>
  <si>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</si>
  <si>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</si>
  <si>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</si>
  <si>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</si>
  <si>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</si>
  <si>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</si>
  <si>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</si>
  <si>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</si>
  <si>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</si>
  <si>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</si>
  <si>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</si>
  <si>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</si>
  <si>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</si>
  <si>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</si>
  <si>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</si>
  <si>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</si>
  <si>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</si>
  <si>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</si>
  <si>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</si>
  <si>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</si>
  <si>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</si>
  <si>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</si>
  <si>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</si>
  <si>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</si>
  <si>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</si>
  <si>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</si>
  <si>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</si>
  <si>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</si>
  <si>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</si>
  <si>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</si>
  <si>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</si>
  <si>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</si>
  <si>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</si>
  <si>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</si>
  <si>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</si>
  <si>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</si>
  <si>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</si>
  <si>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</si>
  <si>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</si>
  <si>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</si>
  <si>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</si>
  <si>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</si>
  <si>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</si>
  <si>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</si>
  <si>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</si>
  <si>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</si>
  <si>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</si>
  <si>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</si>
  <si>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</si>
  <si>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</si>
  <si>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</si>
  <si>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</si>
  <si>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</si>
  <si>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</si>
  <si>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</si>
  <si>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</si>
  <si>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</si>
  <si>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</si>
  <si>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</si>
  <si>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</si>
  <si>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</si>
  <si>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</si>
  <si>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</si>
  <si>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</si>
  <si>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</si>
  <si>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</si>
  <si>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</si>
  <si>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</si>
  <si>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</si>
  <si>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</si>
  <si>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</si>
  <si>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</si>
  <si>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</si>
  <si>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</si>
  <si>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</si>
  <si>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</si>
  <si>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</si>
  <si>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</si>
  <si>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</si>
  <si>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</si>
  <si>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</si>
  <si>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</si>
  <si>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</si>
  <si>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</si>
  <si>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</si>
  <si>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</si>
  <si>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</si>
  <si>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</si>
  <si>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</si>
  <si>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</si>
  <si>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</si>
  <si>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</si>
  <si>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</si>
  <si>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</si>
  <si>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</si>
  <si>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</si>
  <si>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</si>
  <si>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</si>
  <si>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</si>
  <si>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</si>
  <si>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</si>
  <si>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</si>
  <si>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</si>
  <si>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</si>
  <si>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</si>
  <si>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</si>
  <si>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</si>
  <si>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</si>
  <si>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</si>
  <si>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</si>
  <si>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</si>
  <si>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</si>
  <si>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</si>
  <si>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</si>
  <si>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</si>
  <si>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</si>
  <si>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</si>
  <si>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</si>
  <si>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</si>
  <si>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</si>
  <si>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</si>
  <si>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</si>
  <si>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</si>
  <si>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</si>
  <si>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</si>
  <si>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</si>
  <si>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</si>
  <si>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</si>
  <si>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</si>
  <si>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</si>
  <si>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</si>
  <si>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</si>
  <si>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</si>
  <si>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</si>
  <si>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</si>
  <si>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</si>
  <si>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</si>
  <si>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</si>
  <si>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</si>
  <si>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</si>
  <si>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</si>
  <si>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</si>
  <si>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</si>
  <si>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</si>
  <si>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</si>
  <si>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</si>
  <si>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</si>
  <si>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</si>
  <si>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</si>
  <si>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</si>
  <si>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</si>
  <si>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</si>
  <si>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</si>
  <si>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</si>
  <si>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</si>
  <si>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</si>
  <si>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</si>
  <si>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</si>
  <si>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</si>
  <si>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</si>
  <si>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</si>
  <si>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</si>
  <si>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</si>
  <si>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</si>
  <si>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</si>
  <si>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</si>
  <si>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</si>
  <si>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</si>
  <si>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</si>
  <si>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</si>
  <si>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</si>
  <si>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</si>
  <si>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</si>
  <si>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</si>
  <si>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</si>
  <si>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</si>
  <si>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</si>
  <si>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</si>
  <si>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</si>
  <si>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</si>
  <si>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</si>
  <si>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</si>
  <si>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</si>
  <si>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</si>
  <si>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</si>
  <si>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</si>
  <si>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</si>
  <si>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</si>
  <si>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</si>
  <si>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</si>
  <si>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</si>
  <si>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</si>
  <si>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</si>
  <si>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</si>
  <si>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</si>
  <si>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</si>
  <si>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</si>
  <si>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</si>
  <si>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</si>
  <si>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</si>
  <si>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</si>
  <si>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</si>
  <si>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</si>
  <si>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</si>
  <si>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</si>
  <si>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</si>
  <si>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</si>
  <si>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</si>
  <si>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</si>
  <si>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</si>
  <si>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</si>
  <si>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</si>
  <si>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</si>
  <si>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</si>
  <si>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</si>
  <si>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</si>
  <si>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</si>
  <si>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</si>
  <si>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</si>
  <si>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</si>
  <si>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</si>
  <si>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</si>
  <si>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</si>
  <si>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</si>
  <si>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</si>
  <si>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</si>
  <si>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</si>
  <si>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</si>
  <si>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</si>
  <si>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</si>
  <si>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</si>
  <si>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</si>
  <si>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</si>
  <si>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</si>
  <si>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</si>
  <si>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</si>
  <si>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</si>
  <si>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</si>
  <si>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</si>
  <si>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</si>
  <si>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</si>
  <si>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</si>
  <si>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</si>
  <si>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</si>
  <si>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</si>
  <si>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</si>
  <si>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</si>
  <si>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</si>
  <si>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</si>
  <si>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</si>
  <si>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</si>
  <si>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</si>
  <si>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</si>
  <si>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</si>
  <si>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</si>
  <si>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</si>
  <si>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</si>
  <si>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</si>
  <si>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</si>
  <si>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</si>
  <si>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</si>
  <si>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</si>
  <si>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</si>
  <si>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</si>
  <si>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</si>
  <si>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</si>
  <si>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</si>
  <si>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</si>
  <si>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</si>
  <si>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</si>
  <si>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</si>
  <si>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</si>
  <si>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</si>
  <si>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</si>
  <si>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</si>
  <si>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</si>
  <si>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</si>
  <si>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</si>
  <si>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</si>
  <si>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</si>
  <si>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</si>
  <si>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</si>
  <si>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</si>
  <si>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</si>
  <si>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</si>
  <si>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</si>
  <si>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</si>
  <si>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</si>
  <si>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</si>
  <si>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</si>
  <si>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</si>
  <si>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</si>
  <si>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</si>
  <si>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</si>
  <si>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</si>
  <si>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</si>
  <si>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</si>
  <si>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</si>
  <si>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</si>
  <si>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</si>
  <si>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</si>
  <si>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</si>
  <si>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</si>
  <si>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</si>
  <si>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</si>
  <si>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</si>
  <si>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</si>
  <si>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</si>
  <si>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</si>
  <si>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</si>
  <si>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</si>
  <si>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</si>
  <si>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</si>
  <si>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</si>
  <si>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</si>
  <si>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</si>
  <si>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</si>
  <si>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</si>
  <si>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</si>
  <si>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</si>
  <si>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</si>
  <si>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</si>
  <si>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</si>
  <si>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</si>
  <si>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</si>
  <si>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</si>
  <si>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</si>
  <si>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</si>
  <si>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</si>
  <si>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</si>
  <si>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</si>
  <si>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</si>
  <si>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</si>
  <si>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</si>
  <si>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</si>
  <si>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</si>
  <si>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</si>
  <si>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</si>
  <si>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</si>
  <si>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</si>
  <si>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</si>
  <si>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</si>
  <si>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</si>
  <si>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</si>
  <si>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</si>
  <si>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</si>
  <si>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</si>
  <si>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</si>
  <si>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</si>
  <si>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</si>
  <si>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</si>
  <si>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</si>
  <si>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</si>
  <si>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</si>
  <si>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</si>
  <si>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</si>
  <si>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</si>
  <si>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</si>
  <si>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</si>
  <si>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</si>
  <si>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</si>
  <si>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</si>
  <si>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</si>
  <si>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</si>
  <si>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</si>
  <si>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</si>
  <si>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</si>
  <si>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</si>
  <si>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</si>
  <si>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</si>
  <si>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</si>
  <si>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</si>
  <si>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</si>
  <si>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</si>
  <si>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</si>
  <si>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</si>
  <si>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</si>
  <si>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</si>
  <si>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</si>
  <si>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</si>
  <si>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</si>
  <si>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</si>
  <si>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</si>
  <si>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</si>
  <si>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</si>
  <si>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</si>
  <si>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</si>
  <si>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</si>
  <si>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</si>
  <si>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</si>
  <si>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</si>
  <si>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</si>
  <si>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</si>
  <si>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</si>
  <si>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</si>
  <si>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</si>
  <si>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</si>
  <si>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</si>
  <si>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</si>
  <si>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</si>
  <si>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</si>
  <si>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</si>
  <si>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</si>
  <si>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</si>
  <si>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</si>
  <si>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</si>
  <si>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</si>
  <si>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</si>
  <si>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</si>
  <si>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</si>
  <si>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</si>
  <si>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</si>
  <si>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</si>
  <si>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</si>
  <si>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</si>
  <si>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</si>
  <si>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</si>
  <si>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</si>
  <si>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</si>
  <si>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</si>
  <si>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</si>
  <si>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</si>
  <si>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</si>
  <si>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</si>
  <si>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</si>
  <si>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</si>
  <si>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</si>
  <si>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</si>
  <si>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</si>
  <si>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</si>
  <si>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</si>
  <si>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</si>
  <si>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</si>
  <si>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</si>
  <si>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</si>
  <si>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</si>
  <si>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</si>
  <si>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</si>
  <si>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</si>
  <si>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</si>
  <si>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</si>
  <si>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</si>
  <si>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</si>
  <si>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</si>
  <si>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</si>
  <si>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</si>
  <si>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</si>
  <si>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</si>
  <si>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</si>
  <si>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</si>
  <si>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</si>
  <si>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</si>
  <si>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</si>
  <si>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</si>
  <si>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</si>
  <si>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</si>
  <si>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</si>
  <si>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</si>
  <si>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</si>
  <si>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</si>
  <si>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</si>
  <si>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</si>
  <si>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</si>
  <si>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</si>
  <si>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</si>
  <si>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</si>
  <si>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</si>
  <si>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</si>
  <si>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</si>
  <si>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</si>
  <si>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</si>
  <si>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</si>
  <si>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</si>
  <si>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</si>
  <si>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</si>
  <si>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</si>
  <si>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</si>
  <si>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</si>
  <si>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</si>
  <si>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</si>
  <si>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</si>
  <si>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</si>
  <si>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</si>
  <si>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</si>
  <si>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</si>
  <si>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</si>
  <si>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</si>
  <si>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</si>
  <si>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</si>
  <si>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</si>
  <si>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</si>
  <si>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</si>
  <si>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</si>
  <si>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</si>
  <si>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</si>
  <si>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</si>
  <si>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</si>
  <si>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</si>
  <si>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</si>
  <si>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</si>
  <si>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</si>
  <si>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</si>
  <si>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</si>
  <si>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</si>
  <si>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</si>
  <si>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</si>
  <si>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</si>
  <si>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</si>
  <si>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</si>
  <si>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</si>
  <si>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</si>
  <si>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</si>
  <si>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</si>
  <si>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</si>
  <si>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</si>
  <si>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</si>
  <si>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</si>
  <si>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</si>
  <si>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</si>
  <si>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</si>
  <si>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</si>
  <si>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</si>
  <si>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</si>
  <si>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</si>
  <si>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</si>
  <si>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</si>
  <si>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</si>
  <si>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</si>
  <si>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</si>
  <si>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</si>
  <si>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</si>
  <si>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</si>
  <si>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</si>
  <si>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</si>
  <si>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</si>
  <si>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</si>
  <si>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</si>
  <si>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</si>
  <si>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</si>
  <si>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</si>
  <si>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</si>
  <si>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</si>
  <si>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</si>
  <si>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</si>
  <si>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</si>
  <si>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</si>
  <si>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</si>
  <si>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</si>
  <si>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</si>
  <si>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</si>
  <si>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</si>
  <si>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</si>
  <si>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</si>
  <si>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</si>
  <si>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</si>
  <si>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</si>
  <si>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</si>
  <si>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</si>
  <si>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</si>
  <si>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</si>
  <si>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</si>
  <si>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</si>
  <si>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</si>
  <si>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</si>
  <si>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</si>
  <si>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</si>
  <si>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</si>
  <si>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</si>
  <si>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</si>
  <si>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</si>
  <si>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</si>
  <si>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</si>
  <si>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</si>
  <si>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</si>
  <si>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</si>
  <si>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</si>
  <si>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</si>
  <si>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</si>
  <si>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</si>
  <si>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</si>
  <si>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</si>
  <si>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</si>
  <si>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</si>
  <si>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</si>
  <si>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</si>
  <si>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</si>
  <si>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</si>
  <si>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</si>
  <si>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</si>
  <si>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</si>
  <si>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</si>
  <si>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</si>
  <si>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</si>
  <si>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</si>
  <si>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</si>
  <si>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</si>
  <si>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</si>
  <si>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</si>
  <si>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</si>
  <si>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</si>
  <si>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</si>
  <si>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</si>
  <si>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</si>
  <si>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</si>
  <si>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</si>
  <si>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</si>
  <si>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</si>
  <si>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</si>
  <si>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</si>
  <si>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</si>
  <si>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</si>
  <si>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</si>
  <si>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</si>
  <si>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</si>
  <si>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</si>
  <si>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</si>
  <si>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</si>
  <si>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</si>
  <si>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</si>
  <si>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</si>
  <si>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</si>
  <si>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</si>
  <si>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</si>
  <si>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</si>
  <si>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</si>
  <si>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</si>
  <si>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</si>
  <si>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</si>
  <si>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</si>
  <si>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</si>
  <si>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</si>
  <si>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</si>
  <si>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</si>
  <si>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</si>
  <si>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</si>
  <si>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</si>
  <si>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</si>
  <si>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</si>
  <si>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</si>
  <si>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</si>
  <si>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</si>
  <si>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</si>
  <si>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</si>
  <si>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</si>
  <si>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</si>
  <si>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</si>
  <si>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</si>
  <si>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</si>
  <si>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</si>
  <si>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</si>
  <si>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</si>
  <si>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</si>
  <si>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</si>
  <si>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</si>
  <si>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</si>
  <si>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</si>
  <si>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</si>
  <si>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</si>
  <si>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</si>
  <si>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</si>
  <si>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</si>
  <si>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</si>
  <si>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</si>
  <si>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</si>
  <si>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</si>
  <si>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</si>
  <si>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</si>
  <si>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</si>
  <si>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</si>
  <si>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</si>
  <si>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</si>
  <si>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</si>
  <si>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</si>
  <si>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</si>
  <si>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</si>
  <si>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</si>
  <si>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</si>
  <si>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</si>
  <si>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</si>
  <si>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</si>
  <si>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</si>
  <si>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</si>
  <si>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</si>
  <si>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</si>
  <si>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</si>
  <si>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</si>
  <si>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</si>
  <si>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</si>
  <si>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</si>
  <si>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</si>
  <si>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</si>
  <si>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</si>
  <si>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</si>
  <si>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</si>
  <si>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</si>
  <si>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</si>
  <si>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</si>
  <si>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</si>
  <si>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</si>
  <si>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</si>
  <si>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</si>
  <si>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</si>
  <si>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</si>
  <si>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</si>
  <si>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</si>
  <si>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</si>
  <si>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</si>
  <si>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</si>
  <si>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</si>
  <si>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</si>
  <si>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</si>
  <si>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</si>
  <si>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</si>
  <si>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</si>
  <si>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</si>
  <si>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</si>
  <si>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</si>
  <si>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</si>
  <si>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</si>
  <si>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</si>
  <si>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</si>
  <si>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</si>
  <si>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</si>
  <si>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</si>
  <si>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</si>
  <si>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</si>
  <si>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</si>
  <si>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</si>
  <si>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</si>
  <si>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</si>
  <si>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</si>
  <si>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</si>
  <si>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</si>
  <si>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</si>
  <si>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</si>
  <si>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</si>
  <si>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</si>
  <si>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</si>
  <si>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</si>
  <si>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</si>
  <si>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</si>
  <si>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</si>
  <si>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</si>
  <si>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</si>
  <si>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</si>
  <si>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</si>
  <si>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</si>
  <si>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</si>
  <si>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</si>
  <si>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</si>
  <si>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</si>
  <si>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</si>
  <si>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</si>
  <si>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</si>
  <si>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</si>
  <si>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</si>
  <si>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</si>
  <si>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</si>
  <si>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</si>
  <si>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</si>
  <si>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</si>
  <si>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</si>
  <si>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</si>
  <si>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</si>
  <si>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</si>
  <si>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</si>
  <si>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</si>
  <si>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</si>
  <si>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</si>
  <si>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</si>
  <si>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</si>
  <si>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</si>
  <si>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</si>
  <si>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</si>
  <si>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</si>
  <si>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</si>
  <si>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</si>
  <si>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</si>
  <si>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</si>
  <si>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</si>
  <si>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</si>
  <si>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</si>
  <si>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</si>
  <si>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</si>
  <si>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</si>
  <si>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</si>
  <si>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</si>
  <si>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</si>
  <si>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</si>
  <si>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</si>
  <si>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</si>
  <si>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</si>
  <si>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</si>
  <si>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</si>
  <si>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</si>
  <si>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</si>
  <si>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</si>
  <si>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</si>
  <si>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</si>
  <si>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</si>
  <si>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</si>
  <si>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</si>
  <si>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</si>
  <si>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</si>
  <si>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</si>
  <si>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</si>
  <si>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</si>
  <si>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</si>
  <si>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</si>
  <si>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</si>
  <si>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</si>
  <si>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</si>
  <si>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</si>
  <si>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</si>
  <si>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</si>
  <si>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</si>
  <si>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</si>
  <si>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</si>
  <si>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</si>
  <si>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</si>
  <si>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</si>
  <si>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</si>
  <si>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</si>
  <si>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</si>
  <si>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</si>
  <si>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</si>
  <si>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</si>
  <si>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</si>
  <si>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</si>
  <si>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</si>
  <si>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</si>
  <si>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</si>
  <si>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</si>
  <si>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</si>
  <si>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</si>
  <si>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</si>
  <si>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</si>
  <si>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</si>
  <si>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</si>
  <si>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</si>
  <si>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</si>
  <si>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</si>
  <si>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</si>
  <si>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</si>
  <si>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</si>
  <si>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</si>
  <si>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</si>
  <si>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</si>
  <si>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</si>
  <si>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</si>
  <si>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</si>
  <si>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</si>
  <si>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</si>
  <si>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</si>
  <si>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</si>
  <si>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</si>
  <si>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</si>
  <si>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</si>
  <si>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</si>
  <si>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</si>
  <si>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</si>
  <si>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</si>
  <si>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</si>
  <si>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</si>
  <si>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</si>
  <si>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</si>
  <si>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</si>
  <si>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</si>
  <si>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</si>
  <si>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</si>
  <si>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</si>
  <si>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</si>
  <si>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</si>
  <si>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</si>
  <si>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</si>
  <si>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</si>
  <si>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</si>
  <si>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</si>
  <si>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</si>
  <si>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</si>
  <si>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</si>
  <si>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</si>
  <si>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</si>
  <si>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</si>
  <si>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</si>
  <si>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</si>
  <si>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</si>
  <si>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</si>
  <si>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</si>
  <si>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</si>
  <si>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</si>
  <si>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</si>
  <si>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</si>
  <si>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</si>
  <si>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</si>
  <si>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</si>
  <si>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</si>
  <si>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</si>
  <si>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</si>
  <si>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</si>
  <si>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</si>
  <si>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</si>
  <si>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</si>
  <si>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</si>
  <si>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</si>
  <si>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</si>
  <si>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</si>
  <si>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</si>
  <si>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</si>
  <si>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</si>
  <si>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</si>
  <si>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</si>
  <si>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</si>
  <si>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</si>
  <si>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</si>
  <si>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</si>
  <si>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</si>
  <si>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</si>
  <si>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</si>
  <si>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</si>
  <si>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</si>
  <si>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</si>
  <si>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</si>
  <si>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</si>
  <si>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</si>
  <si>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</si>
  <si>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</si>
  <si>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</si>
  <si>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</si>
  <si>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</si>
  <si>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</si>
  <si>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</si>
  <si>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</si>
  <si>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</si>
  <si>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</si>
  <si>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</si>
  <si>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</si>
  <si>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</si>
  <si>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</si>
  <si>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</si>
  <si>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</si>
  <si>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</si>
  <si>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</si>
  <si>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</si>
  <si>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</si>
  <si>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</si>
  <si>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</si>
  <si>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</si>
  <si>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</si>
  <si>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</si>
  <si>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</si>
  <si>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</si>
  <si>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</si>
  <si>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</si>
  <si>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</si>
  <si>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</si>
  <si>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</si>
  <si>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</si>
  <si>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</si>
  <si>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</si>
  <si>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</si>
  <si>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</si>
  <si>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</si>
  <si>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</si>
  <si>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</si>
  <si>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</si>
  <si>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</si>
  <si>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</si>
  <si>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</si>
  <si>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</si>
  <si>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</si>
  <si>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</si>
  <si>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</si>
  <si>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</si>
  <si>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</si>
  <si>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</si>
  <si>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</si>
  <si>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</si>
  <si>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</si>
  <si>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</si>
  <si>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</si>
  <si>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</si>
  <si>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</si>
  <si>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</si>
  <si>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</si>
  <si>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</si>
  <si>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</si>
  <si>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</si>
  <si>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</si>
  <si>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</si>
  <si>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</si>
  <si>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</si>
  <si>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</si>
  <si>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</si>
  <si>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</si>
  <si>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</si>
  <si>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</si>
  <si>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</si>
  <si>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</si>
  <si>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</si>
  <si>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</si>
  <si>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</si>
  <si>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</si>
  <si>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</si>
  <si>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</si>
  <si>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</si>
  <si>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</si>
  <si>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</si>
  <si>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</si>
  <si>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</si>
  <si>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</si>
  <si>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</si>
  <si>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</si>
  <si>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</si>
  <si>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</si>
  <si>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</si>
  <si>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</si>
  <si>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</si>
  <si>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</si>
  <si>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</si>
  <si>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</si>
  <si>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</si>
  <si>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</si>
  <si>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</si>
  <si>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</si>
  <si>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</si>
  <si>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</si>
  <si>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</si>
  <si>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</si>
  <si>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</si>
  <si>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</si>
  <si>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</si>
  <si>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</si>
  <si>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</si>
  <si>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</si>
  <si>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</si>
  <si>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</si>
  <si>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</si>
  <si>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</si>
  <si>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</si>
  <si>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</si>
  <si>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</si>
  <si>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</si>
  <si>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</si>
  <si>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</si>
  <si>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</si>
  <si>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</si>
  <si>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</si>
  <si>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</si>
  <si>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</si>
  <si>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</si>
  <si>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</si>
  <si>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</si>
  <si>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</si>
  <si>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</si>
  <si>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</si>
  <si>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</si>
  <si>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</si>
  <si>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</si>
  <si>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</si>
  <si>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</si>
  <si>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</si>
  <si>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</si>
  <si>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</si>
  <si>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</si>
  <si>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</si>
  <si>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</si>
  <si>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</si>
  <si>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</si>
  <si>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</si>
  <si>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</si>
  <si>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</si>
  <si>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</si>
  <si>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</si>
  <si>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</si>
  <si>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</si>
  <si>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</si>
  <si>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</si>
  <si>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</si>
  <si>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</si>
  <si>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</si>
  <si>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</si>
  <si>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</si>
  <si>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</si>
  <si>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</si>
  <si>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</si>
  <si>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</si>
  <si>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</si>
  <si>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</si>
  <si>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</si>
  <si>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</si>
  <si>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</si>
  <si>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</si>
  <si>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</si>
  <si>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</si>
  <si>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</si>
  <si>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</si>
  <si>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</si>
  <si>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</si>
  <si>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</si>
  <si>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</si>
  <si>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</si>
  <si>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</si>
  <si>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</si>
  <si>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</si>
  <si>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</si>
  <si>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</si>
  <si>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</si>
  <si>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</si>
  <si>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</si>
  <si>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</si>
  <si>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</si>
  <si>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</si>
  <si>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</si>
  <si>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</si>
  <si>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</si>
  <si>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</si>
  <si>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</si>
  <si>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</si>
  <si>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</si>
  <si>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</si>
  <si>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</si>
  <si>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</si>
  <si>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</si>
  <si>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</si>
  <si>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</si>
  <si>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</si>
  <si>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</si>
  <si>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</si>
  <si>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</si>
  <si>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</si>
  <si>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</si>
  <si>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</si>
  <si>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</si>
  <si>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</si>
  <si>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</si>
  <si>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</si>
  <si>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</si>
  <si>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</si>
  <si>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</si>
  <si>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</si>
  <si>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</si>
  <si>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</si>
  <si>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</si>
  <si>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</si>
  <si>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</si>
  <si>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</si>
  <si>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</si>
  <si>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</si>
  <si>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</si>
  <si>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</si>
  <si>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</si>
  <si>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</si>
  <si>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</si>
  <si>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</si>
  <si>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</si>
  <si>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</si>
  <si>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</si>
  <si>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</si>
  <si>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</si>
  <si>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</si>
  <si>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</si>
  <si>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</si>
  <si>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</si>
  <si>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</si>
  <si>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</si>
  <si>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</si>
  <si>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</si>
  <si>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</si>
  <si>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</si>
  <si>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</si>
  <si>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</si>
  <si>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</si>
  <si>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</si>
  <si>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</si>
  <si>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</si>
  <si>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</si>
  <si>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</si>
  <si>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</si>
  <si>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</si>
  <si>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</si>
  <si>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</si>
  <si>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</si>
  <si>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</si>
  <si>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</si>
  <si>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</si>
  <si>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</si>
  <si>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</si>
  <si>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</si>
  <si>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</si>
  <si>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</si>
  <si>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</si>
  <si>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</si>
  <si>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</si>
  <si>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</si>
  <si>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</si>
  <si>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</si>
  <si>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</si>
  <si>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</si>
  <si>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</si>
  <si>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</si>
  <si>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</si>
  <si>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</si>
  <si>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</si>
  <si>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</si>
  <si>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</si>
  <si>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</si>
  <si>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</si>
  <si>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</si>
  <si>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</si>
  <si>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</si>
  <si>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</si>
  <si>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</si>
  <si>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</si>
  <si>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</si>
  <si>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</si>
  <si>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</si>
  <si>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</si>
  <si>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</si>
  <si>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</si>
  <si>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</si>
  <si>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</si>
  <si>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</si>
  <si>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</si>
  <si>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</si>
  <si>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</si>
  <si>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</si>
  <si>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</si>
  <si>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</si>
  <si>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</si>
  <si>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</si>
  <si>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</si>
  <si>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</si>
  <si>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</si>
  <si>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</si>
  <si>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</si>
  <si>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</si>
  <si>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</si>
  <si>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</si>
  <si>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</si>
  <si>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</si>
  <si>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</si>
  <si>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</si>
  <si>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</si>
  <si>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</si>
  <si>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</si>
  <si>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</si>
  <si>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</si>
  <si>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</si>
  <si>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</si>
  <si>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</si>
  <si>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</si>
  <si>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</si>
  <si>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</si>
  <si>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</si>
  <si>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</si>
  <si>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</si>
  <si>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</si>
  <si>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</si>
  <si>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</si>
  <si>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</si>
  <si>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</si>
  <si>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</si>
  <si>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</si>
  <si>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</si>
  <si>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</si>
  <si>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</si>
  <si>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</si>
  <si>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</si>
  <si>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</si>
  <si>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</si>
  <si>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</si>
  <si>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</si>
  <si>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</si>
  <si>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</si>
  <si>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</si>
  <si>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</si>
  <si>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</si>
  <si>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</si>
  <si>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</si>
  <si>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</si>
  <si>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</si>
  <si>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</si>
  <si>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</si>
  <si>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</si>
  <si>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</si>
  <si>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</si>
  <si>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</si>
  <si>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</si>
  <si>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</si>
  <si>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</si>
  <si>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</si>
  <si>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</si>
  <si>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</si>
  <si>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</si>
  <si>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</si>
  <si>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</si>
  <si>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</si>
  <si>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</si>
  <si>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</si>
  <si>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</si>
  <si>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</si>
  <si>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</si>
  <si>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</si>
  <si>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</si>
  <si>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</si>
  <si>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</si>
  <si>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</si>
  <si>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</si>
  <si>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</si>
  <si>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</si>
  <si>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</si>
  <si>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</si>
  <si>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</si>
  <si>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</si>
  <si>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</si>
  <si>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</si>
  <si>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</si>
  <si>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</si>
  <si>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</si>
  <si>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</si>
  <si>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</si>
  <si>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</si>
  <si>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</si>
  <si>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</si>
  <si>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</si>
  <si>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</si>
  <si>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</si>
  <si>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</si>
  <si>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</si>
  <si>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</si>
  <si>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</si>
  <si>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</si>
  <si>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</si>
  <si>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</si>
  <si>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</si>
  <si>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</si>
  <si>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</si>
  <si>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</si>
  <si>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</si>
  <si>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</si>
  <si>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</si>
  <si>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</si>
  <si>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</si>
  <si>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</si>
  <si>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</si>
  <si>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</si>
  <si>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</si>
  <si>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</si>
  <si>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265-269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</si>
  <si>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</si>
  <si>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</si>
  <si>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</si>
  <si>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</si>
  <si>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</si>
  <si>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</si>
  <si>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</si>
  <si>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</si>
  <si>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</si>
  <si>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</si>
  <si>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</si>
  <si>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</si>
  <si>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</si>
  <si>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</si>
  <si>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</si>
  <si>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</si>
  <si>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</si>
  <si>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</si>
  <si>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</si>
  <si>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</si>
  <si>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</si>
  <si>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</si>
  <si>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</si>
  <si>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</si>
  <si>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</si>
  <si>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</si>
  <si>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</si>
  <si>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</si>
  <si>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</si>
  <si>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</si>
  <si>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</si>
  <si>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</si>
  <si>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</si>
  <si>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900-910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</si>
  <si>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</si>
  <si>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</si>
  <si>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</si>
  <si>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</si>
  <si>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</si>
  <si>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</si>
  <si>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</si>
  <si>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</si>
  <si>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</si>
  <si>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</si>
  <si>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1005-1011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</si>
  <si>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</si>
  <si>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</si>
  <si>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</si>
  <si>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</si>
  <si>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</si>
  <si>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</si>
  <si>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</si>
  <si>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</si>
  <si>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140-145</t>
  </si>
  <si>
    <t>200-250</t>
  </si>
  <si>
    <t>NIFTY 11200 PE 10-SEP</t>
  </si>
  <si>
    <t>80-100</t>
  </si>
  <si>
    <t>Profit of Rs.15.5/-</t>
  </si>
  <si>
    <t>Profit of Rs.6.5/-</t>
  </si>
  <si>
    <t>PSL Limited</t>
  </si>
  <si>
    <t>EARC TRUST SC 30</t>
  </si>
  <si>
    <t>2120-2130</t>
  </si>
  <si>
    <t>2220-2250</t>
  </si>
  <si>
    <t>410-405</t>
  </si>
  <si>
    <t>515-518</t>
  </si>
  <si>
    <t>Profit of Rs.3/-</t>
  </si>
  <si>
    <t>100-120</t>
  </si>
  <si>
    <t>Profit of Rs.19.5/-</t>
  </si>
  <si>
    <t>KAPILRAJ</t>
  </si>
  <si>
    <t>A F ENTERPRISES LIMITED .</t>
  </si>
  <si>
    <t>Part Profit of Rs.107.5/-</t>
  </si>
  <si>
    <t>Loss of Rs.19.5/-</t>
  </si>
  <si>
    <t>925-929</t>
  </si>
  <si>
    <t>980-1000</t>
  </si>
  <si>
    <t>1200-1210</t>
  </si>
  <si>
    <t>Loss of Rs.30/-</t>
  </si>
  <si>
    <t>NIFTY 11300 PE 10-SEP</t>
  </si>
  <si>
    <t>Profit of Rs.17/-</t>
  </si>
  <si>
    <t>ANMOL</t>
  </si>
  <si>
    <t>SAHIL GARG</t>
  </si>
  <si>
    <t>ANKIT MITTAL</t>
  </si>
  <si>
    <t>HIMANSHU MITTAL</t>
  </si>
  <si>
    <t>FRANKLININD</t>
  </si>
  <si>
    <t>SHREE BHUVANAKARAM TRADINVEST PVT LTD</t>
  </si>
  <si>
    <t>VIDHI NIKUNJ SHAH</t>
  </si>
  <si>
    <t>HINDEVER</t>
  </si>
  <si>
    <t>SAWARNBHUMI VANIJYA PVT LTD</t>
  </si>
  <si>
    <t>RAJIV MEHTA</t>
  </si>
  <si>
    <t>SHIFALI MEHTA</t>
  </si>
  <si>
    <t>MOHIT KHULLAR</t>
  </si>
  <si>
    <t>BHAMINI KAMAL PAREKH</t>
  </si>
  <si>
    <t>JAGDISH PRASAD ARYA</t>
  </si>
  <si>
    <t>RITA KISHOR BHIMJIYANI</t>
  </si>
  <si>
    <t>MAYUKH</t>
  </si>
  <si>
    <t>SHUCHI DEALMARK PRIVATE LIMITED</t>
  </si>
  <si>
    <t>KETAN S MAHADDALKAR</t>
  </si>
  <si>
    <t>ZODIAC VANIJYA PRIVATE LIMITED</t>
  </si>
  <si>
    <t>NIRMITEE</t>
  </si>
  <si>
    <t>ARYAMAN BROKING LIMITED</t>
  </si>
  <si>
    <t>SANJAY NARENDRA BANSAL</t>
  </si>
  <si>
    <t>PRIMEFRESH</t>
  </si>
  <si>
    <t>MADHUSUDAN ADVISORY SERVICES INDIA PRIVATE LIMITED</t>
  </si>
  <si>
    <t>ULLAS SHAH</t>
  </si>
  <si>
    <t>SKYGOLD</t>
  </si>
  <si>
    <t>TIA ENTERPRISES PRIVATE LIMITED</t>
  </si>
  <si>
    <t>OVERSKUD MULTI ASSET MANAGEMENT PRIVATE LIMITED</t>
  </si>
  <si>
    <t>MAYFIELD XII MAURITIUS FDI</t>
  </si>
  <si>
    <t>WAA</t>
  </si>
  <si>
    <t>NU HEIGHTS AGENCY PRIVATE LIMITED</t>
  </si>
  <si>
    <t>MACRO COMMODEAL PRIVATE LIMITED</t>
  </si>
  <si>
    <t>JHAVERI TRADING AND INVESTMENT PVT LTD</t>
  </si>
  <si>
    <t>KUBEIR KHERA</t>
  </si>
  <si>
    <t>KAMLESH BALCHAND SHAH HUF</t>
  </si>
  <si>
    <t>Future Enterprises Ltd</t>
  </si>
  <si>
    <t>ALPHA LEON ENTERPRISES LLP</t>
  </si>
  <si>
    <t>CHETAN RASIKLAL SHAH</t>
  </si>
  <si>
    <t>Future Supp Chain Sol Ltd</t>
  </si>
  <si>
    <t>TEJAS TRADEFIN LLP</t>
  </si>
  <si>
    <t>Oil Country Tubular Ltd</t>
  </si>
  <si>
    <t>SRINIVASULU GONUGUNTLA</t>
  </si>
  <si>
    <t>Reliance Indl Infra Ltd</t>
  </si>
  <si>
    <t>SHARE INDIA SECURITIES LIMITED</t>
  </si>
  <si>
    <t>RMDRIP</t>
  </si>
  <si>
    <t>R M Drip &amp; Sprink Sys Ltd</t>
  </si>
  <si>
    <t>GAUTAM CHAMPALAL VAISHNAV</t>
  </si>
  <si>
    <t>Steel Authority of India</t>
  </si>
  <si>
    <t>HRTI PRIVATE LIMITED</t>
  </si>
  <si>
    <t>Strides Pharma ScienceLtd</t>
  </si>
  <si>
    <t>SOCIETE GENERALE</t>
  </si>
  <si>
    <t>Future Consumer Ltd</t>
  </si>
  <si>
    <t>ENAM FINANCE PVT LTD.</t>
  </si>
  <si>
    <t>DHUNSERI VENTURES LIMITED</t>
  </si>
  <si>
    <t>EDELWEISS CROSSOVER OPPORTUNITIES FUND</t>
  </si>
  <si>
    <t>UMW INDIA VENTURES (L) LTD</t>
  </si>
  <si>
    <t>EARC TRUST SC 18</t>
  </si>
  <si>
    <t>BROOKDALE MAURITIUS INTERNATIONAL LIMITED</t>
  </si>
  <si>
    <t>Tejas Networks Limited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</si>
</sst>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3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164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44083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J14" sqref="J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44083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5" t="s">
        <v>16</v>
      </c>
      <c r="B9" s="527" t="s">
        <v>17</v>
      </c>
      <c r="C9" s="527" t="s">
        <v>18</v>
      </c>
      <c r="D9" s="274" t="s">
        <v>19</v>
      </c>
      <c r="E9" s="274" t="s">
        <v>20</v>
      </c>
      <c r="F9" s="522" t="s">
        <v>21</v>
      </c>
      <c r="G9" s="523"/>
      <c r="H9" s="524"/>
      <c r="I9" s="522" t="s">
        <v>22</v>
      </c>
      <c r="J9" s="523"/>
      <c r="K9" s="524"/>
      <c r="L9" s="274"/>
      <c r="M9" s="281"/>
      <c r="N9" s="281"/>
      <c r="O9" s="281"/>
    </row>
    <row r="10" spans="1:15" ht="59.25" customHeight="1">
      <c r="A10" s="526"/>
      <c r="B10" s="528" t="s">
        <v>17</v>
      </c>
      <c r="C10" s="52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22748.85</v>
      </c>
      <c r="E11" s="303">
        <v>22832.266666666666</v>
      </c>
      <c r="F11" s="315">
        <v>22571.583333333332</v>
      </c>
      <c r="G11" s="315">
        <v>22394.316666666666</v>
      </c>
      <c r="H11" s="315">
        <v>22133.633333333331</v>
      </c>
      <c r="I11" s="315">
        <v>23009.533333333333</v>
      </c>
      <c r="J11" s="315">
        <v>23270.216666666667</v>
      </c>
      <c r="K11" s="315">
        <v>23447.483333333334</v>
      </c>
      <c r="L11" s="302">
        <v>23092.95</v>
      </c>
      <c r="M11" s="302">
        <v>22655</v>
      </c>
      <c r="N11" s="319">
        <v>1626325</v>
      </c>
      <c r="O11" s="320">
        <v>9.3768915192682767E-2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11319.85</v>
      </c>
      <c r="E12" s="316">
        <v>11356.033333333333</v>
      </c>
      <c r="F12" s="317">
        <v>11264.816666666666</v>
      </c>
      <c r="G12" s="317">
        <v>11209.783333333333</v>
      </c>
      <c r="H12" s="317">
        <v>11118.566666666666</v>
      </c>
      <c r="I12" s="317">
        <v>11411.066666666666</v>
      </c>
      <c r="J12" s="317">
        <v>11502.283333333333</v>
      </c>
      <c r="K12" s="317">
        <v>11557.316666666666</v>
      </c>
      <c r="L12" s="304">
        <v>11447.25</v>
      </c>
      <c r="M12" s="304">
        <v>11301</v>
      </c>
      <c r="N12" s="319">
        <v>11221050</v>
      </c>
      <c r="O12" s="320">
        <v>-1.755238464215593E-2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1309.0999999999999</v>
      </c>
      <c r="E13" s="316">
        <v>1318.7166666666665</v>
      </c>
      <c r="F13" s="317">
        <v>1295.4333333333329</v>
      </c>
      <c r="G13" s="317">
        <v>1281.7666666666664</v>
      </c>
      <c r="H13" s="317">
        <v>1258.4833333333329</v>
      </c>
      <c r="I13" s="317">
        <v>1332.383333333333</v>
      </c>
      <c r="J13" s="317">
        <v>1355.6666666666663</v>
      </c>
      <c r="K13" s="317">
        <v>1369.333333333333</v>
      </c>
      <c r="L13" s="304">
        <v>1342</v>
      </c>
      <c r="M13" s="304">
        <v>1305.05</v>
      </c>
      <c r="N13" s="319">
        <v>2199500</v>
      </c>
      <c r="O13" s="320">
        <v>-4.5770065075921906E-2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279</v>
      </c>
      <c r="E14" s="316">
        <v>281.60000000000002</v>
      </c>
      <c r="F14" s="317">
        <v>272.25000000000006</v>
      </c>
      <c r="G14" s="317">
        <v>265.50000000000006</v>
      </c>
      <c r="H14" s="317">
        <v>256.15000000000009</v>
      </c>
      <c r="I14" s="317">
        <v>288.35000000000002</v>
      </c>
      <c r="J14" s="317">
        <v>297.69999999999993</v>
      </c>
      <c r="K14" s="317">
        <v>304.45</v>
      </c>
      <c r="L14" s="304">
        <v>290.95</v>
      </c>
      <c r="M14" s="304">
        <v>274.85000000000002</v>
      </c>
      <c r="N14" s="319">
        <v>15288000</v>
      </c>
      <c r="O14" s="320">
        <v>1.834862385321101E-3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346.65</v>
      </c>
      <c r="E15" s="316">
        <v>349.34999999999997</v>
      </c>
      <c r="F15" s="317">
        <v>342.29999999999995</v>
      </c>
      <c r="G15" s="317">
        <v>337.95</v>
      </c>
      <c r="H15" s="317">
        <v>330.9</v>
      </c>
      <c r="I15" s="317">
        <v>353.69999999999993</v>
      </c>
      <c r="J15" s="317">
        <v>360.75</v>
      </c>
      <c r="K15" s="317">
        <v>365.09999999999991</v>
      </c>
      <c r="L15" s="304">
        <v>356.4</v>
      </c>
      <c r="M15" s="304">
        <v>345</v>
      </c>
      <c r="N15" s="319">
        <v>28970000</v>
      </c>
      <c r="O15" s="320">
        <v>-4.9802507298643307E-3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718.3</v>
      </c>
      <c r="E16" s="316">
        <v>724.48333333333323</v>
      </c>
      <c r="F16" s="317">
        <v>709.81666666666649</v>
      </c>
      <c r="G16" s="317">
        <v>701.33333333333326</v>
      </c>
      <c r="H16" s="317">
        <v>686.66666666666652</v>
      </c>
      <c r="I16" s="317">
        <v>732.96666666666647</v>
      </c>
      <c r="J16" s="317">
        <v>747.63333333333321</v>
      </c>
      <c r="K16" s="317">
        <v>756.11666666666645</v>
      </c>
      <c r="L16" s="304">
        <v>739.15</v>
      </c>
      <c r="M16" s="304">
        <v>716</v>
      </c>
      <c r="N16" s="319">
        <v>1173000</v>
      </c>
      <c r="O16" s="320">
        <v>-4.9432739059967583E-2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206.85</v>
      </c>
      <c r="E17" s="316">
        <v>208</v>
      </c>
      <c r="F17" s="317">
        <v>204.95</v>
      </c>
      <c r="G17" s="317">
        <v>203.04999999999998</v>
      </c>
      <c r="H17" s="317">
        <v>199.99999999999997</v>
      </c>
      <c r="I17" s="317">
        <v>209.9</v>
      </c>
      <c r="J17" s="317">
        <v>212.95000000000002</v>
      </c>
      <c r="K17" s="317">
        <v>214.85000000000002</v>
      </c>
      <c r="L17" s="304">
        <v>211.05</v>
      </c>
      <c r="M17" s="304">
        <v>206.1</v>
      </c>
      <c r="N17" s="319">
        <v>13830000</v>
      </c>
      <c r="O17" s="320">
        <v>-1.5588298099508862E-2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1636.85</v>
      </c>
      <c r="E18" s="316">
        <v>1648.75</v>
      </c>
      <c r="F18" s="317">
        <v>1613.6</v>
      </c>
      <c r="G18" s="317">
        <v>1590.35</v>
      </c>
      <c r="H18" s="317">
        <v>1555.1999999999998</v>
      </c>
      <c r="I18" s="317">
        <v>1672</v>
      </c>
      <c r="J18" s="317">
        <v>1707.15</v>
      </c>
      <c r="K18" s="317">
        <v>1730.4</v>
      </c>
      <c r="L18" s="304">
        <v>1683.9</v>
      </c>
      <c r="M18" s="304">
        <v>1625.5</v>
      </c>
      <c r="N18" s="319">
        <v>864000</v>
      </c>
      <c r="O18" s="320">
        <v>-5.054945054945055E-2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114</v>
      </c>
      <c r="E19" s="316">
        <v>115.51666666666667</v>
      </c>
      <c r="F19" s="317">
        <v>111.43333333333334</v>
      </c>
      <c r="G19" s="317">
        <v>108.86666666666667</v>
      </c>
      <c r="H19" s="317">
        <v>104.78333333333335</v>
      </c>
      <c r="I19" s="317">
        <v>118.08333333333333</v>
      </c>
      <c r="J19" s="317">
        <v>122.16666666666667</v>
      </c>
      <c r="K19" s="317">
        <v>124.73333333333332</v>
      </c>
      <c r="L19" s="304">
        <v>119.6</v>
      </c>
      <c r="M19" s="304">
        <v>112.95</v>
      </c>
      <c r="N19" s="319">
        <v>12970000</v>
      </c>
      <c r="O19" s="320">
        <v>1.2885591565794611E-2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67.75</v>
      </c>
      <c r="E20" s="316">
        <v>68.333333333333329</v>
      </c>
      <c r="F20" s="317">
        <v>66.61666666666666</v>
      </c>
      <c r="G20" s="317">
        <v>65.483333333333334</v>
      </c>
      <c r="H20" s="317">
        <v>63.766666666666666</v>
      </c>
      <c r="I20" s="317">
        <v>69.466666666666654</v>
      </c>
      <c r="J20" s="317">
        <v>71.183333333333323</v>
      </c>
      <c r="K20" s="317">
        <v>72.316666666666649</v>
      </c>
      <c r="L20" s="304">
        <v>70.05</v>
      </c>
      <c r="M20" s="304">
        <v>67.2</v>
      </c>
      <c r="N20" s="319">
        <v>33399000</v>
      </c>
      <c r="O20" s="320">
        <v>-1.3455328310010765E-3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1967.4</v>
      </c>
      <c r="E21" s="316">
        <v>1977.8999999999999</v>
      </c>
      <c r="F21" s="317">
        <v>1949.4999999999998</v>
      </c>
      <c r="G21" s="317">
        <v>1931.6</v>
      </c>
      <c r="H21" s="317">
        <v>1903.1999999999998</v>
      </c>
      <c r="I21" s="317">
        <v>1995.7999999999997</v>
      </c>
      <c r="J21" s="317">
        <v>2024.1999999999998</v>
      </c>
      <c r="K21" s="317">
        <v>2042.0999999999997</v>
      </c>
      <c r="L21" s="304">
        <v>2006.3</v>
      </c>
      <c r="M21" s="304">
        <v>1960</v>
      </c>
      <c r="N21" s="319">
        <v>3639600</v>
      </c>
      <c r="O21" s="320">
        <v>8.4788029925187032E-3</v>
      </c>
    </row>
    <row r="22" spans="1:15" ht="15">
      <c r="A22" s="277">
        <v>12</v>
      </c>
      <c r="B22" s="389" t="s">
        <v>52</v>
      </c>
      <c r="C22" s="277" t="s">
        <v>53</v>
      </c>
      <c r="D22" s="316">
        <v>786.6</v>
      </c>
      <c r="E22" s="316">
        <v>793.6</v>
      </c>
      <c r="F22" s="317">
        <v>773.30000000000007</v>
      </c>
      <c r="G22" s="317">
        <v>760</v>
      </c>
      <c r="H22" s="317">
        <v>739.7</v>
      </c>
      <c r="I22" s="317">
        <v>806.90000000000009</v>
      </c>
      <c r="J22" s="317">
        <v>827.2</v>
      </c>
      <c r="K22" s="317">
        <v>840.50000000000011</v>
      </c>
      <c r="L22" s="304">
        <v>813.9</v>
      </c>
      <c r="M22" s="304">
        <v>780.3</v>
      </c>
      <c r="N22" s="319">
        <v>14497600</v>
      </c>
      <c r="O22" s="320">
        <v>-7.9174450671648435E-3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445.65</v>
      </c>
      <c r="E23" s="316">
        <v>450.7</v>
      </c>
      <c r="F23" s="317">
        <v>437.9</v>
      </c>
      <c r="G23" s="317">
        <v>430.15</v>
      </c>
      <c r="H23" s="317">
        <v>417.34999999999997</v>
      </c>
      <c r="I23" s="317">
        <v>458.45</v>
      </c>
      <c r="J23" s="317">
        <v>471.25000000000006</v>
      </c>
      <c r="K23" s="317">
        <v>479</v>
      </c>
      <c r="L23" s="304">
        <v>463.5</v>
      </c>
      <c r="M23" s="304">
        <v>442.95</v>
      </c>
      <c r="N23" s="319">
        <v>51340800</v>
      </c>
      <c r="O23" s="320">
        <v>1.1700285486965882E-3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2911.15</v>
      </c>
      <c r="E24" s="316">
        <v>2907.3166666666671</v>
      </c>
      <c r="F24" s="317">
        <v>2883.7833333333342</v>
      </c>
      <c r="G24" s="317">
        <v>2856.416666666667</v>
      </c>
      <c r="H24" s="317">
        <v>2832.8833333333341</v>
      </c>
      <c r="I24" s="317">
        <v>2934.6833333333343</v>
      </c>
      <c r="J24" s="317">
        <v>2958.2166666666672</v>
      </c>
      <c r="K24" s="317">
        <v>2985.5833333333344</v>
      </c>
      <c r="L24" s="304">
        <v>2930.85</v>
      </c>
      <c r="M24" s="304">
        <v>2879.95</v>
      </c>
      <c r="N24" s="319">
        <v>1626000</v>
      </c>
      <c r="O24" s="320">
        <v>-1.6780045351473923E-2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6235.3</v>
      </c>
      <c r="E25" s="316">
        <v>6267.1333333333341</v>
      </c>
      <c r="F25" s="317">
        <v>6184.8666666666686</v>
      </c>
      <c r="G25" s="317">
        <v>6134.4333333333343</v>
      </c>
      <c r="H25" s="317">
        <v>6052.1666666666688</v>
      </c>
      <c r="I25" s="317">
        <v>6317.5666666666684</v>
      </c>
      <c r="J25" s="317">
        <v>6399.833333333333</v>
      </c>
      <c r="K25" s="317">
        <v>6450.2666666666682</v>
      </c>
      <c r="L25" s="304">
        <v>6349.4</v>
      </c>
      <c r="M25" s="304">
        <v>6216.7</v>
      </c>
      <c r="N25" s="319">
        <v>705875</v>
      </c>
      <c r="O25" s="320">
        <v>-3.7169650468883209E-2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3501.3</v>
      </c>
      <c r="E26" s="316">
        <v>3519.5333333333333</v>
      </c>
      <c r="F26" s="317">
        <v>3461.7666666666664</v>
      </c>
      <c r="G26" s="317">
        <v>3422.2333333333331</v>
      </c>
      <c r="H26" s="317">
        <v>3364.4666666666662</v>
      </c>
      <c r="I26" s="317">
        <v>3559.0666666666666</v>
      </c>
      <c r="J26" s="317">
        <v>3616.8333333333339</v>
      </c>
      <c r="K26" s="317">
        <v>3656.3666666666668</v>
      </c>
      <c r="L26" s="304">
        <v>3577.3</v>
      </c>
      <c r="M26" s="304">
        <v>3480</v>
      </c>
      <c r="N26" s="319">
        <v>5315500</v>
      </c>
      <c r="O26" s="320">
        <v>-9.3976130062964011E-4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1259.6500000000001</v>
      </c>
      <c r="E27" s="316">
        <v>1265.3833333333334</v>
      </c>
      <c r="F27" s="317">
        <v>1245.3166666666668</v>
      </c>
      <c r="G27" s="317">
        <v>1230.9833333333333</v>
      </c>
      <c r="H27" s="317">
        <v>1210.9166666666667</v>
      </c>
      <c r="I27" s="317">
        <v>1279.7166666666669</v>
      </c>
      <c r="J27" s="317">
        <v>1299.7833333333335</v>
      </c>
      <c r="K27" s="317">
        <v>1314.116666666667</v>
      </c>
      <c r="L27" s="304">
        <v>1285.45</v>
      </c>
      <c r="M27" s="304">
        <v>1251.05</v>
      </c>
      <c r="N27" s="319">
        <v>1813600</v>
      </c>
      <c r="O27" s="320">
        <v>-2.4526678141135974E-2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305.8</v>
      </c>
      <c r="E28" s="316">
        <v>307.90000000000003</v>
      </c>
      <c r="F28" s="317">
        <v>302.10000000000008</v>
      </c>
      <c r="G28" s="317">
        <v>298.40000000000003</v>
      </c>
      <c r="H28" s="317">
        <v>292.60000000000008</v>
      </c>
      <c r="I28" s="317">
        <v>311.60000000000008</v>
      </c>
      <c r="J28" s="317">
        <v>317.40000000000003</v>
      </c>
      <c r="K28" s="317">
        <v>321.10000000000008</v>
      </c>
      <c r="L28" s="304">
        <v>313.7</v>
      </c>
      <c r="M28" s="304">
        <v>304.2</v>
      </c>
      <c r="N28" s="319">
        <v>19072800</v>
      </c>
      <c r="O28" s="320">
        <v>-1.2120082043632295E-2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45.3</v>
      </c>
      <c r="E29" s="316">
        <v>45.6</v>
      </c>
      <c r="F29" s="317">
        <v>44.7</v>
      </c>
      <c r="G29" s="317">
        <v>44.1</v>
      </c>
      <c r="H29" s="317">
        <v>43.2</v>
      </c>
      <c r="I29" s="317">
        <v>46.2</v>
      </c>
      <c r="J29" s="317">
        <v>47.099999999999994</v>
      </c>
      <c r="K29" s="317">
        <v>47.7</v>
      </c>
      <c r="L29" s="304">
        <v>46.5</v>
      </c>
      <c r="M29" s="304">
        <v>45</v>
      </c>
      <c r="N29" s="319">
        <v>59441800</v>
      </c>
      <c r="O29" s="320">
        <v>1.7832069643358608E-2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1310.9</v>
      </c>
      <c r="E30" s="316">
        <v>1318.4</v>
      </c>
      <c r="F30" s="317">
        <v>1296.4000000000001</v>
      </c>
      <c r="G30" s="317">
        <v>1281.9000000000001</v>
      </c>
      <c r="H30" s="317">
        <v>1259.9000000000001</v>
      </c>
      <c r="I30" s="317">
        <v>1332.9</v>
      </c>
      <c r="J30" s="317">
        <v>1354.9</v>
      </c>
      <c r="K30" s="317">
        <v>1369.4</v>
      </c>
      <c r="L30" s="304">
        <v>1340.4</v>
      </c>
      <c r="M30" s="304">
        <v>1303.9000000000001</v>
      </c>
      <c r="N30" s="319">
        <v>1947000</v>
      </c>
      <c r="O30" s="320">
        <v>9.6976611523103256E-3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101.75</v>
      </c>
      <c r="E31" s="316">
        <v>102.73333333333333</v>
      </c>
      <c r="F31" s="317">
        <v>99.766666666666666</v>
      </c>
      <c r="G31" s="317">
        <v>97.783333333333331</v>
      </c>
      <c r="H31" s="317">
        <v>94.816666666666663</v>
      </c>
      <c r="I31" s="317">
        <v>104.71666666666667</v>
      </c>
      <c r="J31" s="317">
        <v>107.68333333333334</v>
      </c>
      <c r="K31" s="317">
        <v>109.66666666666667</v>
      </c>
      <c r="L31" s="304">
        <v>105.7</v>
      </c>
      <c r="M31" s="304">
        <v>100.75</v>
      </c>
      <c r="N31" s="319">
        <v>36738400</v>
      </c>
      <c r="O31" s="320">
        <v>2.6762956669498725E-2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553.79999999999995</v>
      </c>
      <c r="E32" s="316">
        <v>555.26666666666665</v>
      </c>
      <c r="F32" s="317">
        <v>550.0333333333333</v>
      </c>
      <c r="G32" s="317">
        <v>546.26666666666665</v>
      </c>
      <c r="H32" s="317">
        <v>541.0333333333333</v>
      </c>
      <c r="I32" s="317">
        <v>559.0333333333333</v>
      </c>
      <c r="J32" s="317">
        <v>564.26666666666665</v>
      </c>
      <c r="K32" s="317">
        <v>568.0333333333333</v>
      </c>
      <c r="L32" s="304">
        <v>560.5</v>
      </c>
      <c r="M32" s="304">
        <v>551.5</v>
      </c>
      <c r="N32" s="319">
        <v>2983200</v>
      </c>
      <c r="O32" s="320">
        <v>-1.8458197611292075E-2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472.7</v>
      </c>
      <c r="E33" s="316">
        <v>478.23333333333335</v>
      </c>
      <c r="F33" s="317">
        <v>464.4666666666667</v>
      </c>
      <c r="G33" s="317">
        <v>456.23333333333335</v>
      </c>
      <c r="H33" s="317">
        <v>442.4666666666667</v>
      </c>
      <c r="I33" s="317">
        <v>486.4666666666667</v>
      </c>
      <c r="J33" s="317">
        <v>500.23333333333335</v>
      </c>
      <c r="K33" s="317">
        <v>508.4666666666667</v>
      </c>
      <c r="L33" s="304">
        <v>492</v>
      </c>
      <c r="M33" s="304">
        <v>470</v>
      </c>
      <c r="N33" s="319">
        <v>5227500</v>
      </c>
      <c r="O33" s="320">
        <v>2.8934160023619721E-2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500.5</v>
      </c>
      <c r="E34" s="316">
        <v>504.90000000000003</v>
      </c>
      <c r="F34" s="317">
        <v>491.45000000000005</v>
      </c>
      <c r="G34" s="317">
        <v>482.40000000000003</v>
      </c>
      <c r="H34" s="317">
        <v>468.95000000000005</v>
      </c>
      <c r="I34" s="317">
        <v>513.95000000000005</v>
      </c>
      <c r="J34" s="317">
        <v>527.4</v>
      </c>
      <c r="K34" s="317">
        <v>536.45000000000005</v>
      </c>
      <c r="L34" s="304">
        <v>518.35</v>
      </c>
      <c r="M34" s="304">
        <v>495.85</v>
      </c>
      <c r="N34" s="319">
        <v>127772679</v>
      </c>
      <c r="O34" s="320">
        <v>-9.100957466660925E-3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37.4</v>
      </c>
      <c r="E35" s="316">
        <v>37.716666666666669</v>
      </c>
      <c r="F35" s="317">
        <v>36.683333333333337</v>
      </c>
      <c r="G35" s="317">
        <v>35.966666666666669</v>
      </c>
      <c r="H35" s="317">
        <v>34.933333333333337</v>
      </c>
      <c r="I35" s="317">
        <v>38.433333333333337</v>
      </c>
      <c r="J35" s="317">
        <v>39.466666666666669</v>
      </c>
      <c r="K35" s="317">
        <v>40.183333333333337</v>
      </c>
      <c r="L35" s="304">
        <v>38.75</v>
      </c>
      <c r="M35" s="304">
        <v>37</v>
      </c>
      <c r="N35" s="319">
        <v>66948000</v>
      </c>
      <c r="O35" s="320">
        <v>-3.9759036144578312E-2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416</v>
      </c>
      <c r="E36" s="316">
        <v>418.76666666666671</v>
      </c>
      <c r="F36" s="317">
        <v>411.58333333333343</v>
      </c>
      <c r="G36" s="317">
        <v>407.16666666666674</v>
      </c>
      <c r="H36" s="317">
        <v>399.98333333333346</v>
      </c>
      <c r="I36" s="317">
        <v>423.18333333333339</v>
      </c>
      <c r="J36" s="317">
        <v>430.36666666666667</v>
      </c>
      <c r="K36" s="317">
        <v>434.78333333333336</v>
      </c>
      <c r="L36" s="304">
        <v>425.95</v>
      </c>
      <c r="M36" s="304">
        <v>414.35</v>
      </c>
      <c r="N36" s="319">
        <v>13995500</v>
      </c>
      <c r="O36" s="320">
        <v>-3.3359809372517868E-2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12793.4</v>
      </c>
      <c r="E37" s="316">
        <v>12890.966666666665</v>
      </c>
      <c r="F37" s="317">
        <v>12616.98333333333</v>
      </c>
      <c r="G37" s="317">
        <v>12440.566666666664</v>
      </c>
      <c r="H37" s="317">
        <v>12166.583333333328</v>
      </c>
      <c r="I37" s="317">
        <v>13067.383333333331</v>
      </c>
      <c r="J37" s="317">
        <v>13341.366666666665</v>
      </c>
      <c r="K37" s="317">
        <v>13517.783333333333</v>
      </c>
      <c r="L37" s="304">
        <v>13164.95</v>
      </c>
      <c r="M37" s="304">
        <v>12714.55</v>
      </c>
      <c r="N37" s="319">
        <v>90750</v>
      </c>
      <c r="O37" s="320">
        <v>6.0975609756097563E-3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412.4</v>
      </c>
      <c r="E38" s="316">
        <v>411.68333333333334</v>
      </c>
      <c r="F38" s="317">
        <v>401.4666666666667</v>
      </c>
      <c r="G38" s="317">
        <v>390.53333333333336</v>
      </c>
      <c r="H38" s="317">
        <v>380.31666666666672</v>
      </c>
      <c r="I38" s="317">
        <v>422.61666666666667</v>
      </c>
      <c r="J38" s="317">
        <v>432.83333333333326</v>
      </c>
      <c r="K38" s="317">
        <v>443.76666666666665</v>
      </c>
      <c r="L38" s="304">
        <v>421.9</v>
      </c>
      <c r="M38" s="304">
        <v>400.75</v>
      </c>
      <c r="N38" s="319">
        <v>20408400</v>
      </c>
      <c r="O38" s="320">
        <v>-1.4601077698592039E-2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3733.2</v>
      </c>
      <c r="E39" s="316">
        <v>3739.3833333333332</v>
      </c>
      <c r="F39" s="317">
        <v>3711.8166666666666</v>
      </c>
      <c r="G39" s="317">
        <v>3690.4333333333334</v>
      </c>
      <c r="H39" s="317">
        <v>3662.8666666666668</v>
      </c>
      <c r="I39" s="317">
        <v>3760.7666666666664</v>
      </c>
      <c r="J39" s="317">
        <v>3788.333333333333</v>
      </c>
      <c r="K39" s="317">
        <v>3809.7166666666662</v>
      </c>
      <c r="L39" s="304">
        <v>3766.95</v>
      </c>
      <c r="M39" s="304">
        <v>3718</v>
      </c>
      <c r="N39" s="319">
        <v>1003000</v>
      </c>
      <c r="O39" s="320">
        <v>-4.6033859615750426E-2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365.9</v>
      </c>
      <c r="E40" s="316">
        <v>368.2</v>
      </c>
      <c r="F40" s="317">
        <v>361.29999999999995</v>
      </c>
      <c r="G40" s="317">
        <v>356.7</v>
      </c>
      <c r="H40" s="317">
        <v>349.79999999999995</v>
      </c>
      <c r="I40" s="317">
        <v>372.79999999999995</v>
      </c>
      <c r="J40" s="317">
        <v>379.69999999999993</v>
      </c>
      <c r="K40" s="317">
        <v>384.29999999999995</v>
      </c>
      <c r="L40" s="304">
        <v>375.1</v>
      </c>
      <c r="M40" s="304">
        <v>363.6</v>
      </c>
      <c r="N40" s="319">
        <v>8661400</v>
      </c>
      <c r="O40" s="320">
        <v>2.0361415118350726E-3</v>
      </c>
    </row>
    <row r="41" spans="1:15" ht="15">
      <c r="A41" s="277">
        <v>31</v>
      </c>
      <c r="B41" s="389" t="s">
        <v>54</v>
      </c>
      <c r="C41" s="277" t="s">
        <v>77</v>
      </c>
      <c r="D41" s="316">
        <v>99.5</v>
      </c>
      <c r="E41" s="316">
        <v>100.2</v>
      </c>
      <c r="F41" s="317">
        <v>98.5</v>
      </c>
      <c r="G41" s="317">
        <v>97.5</v>
      </c>
      <c r="H41" s="317">
        <v>95.8</v>
      </c>
      <c r="I41" s="317">
        <v>101.2</v>
      </c>
      <c r="J41" s="317">
        <v>102.90000000000002</v>
      </c>
      <c r="K41" s="317">
        <v>103.9</v>
      </c>
      <c r="L41" s="304">
        <v>101.9</v>
      </c>
      <c r="M41" s="304">
        <v>99.2</v>
      </c>
      <c r="N41" s="319">
        <v>11555000</v>
      </c>
      <c r="O41" s="320">
        <v>-3.1027253668763102E-2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222.4</v>
      </c>
      <c r="E42" s="316">
        <v>224.51666666666665</v>
      </c>
      <c r="F42" s="317">
        <v>218.93333333333331</v>
      </c>
      <c r="G42" s="317">
        <v>215.46666666666667</v>
      </c>
      <c r="H42" s="317">
        <v>209.88333333333333</v>
      </c>
      <c r="I42" s="317">
        <v>227.98333333333329</v>
      </c>
      <c r="J42" s="317">
        <v>233.56666666666666</v>
      </c>
      <c r="K42" s="317">
        <v>237.03333333333327</v>
      </c>
      <c r="L42" s="304">
        <v>230.1</v>
      </c>
      <c r="M42" s="304">
        <v>221.05</v>
      </c>
      <c r="N42" s="319">
        <v>5517500</v>
      </c>
      <c r="O42" s="320">
        <v>9.0702947845804993E-4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709.8</v>
      </c>
      <c r="E43" s="316">
        <v>714.55000000000007</v>
      </c>
      <c r="F43" s="317">
        <v>700.85000000000014</v>
      </c>
      <c r="G43" s="317">
        <v>691.90000000000009</v>
      </c>
      <c r="H43" s="317">
        <v>678.20000000000016</v>
      </c>
      <c r="I43" s="317">
        <v>723.50000000000011</v>
      </c>
      <c r="J43" s="317">
        <v>737.20000000000016</v>
      </c>
      <c r="K43" s="317">
        <v>746.15000000000009</v>
      </c>
      <c r="L43" s="304">
        <v>728.25</v>
      </c>
      <c r="M43" s="304">
        <v>705.6</v>
      </c>
      <c r="N43" s="319">
        <v>14916200</v>
      </c>
      <c r="O43" s="320">
        <v>-8.7257019438444928E-3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130.15</v>
      </c>
      <c r="E44" s="316">
        <v>130.88333333333333</v>
      </c>
      <c r="F44" s="317">
        <v>129.01666666666665</v>
      </c>
      <c r="G44" s="317">
        <v>127.88333333333333</v>
      </c>
      <c r="H44" s="317">
        <v>126.01666666666665</v>
      </c>
      <c r="I44" s="317">
        <v>132.01666666666665</v>
      </c>
      <c r="J44" s="317">
        <v>133.88333333333333</v>
      </c>
      <c r="K44" s="317">
        <v>135.01666666666665</v>
      </c>
      <c r="L44" s="304">
        <v>132.75</v>
      </c>
      <c r="M44" s="304">
        <v>129.75</v>
      </c>
      <c r="N44" s="319">
        <v>31934700</v>
      </c>
      <c r="O44" s="320">
        <v>4.4409486931268151E-2</v>
      </c>
    </row>
    <row r="45" spans="1:15" ht="15">
      <c r="A45" s="277">
        <v>35</v>
      </c>
      <c r="B45" s="430" t="s">
        <v>107</v>
      </c>
      <c r="C45" s="277" t="s">
        <v>3643</v>
      </c>
      <c r="D45" s="316">
        <v>1948.95</v>
      </c>
      <c r="E45" s="316">
        <v>1954.2833333333335</v>
      </c>
      <c r="F45" s="317">
        <v>1915.5666666666671</v>
      </c>
      <c r="G45" s="317">
        <v>1882.1833333333336</v>
      </c>
      <c r="H45" s="317">
        <v>1843.4666666666672</v>
      </c>
      <c r="I45" s="317">
        <v>1987.666666666667</v>
      </c>
      <c r="J45" s="317">
        <v>2026.3833333333337</v>
      </c>
      <c r="K45" s="317">
        <v>2059.7666666666669</v>
      </c>
      <c r="L45" s="304">
        <v>1993</v>
      </c>
      <c r="M45" s="304">
        <v>1920.9</v>
      </c>
      <c r="N45" s="319">
        <v>336375</v>
      </c>
      <c r="O45" s="320">
        <v>3.5796766743648963E-2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1364.35</v>
      </c>
      <c r="E46" s="316">
        <v>1367.2333333333333</v>
      </c>
      <c r="F46" s="317">
        <v>1352.1166666666668</v>
      </c>
      <c r="G46" s="317">
        <v>1339.8833333333334</v>
      </c>
      <c r="H46" s="317">
        <v>1324.7666666666669</v>
      </c>
      <c r="I46" s="317">
        <v>1379.4666666666667</v>
      </c>
      <c r="J46" s="317">
        <v>1394.583333333333</v>
      </c>
      <c r="K46" s="317">
        <v>1406.8166666666666</v>
      </c>
      <c r="L46" s="304">
        <v>1382.35</v>
      </c>
      <c r="M46" s="304">
        <v>1355</v>
      </c>
      <c r="N46" s="319">
        <v>2888200</v>
      </c>
      <c r="O46" s="320">
        <v>-2.0417853751187084E-2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385.4</v>
      </c>
      <c r="E47" s="316">
        <v>387.2166666666667</v>
      </c>
      <c r="F47" s="317">
        <v>381.08333333333337</v>
      </c>
      <c r="G47" s="317">
        <v>376.76666666666665</v>
      </c>
      <c r="H47" s="317">
        <v>370.63333333333333</v>
      </c>
      <c r="I47" s="317">
        <v>391.53333333333342</v>
      </c>
      <c r="J47" s="317">
        <v>397.66666666666674</v>
      </c>
      <c r="K47" s="317">
        <v>401.98333333333346</v>
      </c>
      <c r="L47" s="304">
        <v>393.35</v>
      </c>
      <c r="M47" s="304">
        <v>382.9</v>
      </c>
      <c r="N47" s="319">
        <v>5364216</v>
      </c>
      <c r="O47" s="320">
        <v>-1.6055045871559634E-2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458.6</v>
      </c>
      <c r="E48" s="316">
        <v>457.3</v>
      </c>
      <c r="F48" s="317">
        <v>450.40000000000003</v>
      </c>
      <c r="G48" s="317">
        <v>442.20000000000005</v>
      </c>
      <c r="H48" s="317">
        <v>435.30000000000007</v>
      </c>
      <c r="I48" s="317">
        <v>465.5</v>
      </c>
      <c r="J48" s="317">
        <v>472.4</v>
      </c>
      <c r="K48" s="317">
        <v>480.59999999999997</v>
      </c>
      <c r="L48" s="304">
        <v>464.2</v>
      </c>
      <c r="M48" s="304">
        <v>449.1</v>
      </c>
      <c r="N48" s="319">
        <v>1815600</v>
      </c>
      <c r="O48" s="320">
        <v>1.1363636363636364E-2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486.8</v>
      </c>
      <c r="E49" s="316">
        <v>486.95000000000005</v>
      </c>
      <c r="F49" s="317">
        <v>483.05000000000007</v>
      </c>
      <c r="G49" s="317">
        <v>479.3</v>
      </c>
      <c r="H49" s="317">
        <v>475.40000000000003</v>
      </c>
      <c r="I49" s="317">
        <v>490.7000000000001</v>
      </c>
      <c r="J49" s="317">
        <v>494.60000000000008</v>
      </c>
      <c r="K49" s="317">
        <v>498.35000000000014</v>
      </c>
      <c r="L49" s="304">
        <v>490.85</v>
      </c>
      <c r="M49" s="304">
        <v>483.2</v>
      </c>
      <c r="N49" s="319">
        <v>10553750</v>
      </c>
      <c r="O49" s="320">
        <v>-2.2574670062514471E-2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3125.05</v>
      </c>
      <c r="E50" s="316">
        <v>3154.6833333333329</v>
      </c>
      <c r="F50" s="317">
        <v>3080.3666666666659</v>
      </c>
      <c r="G50" s="317">
        <v>3035.6833333333329</v>
      </c>
      <c r="H50" s="317">
        <v>2961.3666666666659</v>
      </c>
      <c r="I50" s="317">
        <v>3199.3666666666659</v>
      </c>
      <c r="J50" s="317">
        <v>3273.6833333333325</v>
      </c>
      <c r="K50" s="317">
        <v>3318.3666666666659</v>
      </c>
      <c r="L50" s="304">
        <v>3229</v>
      </c>
      <c r="M50" s="304">
        <v>3110</v>
      </c>
      <c r="N50" s="319">
        <v>2942800</v>
      </c>
      <c r="O50" s="320">
        <v>4.3842224744608402E-2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149.5</v>
      </c>
      <c r="E51" s="316">
        <v>150.61666666666667</v>
      </c>
      <c r="F51" s="317">
        <v>147.48333333333335</v>
      </c>
      <c r="G51" s="317">
        <v>145.46666666666667</v>
      </c>
      <c r="H51" s="317">
        <v>142.33333333333334</v>
      </c>
      <c r="I51" s="317">
        <v>152.63333333333335</v>
      </c>
      <c r="J51" s="317">
        <v>155.76666666666668</v>
      </c>
      <c r="K51" s="317">
        <v>157.78333333333336</v>
      </c>
      <c r="L51" s="304">
        <v>153.75</v>
      </c>
      <c r="M51" s="304">
        <v>148.6</v>
      </c>
      <c r="N51" s="319">
        <v>28914600</v>
      </c>
      <c r="O51" s="320">
        <v>2.2831050228310502E-4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4353.8999999999996</v>
      </c>
      <c r="E52" s="316">
        <v>4392.083333333333</v>
      </c>
      <c r="F52" s="317">
        <v>4299.8166666666657</v>
      </c>
      <c r="G52" s="317">
        <v>4245.7333333333327</v>
      </c>
      <c r="H52" s="317">
        <v>4153.4666666666653</v>
      </c>
      <c r="I52" s="317">
        <v>4446.1666666666661</v>
      </c>
      <c r="J52" s="317">
        <v>4538.4333333333343</v>
      </c>
      <c r="K52" s="317">
        <v>4592.5166666666664</v>
      </c>
      <c r="L52" s="304">
        <v>4484.3500000000004</v>
      </c>
      <c r="M52" s="304">
        <v>4338</v>
      </c>
      <c r="N52" s="319">
        <v>2808750</v>
      </c>
      <c r="O52" s="320">
        <v>-4.3992511912865892E-2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2165.4</v>
      </c>
      <c r="E53" s="316">
        <v>2179.35</v>
      </c>
      <c r="F53" s="317">
        <v>2140.4499999999998</v>
      </c>
      <c r="G53" s="317">
        <v>2115.5</v>
      </c>
      <c r="H53" s="317">
        <v>2076.6</v>
      </c>
      <c r="I53" s="317">
        <v>2204.2999999999997</v>
      </c>
      <c r="J53" s="317">
        <v>2243.2000000000003</v>
      </c>
      <c r="K53" s="317">
        <v>2268.1499999999996</v>
      </c>
      <c r="L53" s="304">
        <v>2218.25</v>
      </c>
      <c r="M53" s="304">
        <v>2154.4</v>
      </c>
      <c r="N53" s="319">
        <v>2334850</v>
      </c>
      <c r="O53" s="320">
        <v>-4.0310540459838756E-3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1125.3</v>
      </c>
      <c r="E54" s="316">
        <v>1137.6833333333332</v>
      </c>
      <c r="F54" s="317">
        <v>1107.4666666666662</v>
      </c>
      <c r="G54" s="317">
        <v>1089.633333333333</v>
      </c>
      <c r="H54" s="317">
        <v>1059.4166666666661</v>
      </c>
      <c r="I54" s="317">
        <v>1155.5166666666664</v>
      </c>
      <c r="J54" s="317">
        <v>1185.7333333333331</v>
      </c>
      <c r="K54" s="317">
        <v>1203.5666666666666</v>
      </c>
      <c r="L54" s="304">
        <v>1167.9000000000001</v>
      </c>
      <c r="M54" s="304">
        <v>1119.8499999999999</v>
      </c>
      <c r="N54" s="319">
        <v>2866600</v>
      </c>
      <c r="O54" s="320">
        <v>3.7833532457188374E-2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158.19999999999999</v>
      </c>
      <c r="E55" s="316">
        <v>159.41666666666666</v>
      </c>
      <c r="F55" s="317">
        <v>155.68333333333331</v>
      </c>
      <c r="G55" s="317">
        <v>153.16666666666666</v>
      </c>
      <c r="H55" s="317">
        <v>149.43333333333331</v>
      </c>
      <c r="I55" s="317">
        <v>161.93333333333331</v>
      </c>
      <c r="J55" s="317">
        <v>165.66666666666666</v>
      </c>
      <c r="K55" s="317">
        <v>168.18333333333331</v>
      </c>
      <c r="L55" s="304">
        <v>163.15</v>
      </c>
      <c r="M55" s="304">
        <v>156.9</v>
      </c>
      <c r="N55" s="319">
        <v>10335600</v>
      </c>
      <c r="O55" s="320">
        <v>-3.7868632707774796E-2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52.2</v>
      </c>
      <c r="E56" s="316">
        <v>52.416666666666664</v>
      </c>
      <c r="F56" s="317">
        <v>51.583333333333329</v>
      </c>
      <c r="G56" s="317">
        <v>50.966666666666661</v>
      </c>
      <c r="H56" s="317">
        <v>50.133333333333326</v>
      </c>
      <c r="I56" s="317">
        <v>53.033333333333331</v>
      </c>
      <c r="J56" s="317">
        <v>53.86666666666666</v>
      </c>
      <c r="K56" s="317">
        <v>54.483333333333334</v>
      </c>
      <c r="L56" s="304">
        <v>53.25</v>
      </c>
      <c r="M56" s="304">
        <v>51.8</v>
      </c>
      <c r="N56" s="319">
        <v>95055500</v>
      </c>
      <c r="O56" s="320">
        <v>2.2405449005198064E-3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94.65</v>
      </c>
      <c r="E57" s="316">
        <v>95.066666666666663</v>
      </c>
      <c r="F57" s="317">
        <v>93.833333333333329</v>
      </c>
      <c r="G57" s="317">
        <v>93.016666666666666</v>
      </c>
      <c r="H57" s="317">
        <v>91.783333333333331</v>
      </c>
      <c r="I57" s="317">
        <v>95.883333333333326</v>
      </c>
      <c r="J57" s="317">
        <v>97.116666666666674</v>
      </c>
      <c r="K57" s="317">
        <v>97.933333333333323</v>
      </c>
      <c r="L57" s="304">
        <v>96.3</v>
      </c>
      <c r="M57" s="304">
        <v>94.25</v>
      </c>
      <c r="N57" s="319">
        <v>22746900</v>
      </c>
      <c r="O57" s="320">
        <v>-1.339046598821639E-3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459.85</v>
      </c>
      <c r="E58" s="316">
        <v>464.15000000000003</v>
      </c>
      <c r="F58" s="317">
        <v>452.00000000000006</v>
      </c>
      <c r="G58" s="317">
        <v>444.15000000000003</v>
      </c>
      <c r="H58" s="317">
        <v>432.00000000000006</v>
      </c>
      <c r="I58" s="317">
        <v>472.00000000000006</v>
      </c>
      <c r="J58" s="317">
        <v>484.15000000000003</v>
      </c>
      <c r="K58" s="317">
        <v>492.00000000000006</v>
      </c>
      <c r="L58" s="304">
        <v>476.3</v>
      </c>
      <c r="M58" s="304">
        <v>456.3</v>
      </c>
      <c r="N58" s="319">
        <v>6923000</v>
      </c>
      <c r="O58" s="320">
        <v>8.3752093802345051E-3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22.65</v>
      </c>
      <c r="E59" s="316">
        <v>22.966666666666669</v>
      </c>
      <c r="F59" s="317">
        <v>22.183333333333337</v>
      </c>
      <c r="G59" s="317">
        <v>21.716666666666669</v>
      </c>
      <c r="H59" s="317">
        <v>20.933333333333337</v>
      </c>
      <c r="I59" s="317">
        <v>23.433333333333337</v>
      </c>
      <c r="J59" s="317">
        <v>24.216666666666669</v>
      </c>
      <c r="K59" s="317">
        <v>24.683333333333337</v>
      </c>
      <c r="L59" s="304">
        <v>23.75</v>
      </c>
      <c r="M59" s="304">
        <v>22.5</v>
      </c>
      <c r="N59" s="319">
        <v>80235000</v>
      </c>
      <c r="O59" s="320">
        <v>2.0022883295194509E-2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669.35</v>
      </c>
      <c r="E60" s="316">
        <v>664.8</v>
      </c>
      <c r="F60" s="317">
        <v>654.59999999999991</v>
      </c>
      <c r="G60" s="317">
        <v>639.84999999999991</v>
      </c>
      <c r="H60" s="317">
        <v>629.64999999999986</v>
      </c>
      <c r="I60" s="317">
        <v>679.55</v>
      </c>
      <c r="J60" s="317">
        <v>689.75</v>
      </c>
      <c r="K60" s="317">
        <v>704.5</v>
      </c>
      <c r="L60" s="304">
        <v>675</v>
      </c>
      <c r="M60" s="304">
        <v>650.04999999999995</v>
      </c>
      <c r="N60" s="319">
        <v>4662000</v>
      </c>
      <c r="O60" s="320">
        <v>-5.1475076297049845E-2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875.6</v>
      </c>
      <c r="E61" s="316">
        <v>884.20000000000016</v>
      </c>
      <c r="F61" s="317">
        <v>861.45000000000027</v>
      </c>
      <c r="G61" s="317">
        <v>847.30000000000007</v>
      </c>
      <c r="H61" s="317">
        <v>824.55000000000018</v>
      </c>
      <c r="I61" s="317">
        <v>898.35000000000036</v>
      </c>
      <c r="J61" s="317">
        <v>921.10000000000014</v>
      </c>
      <c r="K61" s="317">
        <v>935.25000000000045</v>
      </c>
      <c r="L61" s="304">
        <v>906.95</v>
      </c>
      <c r="M61" s="304">
        <v>870.05</v>
      </c>
      <c r="N61" s="319">
        <v>846300</v>
      </c>
      <c r="O61" s="320">
        <v>-6.8649885583524023E-3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678.3</v>
      </c>
      <c r="E62" s="316">
        <v>685.9</v>
      </c>
      <c r="F62" s="317">
        <v>667.9</v>
      </c>
      <c r="G62" s="317">
        <v>657.5</v>
      </c>
      <c r="H62" s="317">
        <v>639.5</v>
      </c>
      <c r="I62" s="317">
        <v>696.3</v>
      </c>
      <c r="J62" s="317">
        <v>714.3</v>
      </c>
      <c r="K62" s="317">
        <v>724.69999999999993</v>
      </c>
      <c r="L62" s="304">
        <v>703.9</v>
      </c>
      <c r="M62" s="304">
        <v>675.5</v>
      </c>
      <c r="N62" s="319">
        <v>19440800</v>
      </c>
      <c r="O62" s="320">
        <v>8.8242543751540555E-3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638.75</v>
      </c>
      <c r="E63" s="316">
        <v>643.35</v>
      </c>
      <c r="F63" s="317">
        <v>631.80000000000007</v>
      </c>
      <c r="G63" s="317">
        <v>624.85</v>
      </c>
      <c r="H63" s="317">
        <v>613.30000000000007</v>
      </c>
      <c r="I63" s="317">
        <v>650.30000000000007</v>
      </c>
      <c r="J63" s="317">
        <v>661.85</v>
      </c>
      <c r="K63" s="317">
        <v>668.80000000000007</v>
      </c>
      <c r="L63" s="304">
        <v>654.9</v>
      </c>
      <c r="M63" s="304">
        <v>636.4</v>
      </c>
      <c r="N63" s="319">
        <v>5255000</v>
      </c>
      <c r="O63" s="320">
        <v>1.9596429957314709E-2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724.55</v>
      </c>
      <c r="E64" s="316">
        <v>722.11666666666667</v>
      </c>
      <c r="F64" s="317">
        <v>706.73333333333335</v>
      </c>
      <c r="G64" s="317">
        <v>688.91666666666663</v>
      </c>
      <c r="H64" s="317">
        <v>673.5333333333333</v>
      </c>
      <c r="I64" s="317">
        <v>739.93333333333339</v>
      </c>
      <c r="J64" s="317">
        <v>755.31666666666683</v>
      </c>
      <c r="K64" s="317">
        <v>773.13333333333344</v>
      </c>
      <c r="L64" s="304">
        <v>737.5</v>
      </c>
      <c r="M64" s="304">
        <v>704.3</v>
      </c>
      <c r="N64" s="319">
        <v>13885200</v>
      </c>
      <c r="O64" s="320">
        <v>1.7126448569377499E-2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1781.5</v>
      </c>
      <c r="E65" s="316">
        <v>1785.3666666666668</v>
      </c>
      <c r="F65" s="317">
        <v>1772.9833333333336</v>
      </c>
      <c r="G65" s="317">
        <v>1764.4666666666667</v>
      </c>
      <c r="H65" s="317">
        <v>1752.0833333333335</v>
      </c>
      <c r="I65" s="317">
        <v>1793.8833333333337</v>
      </c>
      <c r="J65" s="317">
        <v>1806.2666666666669</v>
      </c>
      <c r="K65" s="317">
        <v>1814.7833333333338</v>
      </c>
      <c r="L65" s="304">
        <v>1797.75</v>
      </c>
      <c r="M65" s="304">
        <v>1776.85</v>
      </c>
      <c r="N65" s="319">
        <v>27152400</v>
      </c>
      <c r="O65" s="320">
        <v>-4.0713924162063429E-3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1108.45</v>
      </c>
      <c r="E66" s="316">
        <v>1108.5666666666666</v>
      </c>
      <c r="F66" s="317">
        <v>1100.3333333333333</v>
      </c>
      <c r="G66" s="317">
        <v>1092.2166666666667</v>
      </c>
      <c r="H66" s="317">
        <v>1083.9833333333333</v>
      </c>
      <c r="I66" s="317">
        <v>1116.6833333333332</v>
      </c>
      <c r="J66" s="317">
        <v>1124.9166666666667</v>
      </c>
      <c r="K66" s="317">
        <v>1133.0333333333331</v>
      </c>
      <c r="L66" s="304">
        <v>1116.8</v>
      </c>
      <c r="M66" s="304">
        <v>1100.45</v>
      </c>
      <c r="N66" s="319">
        <v>42679450</v>
      </c>
      <c r="O66" s="320">
        <v>3.6862663941847531E-3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583</v>
      </c>
      <c r="E67" s="316">
        <v>586.61666666666667</v>
      </c>
      <c r="F67" s="317">
        <v>577.38333333333333</v>
      </c>
      <c r="G67" s="317">
        <v>571.76666666666665</v>
      </c>
      <c r="H67" s="317">
        <v>562.5333333333333</v>
      </c>
      <c r="I67" s="317">
        <v>592.23333333333335</v>
      </c>
      <c r="J67" s="317">
        <v>601.4666666666667</v>
      </c>
      <c r="K67" s="317">
        <v>607.08333333333337</v>
      </c>
      <c r="L67" s="304">
        <v>595.85</v>
      </c>
      <c r="M67" s="304">
        <v>581</v>
      </c>
      <c r="N67" s="319">
        <v>10698600</v>
      </c>
      <c r="O67" s="320">
        <v>-1.4090217942219969E-2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2869.55</v>
      </c>
      <c r="E68" s="316">
        <v>2881.8333333333335</v>
      </c>
      <c r="F68" s="317">
        <v>2849.0666666666671</v>
      </c>
      <c r="G68" s="317">
        <v>2828.5833333333335</v>
      </c>
      <c r="H68" s="317">
        <v>2795.8166666666671</v>
      </c>
      <c r="I68" s="317">
        <v>2902.3166666666671</v>
      </c>
      <c r="J68" s="317">
        <v>2935.0833333333335</v>
      </c>
      <c r="K68" s="317">
        <v>2955.5666666666671</v>
      </c>
      <c r="L68" s="304">
        <v>2914.6</v>
      </c>
      <c r="M68" s="304">
        <v>2861.35</v>
      </c>
      <c r="N68" s="319">
        <v>2046300</v>
      </c>
      <c r="O68" s="320">
        <v>-8.3198924731182802E-2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180.5</v>
      </c>
      <c r="E69" s="316">
        <v>182.73333333333335</v>
      </c>
      <c r="F69" s="317">
        <v>177.4666666666667</v>
      </c>
      <c r="G69" s="317">
        <v>174.43333333333334</v>
      </c>
      <c r="H69" s="317">
        <v>169.16666666666669</v>
      </c>
      <c r="I69" s="317">
        <v>185.76666666666671</v>
      </c>
      <c r="J69" s="317">
        <v>191.03333333333336</v>
      </c>
      <c r="K69" s="317">
        <v>194.06666666666672</v>
      </c>
      <c r="L69" s="304">
        <v>188</v>
      </c>
      <c r="M69" s="304">
        <v>179.7</v>
      </c>
      <c r="N69" s="319">
        <v>23654300</v>
      </c>
      <c r="O69" s="320">
        <v>2.6305970149253732E-2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199.05</v>
      </c>
      <c r="E70" s="316">
        <v>199.9</v>
      </c>
      <c r="F70" s="317">
        <v>196.4</v>
      </c>
      <c r="G70" s="317">
        <v>193.75</v>
      </c>
      <c r="H70" s="317">
        <v>190.25</v>
      </c>
      <c r="I70" s="317">
        <v>202.55</v>
      </c>
      <c r="J70" s="317">
        <v>206.05</v>
      </c>
      <c r="K70" s="317">
        <v>208.70000000000002</v>
      </c>
      <c r="L70" s="304">
        <v>203.4</v>
      </c>
      <c r="M70" s="304">
        <v>197.25</v>
      </c>
      <c r="N70" s="319">
        <v>33450300</v>
      </c>
      <c r="O70" s="320">
        <v>1.5158964274008521E-2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2145.6</v>
      </c>
      <c r="E71" s="316">
        <v>2153.25</v>
      </c>
      <c r="F71" s="317">
        <v>2132.5</v>
      </c>
      <c r="G71" s="317">
        <v>2119.4</v>
      </c>
      <c r="H71" s="317">
        <v>2098.65</v>
      </c>
      <c r="I71" s="317">
        <v>2166.35</v>
      </c>
      <c r="J71" s="317">
        <v>2187.1</v>
      </c>
      <c r="K71" s="317">
        <v>2200.1999999999998</v>
      </c>
      <c r="L71" s="304">
        <v>2174</v>
      </c>
      <c r="M71" s="304">
        <v>2140.15</v>
      </c>
      <c r="N71" s="319">
        <v>13887900</v>
      </c>
      <c r="O71" s="320">
        <v>-2.8647740490242535E-3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201.4</v>
      </c>
      <c r="E72" s="316">
        <v>198.13333333333333</v>
      </c>
      <c r="F72" s="317">
        <v>191.26666666666665</v>
      </c>
      <c r="G72" s="317">
        <v>181.13333333333333</v>
      </c>
      <c r="H72" s="317">
        <v>174.26666666666665</v>
      </c>
      <c r="I72" s="317">
        <v>208.26666666666665</v>
      </c>
      <c r="J72" s="317">
        <v>215.13333333333333</v>
      </c>
      <c r="K72" s="317">
        <v>225.26666666666665</v>
      </c>
      <c r="L72" s="304">
        <v>205</v>
      </c>
      <c r="M72" s="304">
        <v>188</v>
      </c>
      <c r="N72" s="319">
        <v>17632800</v>
      </c>
      <c r="O72" s="320">
        <v>-2.6027397260273973E-2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375.95</v>
      </c>
      <c r="E73" s="316">
        <v>376.06666666666661</v>
      </c>
      <c r="F73" s="317">
        <v>370.28333333333319</v>
      </c>
      <c r="G73" s="317">
        <v>364.61666666666656</v>
      </c>
      <c r="H73" s="317">
        <v>358.83333333333314</v>
      </c>
      <c r="I73" s="317">
        <v>381.73333333333323</v>
      </c>
      <c r="J73" s="317">
        <v>387.51666666666665</v>
      </c>
      <c r="K73" s="317">
        <v>393.18333333333328</v>
      </c>
      <c r="L73" s="304">
        <v>381.85</v>
      </c>
      <c r="M73" s="304">
        <v>370.4</v>
      </c>
      <c r="N73" s="319">
        <v>114581500</v>
      </c>
      <c r="O73" s="320">
        <v>-1.6743165272386167E-2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442.35</v>
      </c>
      <c r="E74" s="316">
        <v>437.93333333333339</v>
      </c>
      <c r="F74" s="317">
        <v>428.01666666666677</v>
      </c>
      <c r="G74" s="317">
        <v>413.68333333333339</v>
      </c>
      <c r="H74" s="317">
        <v>403.76666666666677</v>
      </c>
      <c r="I74" s="317">
        <v>452.26666666666677</v>
      </c>
      <c r="J74" s="317">
        <v>462.18333333333339</v>
      </c>
      <c r="K74" s="317">
        <v>476.51666666666677</v>
      </c>
      <c r="L74" s="304">
        <v>447.85</v>
      </c>
      <c r="M74" s="304">
        <v>423.6</v>
      </c>
      <c r="N74" s="319">
        <v>7257000</v>
      </c>
      <c r="O74" s="320">
        <v>-4.857423795476893E-2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11.2</v>
      </c>
      <c r="E75" s="316">
        <v>11.516666666666666</v>
      </c>
      <c r="F75" s="317">
        <v>10.783333333333331</v>
      </c>
      <c r="G75" s="317">
        <v>10.366666666666665</v>
      </c>
      <c r="H75" s="317">
        <v>9.6333333333333311</v>
      </c>
      <c r="I75" s="317">
        <v>11.933333333333332</v>
      </c>
      <c r="J75" s="317">
        <v>12.666666666666666</v>
      </c>
      <c r="K75" s="317">
        <v>13.083333333333332</v>
      </c>
      <c r="L75" s="304">
        <v>12.25</v>
      </c>
      <c r="M75" s="304">
        <v>11.1</v>
      </c>
      <c r="N75" s="319">
        <v>353640000</v>
      </c>
      <c r="O75" s="320">
        <v>-3.0326295585412669E-2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30.05</v>
      </c>
      <c r="E76" s="316">
        <v>30.483333333333334</v>
      </c>
      <c r="F76" s="317">
        <v>29.31666666666667</v>
      </c>
      <c r="G76" s="317">
        <v>28.583333333333336</v>
      </c>
      <c r="H76" s="317">
        <v>27.416666666666671</v>
      </c>
      <c r="I76" s="317">
        <v>31.216666666666669</v>
      </c>
      <c r="J76" s="317">
        <v>32.383333333333333</v>
      </c>
      <c r="K76" s="317">
        <v>33.116666666666667</v>
      </c>
      <c r="L76" s="304">
        <v>31.65</v>
      </c>
      <c r="M76" s="304">
        <v>29.75</v>
      </c>
      <c r="N76" s="319">
        <v>149131000</v>
      </c>
      <c r="O76" s="320">
        <v>9.2871066555277076E-2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389.25</v>
      </c>
      <c r="E77" s="316">
        <v>392.11666666666662</v>
      </c>
      <c r="F77" s="317">
        <v>385.13333333333321</v>
      </c>
      <c r="G77" s="317">
        <v>381.01666666666659</v>
      </c>
      <c r="H77" s="317">
        <v>374.03333333333319</v>
      </c>
      <c r="I77" s="317">
        <v>396.23333333333323</v>
      </c>
      <c r="J77" s="317">
        <v>403.2166666666667</v>
      </c>
      <c r="K77" s="317">
        <v>407.33333333333326</v>
      </c>
      <c r="L77" s="304">
        <v>399.1</v>
      </c>
      <c r="M77" s="304">
        <v>388</v>
      </c>
      <c r="N77" s="319">
        <v>7719250</v>
      </c>
      <c r="O77" s="320">
        <v>-1.0676156583629894E-3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1253.75</v>
      </c>
      <c r="E78" s="316">
        <v>1267.3999999999999</v>
      </c>
      <c r="F78" s="317">
        <v>1229.1499999999996</v>
      </c>
      <c r="G78" s="317">
        <v>1204.5499999999997</v>
      </c>
      <c r="H78" s="317">
        <v>1166.2999999999995</v>
      </c>
      <c r="I78" s="317">
        <v>1291.9999999999998</v>
      </c>
      <c r="J78" s="317">
        <v>1330.2500000000002</v>
      </c>
      <c r="K78" s="317">
        <v>1354.85</v>
      </c>
      <c r="L78" s="304">
        <v>1305.6500000000001</v>
      </c>
      <c r="M78" s="304">
        <v>1242.8</v>
      </c>
      <c r="N78" s="319">
        <v>2507500</v>
      </c>
      <c r="O78" s="320">
        <v>3.0408876104376412E-2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600.6</v>
      </c>
      <c r="E79" s="316">
        <v>605.2166666666667</v>
      </c>
      <c r="F79" s="317">
        <v>594.78333333333342</v>
      </c>
      <c r="G79" s="317">
        <v>588.9666666666667</v>
      </c>
      <c r="H79" s="317">
        <v>578.53333333333342</v>
      </c>
      <c r="I79" s="317">
        <v>611.03333333333342</v>
      </c>
      <c r="J79" s="317">
        <v>621.46666666666681</v>
      </c>
      <c r="K79" s="317">
        <v>627.28333333333342</v>
      </c>
      <c r="L79" s="304">
        <v>615.65</v>
      </c>
      <c r="M79" s="304">
        <v>599.4</v>
      </c>
      <c r="N79" s="319">
        <v>28398400</v>
      </c>
      <c r="O79" s="320">
        <v>-4.9056709556247018E-3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213.5</v>
      </c>
      <c r="E80" s="316">
        <v>217.78333333333333</v>
      </c>
      <c r="F80" s="317">
        <v>207.71666666666667</v>
      </c>
      <c r="G80" s="317">
        <v>201.93333333333334</v>
      </c>
      <c r="H80" s="317">
        <v>191.86666666666667</v>
      </c>
      <c r="I80" s="317">
        <v>223.56666666666666</v>
      </c>
      <c r="J80" s="317">
        <v>233.63333333333333</v>
      </c>
      <c r="K80" s="317">
        <v>239.41666666666666</v>
      </c>
      <c r="L80" s="304">
        <v>227.85</v>
      </c>
      <c r="M80" s="304">
        <v>212</v>
      </c>
      <c r="N80" s="319">
        <v>14596400</v>
      </c>
      <c r="O80" s="320">
        <v>3.0848329048843187E-2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939.65</v>
      </c>
      <c r="E81" s="316">
        <v>939.81666666666661</v>
      </c>
      <c r="F81" s="317">
        <v>926.73333333333323</v>
      </c>
      <c r="G81" s="317">
        <v>913.81666666666661</v>
      </c>
      <c r="H81" s="317">
        <v>900.73333333333323</v>
      </c>
      <c r="I81" s="317">
        <v>952.73333333333323</v>
      </c>
      <c r="J81" s="317">
        <v>965.81666666666672</v>
      </c>
      <c r="K81" s="317">
        <v>978.73333333333323</v>
      </c>
      <c r="L81" s="304">
        <v>952.9</v>
      </c>
      <c r="M81" s="304">
        <v>926.9</v>
      </c>
      <c r="N81" s="319">
        <v>42271200</v>
      </c>
      <c r="O81" s="320">
        <v>-1.6582914572864323E-2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83.1</v>
      </c>
      <c r="E82" s="316">
        <v>83.516666666666666</v>
      </c>
      <c r="F82" s="317">
        <v>82.483333333333334</v>
      </c>
      <c r="G82" s="317">
        <v>81.866666666666674</v>
      </c>
      <c r="H82" s="317">
        <v>80.833333333333343</v>
      </c>
      <c r="I82" s="317">
        <v>84.133333333333326</v>
      </c>
      <c r="J82" s="317">
        <v>85.166666666666657</v>
      </c>
      <c r="K82" s="317">
        <v>85.783333333333317</v>
      </c>
      <c r="L82" s="304">
        <v>84.55</v>
      </c>
      <c r="M82" s="304">
        <v>82.9</v>
      </c>
      <c r="N82" s="319">
        <v>62591700</v>
      </c>
      <c r="O82" s="320">
        <v>2.4825011665888942E-2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188.7</v>
      </c>
      <c r="E83" s="316">
        <v>188.31666666666669</v>
      </c>
      <c r="F83" s="317">
        <v>185.38333333333338</v>
      </c>
      <c r="G83" s="317">
        <v>182.06666666666669</v>
      </c>
      <c r="H83" s="317">
        <v>179.13333333333338</v>
      </c>
      <c r="I83" s="317">
        <v>191.63333333333338</v>
      </c>
      <c r="J83" s="317">
        <v>194.56666666666672</v>
      </c>
      <c r="K83" s="317">
        <v>197.88333333333338</v>
      </c>
      <c r="L83" s="304">
        <v>191.25</v>
      </c>
      <c r="M83" s="304">
        <v>185</v>
      </c>
      <c r="N83" s="319">
        <v>95808000</v>
      </c>
      <c r="O83" s="320">
        <v>-2.7732675196466845E-2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196</v>
      </c>
      <c r="E84" s="316">
        <v>199.53333333333333</v>
      </c>
      <c r="F84" s="317">
        <v>190.06666666666666</v>
      </c>
      <c r="G84" s="317">
        <v>184.13333333333333</v>
      </c>
      <c r="H84" s="317">
        <v>174.66666666666666</v>
      </c>
      <c r="I84" s="317">
        <v>205.46666666666667</v>
      </c>
      <c r="J84" s="317">
        <v>214.93333333333331</v>
      </c>
      <c r="K84" s="317">
        <v>220.86666666666667</v>
      </c>
      <c r="L84" s="304">
        <v>209</v>
      </c>
      <c r="M84" s="304">
        <v>193.6</v>
      </c>
      <c r="N84" s="319">
        <v>23945000</v>
      </c>
      <c r="O84" s="320">
        <v>-3.7386934673366831E-2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281.05</v>
      </c>
      <c r="E85" s="316">
        <v>282.93333333333334</v>
      </c>
      <c r="F85" s="317">
        <v>276.9666666666667</v>
      </c>
      <c r="G85" s="317">
        <v>272.88333333333338</v>
      </c>
      <c r="H85" s="317">
        <v>266.91666666666674</v>
      </c>
      <c r="I85" s="317">
        <v>287.01666666666665</v>
      </c>
      <c r="J85" s="317">
        <v>292.98333333333323</v>
      </c>
      <c r="K85" s="317">
        <v>297.06666666666661</v>
      </c>
      <c r="L85" s="304">
        <v>288.89999999999998</v>
      </c>
      <c r="M85" s="304">
        <v>278.85000000000002</v>
      </c>
      <c r="N85" s="319">
        <v>42838200</v>
      </c>
      <c r="O85" s="320">
        <v>-3.2041213796569707E-3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2260.6</v>
      </c>
      <c r="E86" s="316">
        <v>2259.4500000000003</v>
      </c>
      <c r="F86" s="317">
        <v>2226.9000000000005</v>
      </c>
      <c r="G86" s="317">
        <v>2193.2000000000003</v>
      </c>
      <c r="H86" s="317">
        <v>2160.6500000000005</v>
      </c>
      <c r="I86" s="317">
        <v>2293.1500000000005</v>
      </c>
      <c r="J86" s="317">
        <v>2325.7000000000007</v>
      </c>
      <c r="K86" s="317">
        <v>2359.4000000000005</v>
      </c>
      <c r="L86" s="304">
        <v>2292</v>
      </c>
      <c r="M86" s="304">
        <v>2225.75</v>
      </c>
      <c r="N86" s="319">
        <v>2518500</v>
      </c>
      <c r="O86" s="320">
        <v>-3.3636723387415906E-3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1352.3</v>
      </c>
      <c r="E87" s="316">
        <v>1358.3833333333334</v>
      </c>
      <c r="F87" s="317">
        <v>1343.3166666666668</v>
      </c>
      <c r="G87" s="317">
        <v>1334.3333333333335</v>
      </c>
      <c r="H87" s="317">
        <v>1319.2666666666669</v>
      </c>
      <c r="I87" s="317">
        <v>1367.3666666666668</v>
      </c>
      <c r="J87" s="317">
        <v>1382.4333333333334</v>
      </c>
      <c r="K87" s="317">
        <v>1391.4166666666667</v>
      </c>
      <c r="L87" s="304">
        <v>1373.45</v>
      </c>
      <c r="M87" s="304">
        <v>1349.4</v>
      </c>
      <c r="N87" s="319">
        <v>11762000</v>
      </c>
      <c r="O87" s="320">
        <v>-6.8011017784881149E-5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62.5</v>
      </c>
      <c r="E88" s="316">
        <v>63.133333333333333</v>
      </c>
      <c r="F88" s="317">
        <v>61.316666666666663</v>
      </c>
      <c r="G88" s="317">
        <v>60.133333333333333</v>
      </c>
      <c r="H88" s="317">
        <v>58.316666666666663</v>
      </c>
      <c r="I88" s="317">
        <v>64.316666666666663</v>
      </c>
      <c r="J88" s="317">
        <v>66.13333333333334</v>
      </c>
      <c r="K88" s="317">
        <v>67.316666666666663</v>
      </c>
      <c r="L88" s="304">
        <v>64.95</v>
      </c>
      <c r="M88" s="304">
        <v>61.95</v>
      </c>
      <c r="N88" s="319">
        <v>31626800</v>
      </c>
      <c r="O88" s="320">
        <v>-3.855215249518098E-3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286.60000000000002</v>
      </c>
      <c r="E89" s="316">
        <v>289.11666666666673</v>
      </c>
      <c r="F89" s="317">
        <v>282.18333333333345</v>
      </c>
      <c r="G89" s="317">
        <v>277.76666666666671</v>
      </c>
      <c r="H89" s="317">
        <v>270.83333333333343</v>
      </c>
      <c r="I89" s="317">
        <v>293.53333333333347</v>
      </c>
      <c r="J89" s="317">
        <v>300.46666666666675</v>
      </c>
      <c r="K89" s="317">
        <v>304.8833333333335</v>
      </c>
      <c r="L89" s="304">
        <v>296.05</v>
      </c>
      <c r="M89" s="304">
        <v>284.7</v>
      </c>
      <c r="N89" s="319">
        <v>11504000</v>
      </c>
      <c r="O89" s="320">
        <v>-1.5237116932032186E-2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917.8</v>
      </c>
      <c r="E90" s="316">
        <v>923.63333333333333</v>
      </c>
      <c r="F90" s="317">
        <v>909.16666666666663</v>
      </c>
      <c r="G90" s="317">
        <v>900.5333333333333</v>
      </c>
      <c r="H90" s="317">
        <v>886.06666666666661</v>
      </c>
      <c r="I90" s="317">
        <v>932.26666666666665</v>
      </c>
      <c r="J90" s="317">
        <v>946.73333333333335</v>
      </c>
      <c r="K90" s="317">
        <v>955.36666666666667</v>
      </c>
      <c r="L90" s="304">
        <v>938.1</v>
      </c>
      <c r="M90" s="304">
        <v>915</v>
      </c>
      <c r="N90" s="319">
        <v>13039950</v>
      </c>
      <c r="O90" s="320">
        <v>2.7787411132304492E-2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919.95</v>
      </c>
      <c r="E91" s="316">
        <v>924.41666666666663</v>
      </c>
      <c r="F91" s="317">
        <v>909.2833333333333</v>
      </c>
      <c r="G91" s="317">
        <v>898.61666666666667</v>
      </c>
      <c r="H91" s="317">
        <v>883.48333333333335</v>
      </c>
      <c r="I91" s="317">
        <v>935.08333333333326</v>
      </c>
      <c r="J91" s="317">
        <v>950.2166666666667</v>
      </c>
      <c r="K91" s="317">
        <v>960.88333333333321</v>
      </c>
      <c r="L91" s="304">
        <v>939.55</v>
      </c>
      <c r="M91" s="304">
        <v>913.75</v>
      </c>
      <c r="N91" s="319">
        <v>7501250</v>
      </c>
      <c r="O91" s="320">
        <v>-3.9089721254355399E-2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609.5</v>
      </c>
      <c r="E92" s="316">
        <v>613.9666666666667</v>
      </c>
      <c r="F92" s="317">
        <v>602.48333333333335</v>
      </c>
      <c r="G92" s="317">
        <v>595.4666666666667</v>
      </c>
      <c r="H92" s="317">
        <v>583.98333333333335</v>
      </c>
      <c r="I92" s="317">
        <v>620.98333333333335</v>
      </c>
      <c r="J92" s="317">
        <v>632.4666666666667</v>
      </c>
      <c r="K92" s="317">
        <v>639.48333333333335</v>
      </c>
      <c r="L92" s="304">
        <v>625.45000000000005</v>
      </c>
      <c r="M92" s="304">
        <v>606.95000000000005</v>
      </c>
      <c r="N92" s="319">
        <v>13993000</v>
      </c>
      <c r="O92" s="320">
        <v>-8.0389043271139344E-3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131.05000000000001</v>
      </c>
      <c r="E93" s="316">
        <v>132.11666666666667</v>
      </c>
      <c r="F93" s="317">
        <v>129.48333333333335</v>
      </c>
      <c r="G93" s="317">
        <v>127.91666666666669</v>
      </c>
      <c r="H93" s="317">
        <v>125.28333333333336</v>
      </c>
      <c r="I93" s="317">
        <v>133.68333333333334</v>
      </c>
      <c r="J93" s="317">
        <v>136.31666666666666</v>
      </c>
      <c r="K93" s="317">
        <v>137.88333333333333</v>
      </c>
      <c r="L93" s="304">
        <v>134.75</v>
      </c>
      <c r="M93" s="304">
        <v>130.55000000000001</v>
      </c>
      <c r="N93" s="319">
        <v>16145472</v>
      </c>
      <c r="O93" s="320">
        <v>-5.9372349448685328E-3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143.44999999999999</v>
      </c>
      <c r="E94" s="316">
        <v>144.45000000000002</v>
      </c>
      <c r="F94" s="317">
        <v>141.60000000000002</v>
      </c>
      <c r="G94" s="317">
        <v>139.75</v>
      </c>
      <c r="H94" s="317">
        <v>136.9</v>
      </c>
      <c r="I94" s="317">
        <v>146.30000000000004</v>
      </c>
      <c r="J94" s="317">
        <v>149.15</v>
      </c>
      <c r="K94" s="317">
        <v>151.00000000000006</v>
      </c>
      <c r="L94" s="304">
        <v>147.30000000000001</v>
      </c>
      <c r="M94" s="304">
        <v>142.6</v>
      </c>
      <c r="N94" s="319">
        <v>18492000</v>
      </c>
      <c r="O94" s="320">
        <v>-2.2661055357720947E-3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368.45</v>
      </c>
      <c r="E95" s="316">
        <v>369.68333333333334</v>
      </c>
      <c r="F95" s="317">
        <v>365.91666666666669</v>
      </c>
      <c r="G95" s="317">
        <v>363.38333333333333</v>
      </c>
      <c r="H95" s="317">
        <v>359.61666666666667</v>
      </c>
      <c r="I95" s="317">
        <v>372.2166666666667</v>
      </c>
      <c r="J95" s="317">
        <v>375.98333333333335</v>
      </c>
      <c r="K95" s="317">
        <v>378.51666666666671</v>
      </c>
      <c r="L95" s="304">
        <v>373.45</v>
      </c>
      <c r="M95" s="304">
        <v>367.15</v>
      </c>
      <c r="N95" s="319">
        <v>9130000</v>
      </c>
      <c r="O95" s="320">
        <v>-9.331597222222222E-3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7225.6</v>
      </c>
      <c r="E96" s="316">
        <v>7226.6500000000005</v>
      </c>
      <c r="F96" s="317">
        <v>7156.2000000000007</v>
      </c>
      <c r="G96" s="317">
        <v>7086.8</v>
      </c>
      <c r="H96" s="317">
        <v>7016.35</v>
      </c>
      <c r="I96" s="317">
        <v>7296.0500000000011</v>
      </c>
      <c r="J96" s="317">
        <v>7366.5</v>
      </c>
      <c r="K96" s="317">
        <v>7435.9000000000015</v>
      </c>
      <c r="L96" s="304">
        <v>7297.1</v>
      </c>
      <c r="M96" s="304">
        <v>7157.25</v>
      </c>
      <c r="N96" s="319">
        <v>1971300</v>
      </c>
      <c r="O96" s="320">
        <v>-2.5507934153937418E-2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551.9</v>
      </c>
      <c r="E97" s="316">
        <v>555</v>
      </c>
      <c r="F97" s="317">
        <v>545.5</v>
      </c>
      <c r="G97" s="317">
        <v>539.1</v>
      </c>
      <c r="H97" s="317">
        <v>529.6</v>
      </c>
      <c r="I97" s="317">
        <v>561.4</v>
      </c>
      <c r="J97" s="317">
        <v>570.9</v>
      </c>
      <c r="K97" s="317">
        <v>577.29999999999995</v>
      </c>
      <c r="L97" s="304">
        <v>564.5</v>
      </c>
      <c r="M97" s="304">
        <v>548.6</v>
      </c>
      <c r="N97" s="319">
        <v>15547500</v>
      </c>
      <c r="O97" s="320">
        <v>-7.579988829490146E-3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585.95000000000005</v>
      </c>
      <c r="E98" s="316">
        <v>590.85</v>
      </c>
      <c r="F98" s="317">
        <v>576.20000000000005</v>
      </c>
      <c r="G98" s="317">
        <v>566.45000000000005</v>
      </c>
      <c r="H98" s="317">
        <v>551.80000000000007</v>
      </c>
      <c r="I98" s="317">
        <v>600.6</v>
      </c>
      <c r="J98" s="317">
        <v>615.24999999999989</v>
      </c>
      <c r="K98" s="317">
        <v>625</v>
      </c>
      <c r="L98" s="304">
        <v>605.5</v>
      </c>
      <c r="M98" s="304">
        <v>581.1</v>
      </c>
      <c r="N98" s="319">
        <v>1947400</v>
      </c>
      <c r="O98" s="320">
        <v>2.6730637422892393E-2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867.7</v>
      </c>
      <c r="E99" s="316">
        <v>871.81666666666672</v>
      </c>
      <c r="F99" s="317">
        <v>859.28333333333342</v>
      </c>
      <c r="G99" s="317">
        <v>850.86666666666667</v>
      </c>
      <c r="H99" s="317">
        <v>838.33333333333337</v>
      </c>
      <c r="I99" s="317">
        <v>880.23333333333346</v>
      </c>
      <c r="J99" s="317">
        <v>892.76666666666677</v>
      </c>
      <c r="K99" s="317">
        <v>901.18333333333351</v>
      </c>
      <c r="L99" s="304">
        <v>884.35</v>
      </c>
      <c r="M99" s="304">
        <v>863.4</v>
      </c>
      <c r="N99" s="319">
        <v>2140800</v>
      </c>
      <c r="O99" s="320">
        <v>2.9428736295441432E-2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1190.3</v>
      </c>
      <c r="E100" s="316">
        <v>1196.7666666666667</v>
      </c>
      <c r="F100" s="317">
        <v>1178.5833333333333</v>
      </c>
      <c r="G100" s="317">
        <v>1166.8666666666666</v>
      </c>
      <c r="H100" s="317">
        <v>1148.6833333333332</v>
      </c>
      <c r="I100" s="317">
        <v>1208.4833333333333</v>
      </c>
      <c r="J100" s="317">
        <v>1226.6666666666667</v>
      </c>
      <c r="K100" s="317">
        <v>1238.3833333333334</v>
      </c>
      <c r="L100" s="304">
        <v>1214.95</v>
      </c>
      <c r="M100" s="304">
        <v>1185.05</v>
      </c>
      <c r="N100" s="319">
        <v>1808000</v>
      </c>
      <c r="O100" s="320">
        <v>6.6037735849056603E-2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111.85</v>
      </c>
      <c r="E101" s="316">
        <v>112.78333333333332</v>
      </c>
      <c r="F101" s="317">
        <v>110.01666666666664</v>
      </c>
      <c r="G101" s="317">
        <v>108.18333333333332</v>
      </c>
      <c r="H101" s="317">
        <v>105.41666666666664</v>
      </c>
      <c r="I101" s="317">
        <v>114.61666666666663</v>
      </c>
      <c r="J101" s="317">
        <v>117.38333333333331</v>
      </c>
      <c r="K101" s="317">
        <v>119.21666666666663</v>
      </c>
      <c r="L101" s="304">
        <v>115.55</v>
      </c>
      <c r="M101" s="304">
        <v>110.95</v>
      </c>
      <c r="N101" s="319">
        <v>23912000</v>
      </c>
      <c r="O101" s="320">
        <v>-6.9463361481885047E-2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58243.5</v>
      </c>
      <c r="E102" s="316">
        <v>58300.533333333333</v>
      </c>
      <c r="F102" s="317">
        <v>57996.516666666663</v>
      </c>
      <c r="G102" s="317">
        <v>57749.533333333333</v>
      </c>
      <c r="H102" s="317">
        <v>57445.516666666663</v>
      </c>
      <c r="I102" s="317">
        <v>58547.516666666663</v>
      </c>
      <c r="J102" s="317">
        <v>58851.53333333334</v>
      </c>
      <c r="K102" s="317">
        <v>59098.516666666663</v>
      </c>
      <c r="L102" s="304">
        <v>58604.55</v>
      </c>
      <c r="M102" s="304">
        <v>58053.55</v>
      </c>
      <c r="N102" s="319">
        <v>48050</v>
      </c>
      <c r="O102" s="320">
        <v>-5.8765915768854066E-2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1088.8499999999999</v>
      </c>
      <c r="E103" s="316">
        <v>1096.3666666666666</v>
      </c>
      <c r="F103" s="317">
        <v>1074.833333333333</v>
      </c>
      <c r="G103" s="317">
        <v>1060.8166666666664</v>
      </c>
      <c r="H103" s="317">
        <v>1039.2833333333328</v>
      </c>
      <c r="I103" s="317">
        <v>1110.3833333333332</v>
      </c>
      <c r="J103" s="317">
        <v>1131.9166666666665</v>
      </c>
      <c r="K103" s="317">
        <v>1145.9333333333334</v>
      </c>
      <c r="L103" s="304">
        <v>1117.9000000000001</v>
      </c>
      <c r="M103" s="304">
        <v>1082.3499999999999</v>
      </c>
      <c r="N103" s="319">
        <v>3810750</v>
      </c>
      <c r="O103" s="320">
        <v>5.0444490386603265E-2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34.85</v>
      </c>
      <c r="E104" s="316">
        <v>35.25</v>
      </c>
      <c r="F104" s="317">
        <v>34.1</v>
      </c>
      <c r="G104" s="317">
        <v>33.35</v>
      </c>
      <c r="H104" s="317">
        <v>32.200000000000003</v>
      </c>
      <c r="I104" s="317">
        <v>36</v>
      </c>
      <c r="J104" s="317">
        <v>37.150000000000006</v>
      </c>
      <c r="K104" s="317">
        <v>37.9</v>
      </c>
      <c r="L104" s="304">
        <v>36.4</v>
      </c>
      <c r="M104" s="304">
        <v>34.5</v>
      </c>
      <c r="N104" s="319">
        <v>37655000</v>
      </c>
      <c r="O104" s="320">
        <v>9.1116173120728925E-3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3316.45</v>
      </c>
      <c r="E105" s="316">
        <v>3351</v>
      </c>
      <c r="F105" s="317">
        <v>3262</v>
      </c>
      <c r="G105" s="317">
        <v>3207.55</v>
      </c>
      <c r="H105" s="317">
        <v>3118.55</v>
      </c>
      <c r="I105" s="317">
        <v>3405.45</v>
      </c>
      <c r="J105" s="317">
        <v>3494.45</v>
      </c>
      <c r="K105" s="317">
        <v>3548.8999999999996</v>
      </c>
      <c r="L105" s="304">
        <v>3440</v>
      </c>
      <c r="M105" s="304">
        <v>3296.55</v>
      </c>
      <c r="N105" s="319">
        <v>601750</v>
      </c>
      <c r="O105" s="320">
        <v>-2.4716369529983791E-2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16195.1</v>
      </c>
      <c r="E106" s="316">
        <v>16268.883333333331</v>
      </c>
      <c r="F106" s="317">
        <v>16088.166666666664</v>
      </c>
      <c r="G106" s="317">
        <v>15981.233333333334</v>
      </c>
      <c r="H106" s="317">
        <v>15800.516666666666</v>
      </c>
      <c r="I106" s="317">
        <v>16375.816666666662</v>
      </c>
      <c r="J106" s="317">
        <v>16556.533333333329</v>
      </c>
      <c r="K106" s="317">
        <v>16663.46666666666</v>
      </c>
      <c r="L106" s="304">
        <v>16449.599999999999</v>
      </c>
      <c r="M106" s="304">
        <v>16161.95</v>
      </c>
      <c r="N106" s="319">
        <v>450800</v>
      </c>
      <c r="O106" s="320">
        <v>1.4629754670267838E-2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90.05</v>
      </c>
      <c r="E107" s="316">
        <v>91.333333333333329</v>
      </c>
      <c r="F107" s="317">
        <v>88.316666666666663</v>
      </c>
      <c r="G107" s="317">
        <v>86.583333333333329</v>
      </c>
      <c r="H107" s="317">
        <v>83.566666666666663</v>
      </c>
      <c r="I107" s="317">
        <v>93.066666666666663</v>
      </c>
      <c r="J107" s="317">
        <v>96.083333333333343</v>
      </c>
      <c r="K107" s="317">
        <v>97.816666666666663</v>
      </c>
      <c r="L107" s="304">
        <v>94.35</v>
      </c>
      <c r="M107" s="304">
        <v>89.6</v>
      </c>
      <c r="N107" s="319">
        <v>33560300</v>
      </c>
      <c r="O107" s="320">
        <v>3.6201903185767478E-2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91</v>
      </c>
      <c r="E108" s="316">
        <v>91.649999999999991</v>
      </c>
      <c r="F108" s="317">
        <v>90.049999999999983</v>
      </c>
      <c r="G108" s="317">
        <v>89.1</v>
      </c>
      <c r="H108" s="317">
        <v>87.499999999999986</v>
      </c>
      <c r="I108" s="317">
        <v>92.59999999999998</v>
      </c>
      <c r="J108" s="317">
        <v>94.199999999999974</v>
      </c>
      <c r="K108" s="317">
        <v>95.149999999999977</v>
      </c>
      <c r="L108" s="304">
        <v>93.25</v>
      </c>
      <c r="M108" s="304">
        <v>90.7</v>
      </c>
      <c r="N108" s="319">
        <v>50000400</v>
      </c>
      <c r="O108" s="320">
        <v>4.9784585926280517E-2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74.45</v>
      </c>
      <c r="E109" s="316">
        <v>74.86666666666666</v>
      </c>
      <c r="F109" s="317">
        <v>73.23333333333332</v>
      </c>
      <c r="G109" s="317">
        <v>72.016666666666666</v>
      </c>
      <c r="H109" s="317">
        <v>70.383333333333326</v>
      </c>
      <c r="I109" s="317">
        <v>76.083333333333314</v>
      </c>
      <c r="J109" s="317">
        <v>77.716666666666669</v>
      </c>
      <c r="K109" s="317">
        <v>78.933333333333309</v>
      </c>
      <c r="L109" s="304">
        <v>76.5</v>
      </c>
      <c r="M109" s="304">
        <v>73.650000000000006</v>
      </c>
      <c r="N109" s="319">
        <v>58681700</v>
      </c>
      <c r="O109" s="320">
        <v>7.7173144876325095E-2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18155.400000000001</v>
      </c>
      <c r="E110" s="316">
        <v>18274.583333333336</v>
      </c>
      <c r="F110" s="317">
        <v>17950.216666666671</v>
      </c>
      <c r="G110" s="317">
        <v>17745.033333333336</v>
      </c>
      <c r="H110" s="317">
        <v>17420.666666666672</v>
      </c>
      <c r="I110" s="317">
        <v>18479.76666666667</v>
      </c>
      <c r="J110" s="317">
        <v>18804.133333333339</v>
      </c>
      <c r="K110" s="317">
        <v>19009.316666666669</v>
      </c>
      <c r="L110" s="304">
        <v>18598.95</v>
      </c>
      <c r="M110" s="304">
        <v>18069.400000000001</v>
      </c>
      <c r="N110" s="319">
        <v>151350</v>
      </c>
      <c r="O110" s="320">
        <v>-4.4326577003220305E-2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1303.55</v>
      </c>
      <c r="E111" s="316">
        <v>1307.5333333333333</v>
      </c>
      <c r="F111" s="317">
        <v>1261.7666666666667</v>
      </c>
      <c r="G111" s="317">
        <v>1219.9833333333333</v>
      </c>
      <c r="H111" s="317">
        <v>1174.2166666666667</v>
      </c>
      <c r="I111" s="317">
        <v>1349.3166666666666</v>
      </c>
      <c r="J111" s="317">
        <v>1395.083333333333</v>
      </c>
      <c r="K111" s="317">
        <v>1436.8666666666666</v>
      </c>
      <c r="L111" s="304">
        <v>1353.3</v>
      </c>
      <c r="M111" s="304">
        <v>1265.75</v>
      </c>
      <c r="N111" s="319">
        <v>3273600</v>
      </c>
      <c r="O111" s="320">
        <v>-3.4079844206426485E-2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235.6</v>
      </c>
      <c r="E112" s="316">
        <v>237.33333333333334</v>
      </c>
      <c r="F112" s="317">
        <v>233.01666666666668</v>
      </c>
      <c r="G112" s="317">
        <v>230.43333333333334</v>
      </c>
      <c r="H112" s="317">
        <v>226.11666666666667</v>
      </c>
      <c r="I112" s="317">
        <v>239.91666666666669</v>
      </c>
      <c r="J112" s="317">
        <v>244.23333333333335</v>
      </c>
      <c r="K112" s="317">
        <v>246.81666666666669</v>
      </c>
      <c r="L112" s="304">
        <v>241.65</v>
      </c>
      <c r="M112" s="304">
        <v>234.75</v>
      </c>
      <c r="N112" s="319">
        <v>10269000</v>
      </c>
      <c r="O112" s="320">
        <v>-4.3320290665176078E-2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90.15</v>
      </c>
      <c r="E113" s="316">
        <v>90.916666666666671</v>
      </c>
      <c r="F113" s="317">
        <v>88.833333333333343</v>
      </c>
      <c r="G113" s="317">
        <v>87.516666666666666</v>
      </c>
      <c r="H113" s="317">
        <v>85.433333333333337</v>
      </c>
      <c r="I113" s="317">
        <v>92.233333333333348</v>
      </c>
      <c r="J113" s="317">
        <v>94.316666666666691</v>
      </c>
      <c r="K113" s="317">
        <v>95.633333333333354</v>
      </c>
      <c r="L113" s="304">
        <v>93</v>
      </c>
      <c r="M113" s="304">
        <v>89.6</v>
      </c>
      <c r="N113" s="319">
        <v>48639000</v>
      </c>
      <c r="O113" s="320">
        <v>1.3434956723937476E-2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1447.15</v>
      </c>
      <c r="E114" s="316">
        <v>1456.3833333333334</v>
      </c>
      <c r="F114" s="317">
        <v>1425.8166666666668</v>
      </c>
      <c r="G114" s="317">
        <v>1404.4833333333333</v>
      </c>
      <c r="H114" s="317">
        <v>1373.9166666666667</v>
      </c>
      <c r="I114" s="317">
        <v>1477.7166666666669</v>
      </c>
      <c r="J114" s="317">
        <v>1508.2833333333335</v>
      </c>
      <c r="K114" s="317">
        <v>1529.616666666667</v>
      </c>
      <c r="L114" s="304">
        <v>1486.95</v>
      </c>
      <c r="M114" s="304">
        <v>1435.05</v>
      </c>
      <c r="N114" s="319">
        <v>3079500</v>
      </c>
      <c r="O114" s="320">
        <v>-1.9735795002387396E-2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33.85</v>
      </c>
      <c r="E115" s="316">
        <v>33.833333333333336</v>
      </c>
      <c r="F115" s="317">
        <v>33.616666666666674</v>
      </c>
      <c r="G115" s="317">
        <v>33.38333333333334</v>
      </c>
      <c r="H115" s="317">
        <v>33.166666666666679</v>
      </c>
      <c r="I115" s="317">
        <v>34.06666666666667</v>
      </c>
      <c r="J115" s="317">
        <v>34.283333333333324</v>
      </c>
      <c r="K115" s="317">
        <v>34.516666666666666</v>
      </c>
      <c r="L115" s="304">
        <v>34.049999999999997</v>
      </c>
      <c r="M115" s="304">
        <v>33.6</v>
      </c>
      <c r="N115" s="319">
        <v>52696000</v>
      </c>
      <c r="O115" s="320">
        <v>-3.2390745501285345E-2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175</v>
      </c>
      <c r="E116" s="316">
        <v>175.06666666666669</v>
      </c>
      <c r="F116" s="317">
        <v>174.03333333333339</v>
      </c>
      <c r="G116" s="317">
        <v>173.06666666666669</v>
      </c>
      <c r="H116" s="317">
        <v>172.03333333333339</v>
      </c>
      <c r="I116" s="317">
        <v>176.03333333333339</v>
      </c>
      <c r="J116" s="317">
        <v>177.06666666666669</v>
      </c>
      <c r="K116" s="317">
        <v>178.03333333333339</v>
      </c>
      <c r="L116" s="304">
        <v>176.1</v>
      </c>
      <c r="M116" s="304">
        <v>174.1</v>
      </c>
      <c r="N116" s="319">
        <v>11420000</v>
      </c>
      <c r="O116" s="320">
        <v>1.7100106875667972E-2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1270.7</v>
      </c>
      <c r="E117" s="316">
        <v>1291.8999999999999</v>
      </c>
      <c r="F117" s="317">
        <v>1238.2499999999998</v>
      </c>
      <c r="G117" s="317">
        <v>1205.8</v>
      </c>
      <c r="H117" s="317">
        <v>1152.1499999999999</v>
      </c>
      <c r="I117" s="317">
        <v>1324.3499999999997</v>
      </c>
      <c r="J117" s="317">
        <v>1377.9999999999998</v>
      </c>
      <c r="K117" s="317">
        <v>1410.4499999999996</v>
      </c>
      <c r="L117" s="304">
        <v>1345.55</v>
      </c>
      <c r="M117" s="304">
        <v>1259.45</v>
      </c>
      <c r="N117" s="319">
        <v>1645501</v>
      </c>
      <c r="O117" s="320">
        <v>2.5361399949277202E-2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691.75</v>
      </c>
      <c r="E118" s="316">
        <v>701.36666666666667</v>
      </c>
      <c r="F118" s="317">
        <v>677.73333333333335</v>
      </c>
      <c r="G118" s="317">
        <v>663.7166666666667</v>
      </c>
      <c r="H118" s="317">
        <v>640.08333333333337</v>
      </c>
      <c r="I118" s="317">
        <v>715.38333333333333</v>
      </c>
      <c r="J118" s="317">
        <v>739.01666666666677</v>
      </c>
      <c r="K118" s="317">
        <v>753.0333333333333</v>
      </c>
      <c r="L118" s="304">
        <v>725</v>
      </c>
      <c r="M118" s="304">
        <v>687.35</v>
      </c>
      <c r="N118" s="319">
        <v>1413550</v>
      </c>
      <c r="O118" s="320">
        <v>7.2211476466795613E-2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178.7</v>
      </c>
      <c r="E119" s="316">
        <v>180.65</v>
      </c>
      <c r="F119" s="317">
        <v>174.05</v>
      </c>
      <c r="G119" s="317">
        <v>169.4</v>
      </c>
      <c r="H119" s="317">
        <v>162.80000000000001</v>
      </c>
      <c r="I119" s="317">
        <v>185.3</v>
      </c>
      <c r="J119" s="317">
        <v>191.89999999999998</v>
      </c>
      <c r="K119" s="317">
        <v>196.55</v>
      </c>
      <c r="L119" s="304">
        <v>187.25</v>
      </c>
      <c r="M119" s="304">
        <v>176</v>
      </c>
      <c r="N119" s="319">
        <v>19110000</v>
      </c>
      <c r="O119" s="320">
        <v>4.9700085689802914E-2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107.9</v>
      </c>
      <c r="E120" s="316">
        <v>108.71666666666665</v>
      </c>
      <c r="F120" s="317">
        <v>106.63333333333331</v>
      </c>
      <c r="G120" s="317">
        <v>105.36666666666666</v>
      </c>
      <c r="H120" s="317">
        <v>103.28333333333332</v>
      </c>
      <c r="I120" s="317">
        <v>109.98333333333331</v>
      </c>
      <c r="J120" s="317">
        <v>112.06666666666665</v>
      </c>
      <c r="K120" s="317">
        <v>113.3333333333333</v>
      </c>
      <c r="L120" s="304">
        <v>110.8</v>
      </c>
      <c r="M120" s="304">
        <v>107.45</v>
      </c>
      <c r="N120" s="319">
        <v>17316000</v>
      </c>
      <c r="O120" s="320">
        <v>-6.5404475043029263E-3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2115</v>
      </c>
      <c r="E121" s="316">
        <v>2111.6333333333332</v>
      </c>
      <c r="F121" s="317">
        <v>2092.4666666666662</v>
      </c>
      <c r="G121" s="317">
        <v>2069.9333333333329</v>
      </c>
      <c r="H121" s="317">
        <v>2050.766666666666</v>
      </c>
      <c r="I121" s="317">
        <v>2134.1666666666665</v>
      </c>
      <c r="J121" s="317">
        <v>2153.3333333333335</v>
      </c>
      <c r="K121" s="317">
        <v>2175.8666666666668</v>
      </c>
      <c r="L121" s="304">
        <v>2130.8000000000002</v>
      </c>
      <c r="M121" s="304">
        <v>2089.1</v>
      </c>
      <c r="N121" s="319">
        <v>35374745</v>
      </c>
      <c r="O121" s="320">
        <v>-1.5109400612928515E-3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38.65</v>
      </c>
      <c r="E122" s="316">
        <v>39.233333333333327</v>
      </c>
      <c r="F122" s="317">
        <v>37.666666666666657</v>
      </c>
      <c r="G122" s="317">
        <v>36.68333333333333</v>
      </c>
      <c r="H122" s="317">
        <v>35.11666666666666</v>
      </c>
      <c r="I122" s="317">
        <v>40.216666666666654</v>
      </c>
      <c r="J122" s="317">
        <v>41.783333333333331</v>
      </c>
      <c r="K122" s="317">
        <v>42.766666666666652</v>
      </c>
      <c r="L122" s="304">
        <v>40.799999999999997</v>
      </c>
      <c r="M122" s="304">
        <v>38.25</v>
      </c>
      <c r="N122" s="319">
        <v>41287000</v>
      </c>
      <c r="O122" s="320">
        <v>-2.8609745194456863E-2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845.55</v>
      </c>
      <c r="E123" s="316">
        <v>844.66666666666663</v>
      </c>
      <c r="F123" s="317">
        <v>835.13333333333321</v>
      </c>
      <c r="G123" s="317">
        <v>824.71666666666658</v>
      </c>
      <c r="H123" s="317">
        <v>815.18333333333317</v>
      </c>
      <c r="I123" s="317">
        <v>855.08333333333326</v>
      </c>
      <c r="J123" s="317">
        <v>864.61666666666679</v>
      </c>
      <c r="K123" s="317">
        <v>875.0333333333333</v>
      </c>
      <c r="L123" s="304">
        <v>854.2</v>
      </c>
      <c r="M123" s="304">
        <v>834.25</v>
      </c>
      <c r="N123" s="319">
        <v>6706500</v>
      </c>
      <c r="O123" s="320">
        <v>1.211092246745897E-2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204.2</v>
      </c>
      <c r="E124" s="316">
        <v>205.4</v>
      </c>
      <c r="F124" s="317">
        <v>201.85000000000002</v>
      </c>
      <c r="G124" s="317">
        <v>199.50000000000003</v>
      </c>
      <c r="H124" s="317">
        <v>195.95000000000005</v>
      </c>
      <c r="I124" s="317">
        <v>207.75</v>
      </c>
      <c r="J124" s="317">
        <v>211.3</v>
      </c>
      <c r="K124" s="317">
        <v>213.64999999999998</v>
      </c>
      <c r="L124" s="304">
        <v>208.95</v>
      </c>
      <c r="M124" s="304">
        <v>203.05</v>
      </c>
      <c r="N124" s="319">
        <v>107970000</v>
      </c>
      <c r="O124" s="320">
        <v>1.9113691066119213E-2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19434.45</v>
      </c>
      <c r="E125" s="316">
        <v>19592.5</v>
      </c>
      <c r="F125" s="317">
        <v>19223.900000000001</v>
      </c>
      <c r="G125" s="317">
        <v>19013.350000000002</v>
      </c>
      <c r="H125" s="317">
        <v>18644.750000000004</v>
      </c>
      <c r="I125" s="317">
        <v>19803.05</v>
      </c>
      <c r="J125" s="317">
        <v>20171.649999999998</v>
      </c>
      <c r="K125" s="317">
        <v>20382.199999999997</v>
      </c>
      <c r="L125" s="304">
        <v>19961.099999999999</v>
      </c>
      <c r="M125" s="304">
        <v>19381.95</v>
      </c>
      <c r="N125" s="319">
        <v>179450</v>
      </c>
      <c r="O125" s="320">
        <v>5.0029256875365712E-2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1206.7</v>
      </c>
      <c r="E126" s="316">
        <v>1210.9166666666667</v>
      </c>
      <c r="F126" s="317">
        <v>1193.8333333333335</v>
      </c>
      <c r="G126" s="317">
        <v>1180.9666666666667</v>
      </c>
      <c r="H126" s="317">
        <v>1163.8833333333334</v>
      </c>
      <c r="I126" s="317">
        <v>1223.7833333333335</v>
      </c>
      <c r="J126" s="317">
        <v>1240.866666666667</v>
      </c>
      <c r="K126" s="317">
        <v>1253.7333333333336</v>
      </c>
      <c r="L126" s="304">
        <v>1228</v>
      </c>
      <c r="M126" s="304">
        <v>1198.05</v>
      </c>
      <c r="N126" s="319">
        <v>1694000</v>
      </c>
      <c r="O126" s="320">
        <v>-6.1310100032268477E-3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4148.8</v>
      </c>
      <c r="E127" s="316">
        <v>4168.5</v>
      </c>
      <c r="F127" s="317">
        <v>4100.3500000000004</v>
      </c>
      <c r="G127" s="317">
        <v>4051.9000000000005</v>
      </c>
      <c r="H127" s="317">
        <v>3983.7500000000009</v>
      </c>
      <c r="I127" s="317">
        <v>4216.95</v>
      </c>
      <c r="J127" s="317">
        <v>4285.0999999999995</v>
      </c>
      <c r="K127" s="317">
        <v>4333.5499999999993</v>
      </c>
      <c r="L127" s="304">
        <v>4236.6499999999996</v>
      </c>
      <c r="M127" s="304">
        <v>4120.05</v>
      </c>
      <c r="N127" s="319">
        <v>598500</v>
      </c>
      <c r="O127" s="320">
        <v>8.4245998315080027E-3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663.3</v>
      </c>
      <c r="E128" s="316">
        <v>670.68333333333328</v>
      </c>
      <c r="F128" s="317">
        <v>651.56666666666661</v>
      </c>
      <c r="G128" s="317">
        <v>639.83333333333337</v>
      </c>
      <c r="H128" s="317">
        <v>620.7166666666667</v>
      </c>
      <c r="I128" s="317">
        <v>682.41666666666652</v>
      </c>
      <c r="J128" s="317">
        <v>701.53333333333308</v>
      </c>
      <c r="K128" s="317">
        <v>713.26666666666642</v>
      </c>
      <c r="L128" s="304">
        <v>689.8</v>
      </c>
      <c r="M128" s="304">
        <v>658.95</v>
      </c>
      <c r="N128" s="319">
        <v>4891778</v>
      </c>
      <c r="O128" s="320">
        <v>8.2485565026120429E-3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503.45</v>
      </c>
      <c r="E129" s="316">
        <v>507.58333333333331</v>
      </c>
      <c r="F129" s="317">
        <v>496.16666666666663</v>
      </c>
      <c r="G129" s="317">
        <v>488.88333333333333</v>
      </c>
      <c r="H129" s="317">
        <v>477.46666666666664</v>
      </c>
      <c r="I129" s="317">
        <v>514.86666666666656</v>
      </c>
      <c r="J129" s="317">
        <v>526.2833333333333</v>
      </c>
      <c r="K129" s="317">
        <v>533.56666666666661</v>
      </c>
      <c r="L129" s="304">
        <v>519</v>
      </c>
      <c r="M129" s="304">
        <v>500.3</v>
      </c>
      <c r="N129" s="319">
        <v>36722000</v>
      </c>
      <c r="O129" s="320">
        <v>-8.0175478405566901E-3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474.35</v>
      </c>
      <c r="E130" s="316">
        <v>478.26666666666665</v>
      </c>
      <c r="F130" s="317">
        <v>468.63333333333333</v>
      </c>
      <c r="G130" s="317">
        <v>462.91666666666669</v>
      </c>
      <c r="H130" s="317">
        <v>453.28333333333336</v>
      </c>
      <c r="I130" s="317">
        <v>483.98333333333329</v>
      </c>
      <c r="J130" s="317">
        <v>493.61666666666662</v>
      </c>
      <c r="K130" s="317">
        <v>499.33333333333326</v>
      </c>
      <c r="L130" s="304">
        <v>487.9</v>
      </c>
      <c r="M130" s="304">
        <v>472.55</v>
      </c>
      <c r="N130" s="319">
        <v>4600500</v>
      </c>
      <c r="O130" s="320">
        <v>-2.8200253485424587E-2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289.5</v>
      </c>
      <c r="E131" s="316">
        <v>292.38333333333338</v>
      </c>
      <c r="F131" s="317">
        <v>284.41666666666674</v>
      </c>
      <c r="G131" s="317">
        <v>279.33333333333337</v>
      </c>
      <c r="H131" s="317">
        <v>271.36666666666673</v>
      </c>
      <c r="I131" s="317">
        <v>297.46666666666675</v>
      </c>
      <c r="J131" s="317">
        <v>305.43333333333334</v>
      </c>
      <c r="K131" s="317">
        <v>310.51666666666677</v>
      </c>
      <c r="L131" s="304">
        <v>300.35000000000002</v>
      </c>
      <c r="M131" s="304">
        <v>287.3</v>
      </c>
      <c r="N131" s="319">
        <v>8130000</v>
      </c>
      <c r="O131" s="320">
        <v>-4.4204091229720195E-2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539.79999999999995</v>
      </c>
      <c r="E132" s="316">
        <v>542.13333333333333</v>
      </c>
      <c r="F132" s="317">
        <v>533.66666666666663</v>
      </c>
      <c r="G132" s="317">
        <v>527.5333333333333</v>
      </c>
      <c r="H132" s="317">
        <v>519.06666666666661</v>
      </c>
      <c r="I132" s="317">
        <v>548.26666666666665</v>
      </c>
      <c r="J132" s="317">
        <v>556.73333333333335</v>
      </c>
      <c r="K132" s="317">
        <v>562.86666666666667</v>
      </c>
      <c r="L132" s="304">
        <v>550.6</v>
      </c>
      <c r="M132" s="304">
        <v>536</v>
      </c>
      <c r="N132" s="319">
        <v>12708900</v>
      </c>
      <c r="O132" s="320">
        <v>6.3775510204081628E-4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142.6</v>
      </c>
      <c r="E133" s="316">
        <v>144.61666666666665</v>
      </c>
      <c r="F133" s="317">
        <v>139.43333333333328</v>
      </c>
      <c r="G133" s="317">
        <v>136.26666666666662</v>
      </c>
      <c r="H133" s="317">
        <v>131.08333333333326</v>
      </c>
      <c r="I133" s="317">
        <v>147.7833333333333</v>
      </c>
      <c r="J133" s="317">
        <v>152.96666666666664</v>
      </c>
      <c r="K133" s="317">
        <v>156.13333333333333</v>
      </c>
      <c r="L133" s="304">
        <v>149.80000000000001</v>
      </c>
      <c r="M133" s="304">
        <v>141.44999999999999</v>
      </c>
      <c r="N133" s="319">
        <v>68382900</v>
      </c>
      <c r="O133" s="320">
        <v>-4.5584725536992839E-2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55.4</v>
      </c>
      <c r="E134" s="316">
        <v>56.25</v>
      </c>
      <c r="F134" s="317">
        <v>54.15</v>
      </c>
      <c r="G134" s="317">
        <v>52.9</v>
      </c>
      <c r="H134" s="317">
        <v>50.8</v>
      </c>
      <c r="I134" s="317">
        <v>57.5</v>
      </c>
      <c r="J134" s="317">
        <v>59.599999999999994</v>
      </c>
      <c r="K134" s="317">
        <v>60.85</v>
      </c>
      <c r="L134" s="304">
        <v>58.35</v>
      </c>
      <c r="M134" s="304">
        <v>55</v>
      </c>
      <c r="N134" s="319">
        <v>83173500</v>
      </c>
      <c r="O134" s="320">
        <v>1.4991762767710049E-2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405.85</v>
      </c>
      <c r="E135" s="316">
        <v>412.25</v>
      </c>
      <c r="F135" s="317">
        <v>396.95</v>
      </c>
      <c r="G135" s="317">
        <v>388.05</v>
      </c>
      <c r="H135" s="317">
        <v>372.75</v>
      </c>
      <c r="I135" s="317">
        <v>421.15</v>
      </c>
      <c r="J135" s="317">
        <v>436.44999999999993</v>
      </c>
      <c r="K135" s="317">
        <v>445.34999999999997</v>
      </c>
      <c r="L135" s="304">
        <v>427.55</v>
      </c>
      <c r="M135" s="304">
        <v>403.35</v>
      </c>
      <c r="N135" s="319">
        <v>22822500</v>
      </c>
      <c r="O135" s="320">
        <v>8.4885817307692301E-3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2349.4499999999998</v>
      </c>
      <c r="E136" s="316">
        <v>2358.0333333333333</v>
      </c>
      <c r="F136" s="317">
        <v>2323.0666666666666</v>
      </c>
      <c r="G136" s="317">
        <v>2296.6833333333334</v>
      </c>
      <c r="H136" s="317">
        <v>2261.7166666666667</v>
      </c>
      <c r="I136" s="317">
        <v>2384.4166666666665</v>
      </c>
      <c r="J136" s="317">
        <v>2419.3833333333328</v>
      </c>
      <c r="K136" s="317">
        <v>2445.7666666666664</v>
      </c>
      <c r="L136" s="304">
        <v>2393</v>
      </c>
      <c r="M136" s="304">
        <v>2331.65</v>
      </c>
      <c r="N136" s="319">
        <v>10509000</v>
      </c>
      <c r="O136" s="320">
        <v>-3.2154340836012861E-3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753.5</v>
      </c>
      <c r="E137" s="316">
        <v>757.0333333333333</v>
      </c>
      <c r="F137" s="317">
        <v>743.11666666666656</v>
      </c>
      <c r="G137" s="317">
        <v>732.73333333333323</v>
      </c>
      <c r="H137" s="317">
        <v>718.81666666666649</v>
      </c>
      <c r="I137" s="317">
        <v>767.41666666666663</v>
      </c>
      <c r="J137" s="317">
        <v>781.33333333333337</v>
      </c>
      <c r="K137" s="317">
        <v>791.7166666666667</v>
      </c>
      <c r="L137" s="304">
        <v>770.95</v>
      </c>
      <c r="M137" s="304">
        <v>746.65</v>
      </c>
      <c r="N137" s="319">
        <v>9466800</v>
      </c>
      <c r="O137" s="320">
        <v>-9.5417451349654736E-3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1161.7</v>
      </c>
      <c r="E138" s="316">
        <v>1164.6499999999999</v>
      </c>
      <c r="F138" s="317">
        <v>1154.0499999999997</v>
      </c>
      <c r="G138" s="317">
        <v>1146.3999999999999</v>
      </c>
      <c r="H138" s="317">
        <v>1135.7999999999997</v>
      </c>
      <c r="I138" s="317">
        <v>1172.2999999999997</v>
      </c>
      <c r="J138" s="317">
        <v>1182.8999999999996</v>
      </c>
      <c r="K138" s="317">
        <v>1190.5499999999997</v>
      </c>
      <c r="L138" s="304">
        <v>1175.25</v>
      </c>
      <c r="M138" s="304">
        <v>1157</v>
      </c>
      <c r="N138" s="319">
        <v>5439750</v>
      </c>
      <c r="O138" s="320">
        <v>-2.9049531459170014E-2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2756.95</v>
      </c>
      <c r="E139" s="316">
        <v>2772.35</v>
      </c>
      <c r="F139" s="317">
        <v>2725.2999999999997</v>
      </c>
      <c r="G139" s="317">
        <v>2693.6499999999996</v>
      </c>
      <c r="H139" s="317">
        <v>2646.5999999999995</v>
      </c>
      <c r="I139" s="317">
        <v>2804</v>
      </c>
      <c r="J139" s="317">
        <v>2851.05</v>
      </c>
      <c r="K139" s="317">
        <v>2882.7000000000003</v>
      </c>
      <c r="L139" s="304">
        <v>2819.4</v>
      </c>
      <c r="M139" s="304">
        <v>2740.7</v>
      </c>
      <c r="N139" s="319">
        <v>977500</v>
      </c>
      <c r="O139" s="320">
        <v>-0.10974499089253188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324.89999999999998</v>
      </c>
      <c r="E140" s="316">
        <v>327.48333333333335</v>
      </c>
      <c r="F140" s="317">
        <v>320.91666666666669</v>
      </c>
      <c r="G140" s="317">
        <v>316.93333333333334</v>
      </c>
      <c r="H140" s="317">
        <v>310.36666666666667</v>
      </c>
      <c r="I140" s="317">
        <v>331.4666666666667</v>
      </c>
      <c r="J140" s="317">
        <v>338.0333333333333</v>
      </c>
      <c r="K140" s="317">
        <v>342.01666666666671</v>
      </c>
      <c r="L140" s="304">
        <v>334.05</v>
      </c>
      <c r="M140" s="304">
        <v>323.5</v>
      </c>
      <c r="N140" s="319">
        <v>2328000</v>
      </c>
      <c r="O140" s="320">
        <v>3.6048064085447265E-2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431.8</v>
      </c>
      <c r="E141" s="316">
        <v>434.38333333333338</v>
      </c>
      <c r="F141" s="317">
        <v>427.51666666666677</v>
      </c>
      <c r="G141" s="317">
        <v>423.23333333333341</v>
      </c>
      <c r="H141" s="317">
        <v>416.36666666666679</v>
      </c>
      <c r="I141" s="317">
        <v>438.66666666666674</v>
      </c>
      <c r="J141" s="317">
        <v>445.53333333333342</v>
      </c>
      <c r="K141" s="317">
        <v>449.81666666666672</v>
      </c>
      <c r="L141" s="304">
        <v>441.25</v>
      </c>
      <c r="M141" s="304">
        <v>430.1</v>
      </c>
      <c r="N141" s="319">
        <v>5223400</v>
      </c>
      <c r="O141" s="320">
        <v>-3.8402061855670105E-2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1089.1500000000001</v>
      </c>
      <c r="E142" s="316">
        <v>1097.9833333333333</v>
      </c>
      <c r="F142" s="317">
        <v>1076.5166666666667</v>
      </c>
      <c r="G142" s="317">
        <v>1063.8833333333332</v>
      </c>
      <c r="H142" s="317">
        <v>1042.4166666666665</v>
      </c>
      <c r="I142" s="317">
        <v>1110.6166666666668</v>
      </c>
      <c r="J142" s="317">
        <v>1132.0833333333335</v>
      </c>
      <c r="K142" s="317">
        <v>1144.7166666666669</v>
      </c>
      <c r="L142" s="304">
        <v>1119.45</v>
      </c>
      <c r="M142" s="304">
        <v>1085.3499999999999</v>
      </c>
      <c r="N142" s="319">
        <v>990500</v>
      </c>
      <c r="O142" s="320">
        <v>6.4011379800853483E-3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3824.8</v>
      </c>
      <c r="E143" s="316">
        <v>3836.5</v>
      </c>
      <c r="F143" s="317">
        <v>3803.05</v>
      </c>
      <c r="G143" s="317">
        <v>3781.3</v>
      </c>
      <c r="H143" s="317">
        <v>3747.8500000000004</v>
      </c>
      <c r="I143" s="317">
        <v>3858.25</v>
      </c>
      <c r="J143" s="317">
        <v>3891.7</v>
      </c>
      <c r="K143" s="317">
        <v>3913.45</v>
      </c>
      <c r="L143" s="304">
        <v>3869.95</v>
      </c>
      <c r="M143" s="304">
        <v>3814.75</v>
      </c>
      <c r="N143" s="319">
        <v>1985000</v>
      </c>
      <c r="O143" s="320">
        <v>-2.1974773354355537E-2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487.5</v>
      </c>
      <c r="E144" s="316">
        <v>492.26666666666665</v>
      </c>
      <c r="F144" s="317">
        <v>480.5333333333333</v>
      </c>
      <c r="G144" s="317">
        <v>473.56666666666666</v>
      </c>
      <c r="H144" s="317">
        <v>461.83333333333331</v>
      </c>
      <c r="I144" s="317">
        <v>499.23333333333329</v>
      </c>
      <c r="J144" s="317">
        <v>510.96666666666664</v>
      </c>
      <c r="K144" s="317">
        <v>517.93333333333328</v>
      </c>
      <c r="L144" s="304">
        <v>504</v>
      </c>
      <c r="M144" s="304">
        <v>485.3</v>
      </c>
      <c r="N144" s="319">
        <v>9638200</v>
      </c>
      <c r="O144" s="320">
        <v>-1.0014688209373748E-2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125.75</v>
      </c>
      <c r="E145" s="316">
        <v>126.53333333333335</v>
      </c>
      <c r="F145" s="317">
        <v>124.31666666666669</v>
      </c>
      <c r="G145" s="317">
        <v>122.88333333333334</v>
      </c>
      <c r="H145" s="317">
        <v>120.66666666666669</v>
      </c>
      <c r="I145" s="317">
        <v>127.9666666666667</v>
      </c>
      <c r="J145" s="317">
        <v>130.18333333333337</v>
      </c>
      <c r="K145" s="317">
        <v>131.6166666666667</v>
      </c>
      <c r="L145" s="304">
        <v>128.75</v>
      </c>
      <c r="M145" s="304">
        <v>125.1</v>
      </c>
      <c r="N145" s="319">
        <v>107892400</v>
      </c>
      <c r="O145" s="320">
        <v>8.7531157614051357E-3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638.4</v>
      </c>
      <c r="E146" s="316">
        <v>642.03333333333342</v>
      </c>
      <c r="F146" s="317">
        <v>632.06666666666683</v>
      </c>
      <c r="G146" s="317">
        <v>625.73333333333346</v>
      </c>
      <c r="H146" s="317">
        <v>615.76666666666688</v>
      </c>
      <c r="I146" s="317">
        <v>648.36666666666679</v>
      </c>
      <c r="J146" s="317">
        <v>658.33333333333326</v>
      </c>
      <c r="K146" s="317">
        <v>664.66666666666674</v>
      </c>
      <c r="L146" s="304">
        <v>652</v>
      </c>
      <c r="M146" s="304">
        <v>635.70000000000005</v>
      </c>
      <c r="N146" s="319">
        <v>2121000</v>
      </c>
      <c r="O146" s="320">
        <v>-1.9417475728155338E-2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282.85000000000002</v>
      </c>
      <c r="E147" s="316">
        <v>283.33333333333331</v>
      </c>
      <c r="F147" s="317">
        <v>278.46666666666664</v>
      </c>
      <c r="G147" s="317">
        <v>274.08333333333331</v>
      </c>
      <c r="H147" s="317">
        <v>269.21666666666664</v>
      </c>
      <c r="I147" s="317">
        <v>287.71666666666664</v>
      </c>
      <c r="J147" s="317">
        <v>292.58333333333331</v>
      </c>
      <c r="K147" s="317">
        <v>296.96666666666664</v>
      </c>
      <c r="L147" s="304">
        <v>288.2</v>
      </c>
      <c r="M147" s="304">
        <v>278.95</v>
      </c>
      <c r="N147" s="319">
        <v>25609600</v>
      </c>
      <c r="O147" s="320">
        <v>2.1287252692211369E-3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214.1</v>
      </c>
      <c r="E148" s="316">
        <v>217.45000000000002</v>
      </c>
      <c r="F148" s="317">
        <v>209.40000000000003</v>
      </c>
      <c r="G148" s="317">
        <v>204.70000000000002</v>
      </c>
      <c r="H148" s="317">
        <v>196.65000000000003</v>
      </c>
      <c r="I148" s="317">
        <v>222.15000000000003</v>
      </c>
      <c r="J148" s="317">
        <v>230.20000000000005</v>
      </c>
      <c r="K148" s="317">
        <v>234.90000000000003</v>
      </c>
      <c r="L148" s="304">
        <v>225.5</v>
      </c>
      <c r="M148" s="304">
        <v>212.75</v>
      </c>
      <c r="N148" s="319">
        <v>26976000</v>
      </c>
      <c r="O148" s="320">
        <v>-6.2649848848118417E-2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44083</v>
      </c>
    </row>
    <row r="7" spans="1:15">
      <c r="A7"/>
    </row>
    <row r="8" spans="1:15" ht="28.5" customHeight="1">
      <c r="A8" s="530" t="s">
        <v>16</v>
      </c>
      <c r="B8" s="531" t="s">
        <v>18</v>
      </c>
      <c r="C8" s="529" t="s">
        <v>19</v>
      </c>
      <c r="D8" s="529" t="s">
        <v>20</v>
      </c>
      <c r="E8" s="529" t="s">
        <v>21</v>
      </c>
      <c r="F8" s="529"/>
      <c r="G8" s="529"/>
      <c r="H8" s="529" t="s">
        <v>22</v>
      </c>
      <c r="I8" s="529"/>
      <c r="J8" s="529"/>
      <c r="K8" s="274"/>
      <c r="L8" s="282"/>
      <c r="M8" s="282"/>
    </row>
    <row r="9" spans="1:15" ht="36" customHeight="1">
      <c r="A9" s="525"/>
      <c r="B9" s="527"/>
      <c r="C9" s="532" t="s">
        <v>23</v>
      </c>
      <c r="D9" s="53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11317.35</v>
      </c>
      <c r="D10" s="303">
        <v>11348.35</v>
      </c>
      <c r="E10" s="303">
        <v>11259.45</v>
      </c>
      <c r="F10" s="303">
        <v>11201.550000000001</v>
      </c>
      <c r="G10" s="303">
        <v>11112.650000000001</v>
      </c>
      <c r="H10" s="303">
        <v>11406.25</v>
      </c>
      <c r="I10" s="303">
        <v>11495.149999999998</v>
      </c>
      <c r="J10" s="303">
        <v>11553.05</v>
      </c>
      <c r="K10" s="302">
        <v>11437.25</v>
      </c>
      <c r="L10" s="302">
        <v>11290.45</v>
      </c>
      <c r="M10" s="307"/>
    </row>
    <row r="11" spans="1:15">
      <c r="A11" s="301">
        <v>2</v>
      </c>
      <c r="B11" s="277" t="s">
        <v>220</v>
      </c>
      <c r="C11" s="304">
        <v>22744.400000000001</v>
      </c>
      <c r="D11" s="279">
        <v>22816.650000000005</v>
      </c>
      <c r="E11" s="279">
        <v>22569.150000000009</v>
      </c>
      <c r="F11" s="279">
        <v>22393.900000000005</v>
      </c>
      <c r="G11" s="279">
        <v>22146.400000000009</v>
      </c>
      <c r="H11" s="279">
        <v>22991.900000000009</v>
      </c>
      <c r="I11" s="279">
        <v>23239.4</v>
      </c>
      <c r="J11" s="279">
        <v>23414.650000000009</v>
      </c>
      <c r="K11" s="304">
        <v>23064.15</v>
      </c>
      <c r="L11" s="304">
        <v>22641.4</v>
      </c>
      <c r="M11" s="307"/>
    </row>
    <row r="12" spans="1:15">
      <c r="A12" s="301">
        <v>3</v>
      </c>
      <c r="B12" s="285" t="s">
        <v>221</v>
      </c>
      <c r="C12" s="304">
        <v>1427.15</v>
      </c>
      <c r="D12" s="279">
        <v>1436.1500000000003</v>
      </c>
      <c r="E12" s="279">
        <v>1414.1500000000005</v>
      </c>
      <c r="F12" s="279">
        <v>1401.1500000000003</v>
      </c>
      <c r="G12" s="279">
        <v>1379.1500000000005</v>
      </c>
      <c r="H12" s="279">
        <v>1449.1500000000005</v>
      </c>
      <c r="I12" s="279">
        <v>1471.15</v>
      </c>
      <c r="J12" s="279">
        <v>1484.1500000000005</v>
      </c>
      <c r="K12" s="304">
        <v>1458.15</v>
      </c>
      <c r="L12" s="304">
        <v>1423.15</v>
      </c>
      <c r="M12" s="307"/>
    </row>
    <row r="13" spans="1:15">
      <c r="A13" s="301">
        <v>4</v>
      </c>
      <c r="B13" s="277" t="s">
        <v>222</v>
      </c>
      <c r="C13" s="304">
        <v>3121.6</v>
      </c>
      <c r="D13" s="279">
        <v>3133.2999999999997</v>
      </c>
      <c r="E13" s="279">
        <v>3100.9499999999994</v>
      </c>
      <c r="F13" s="279">
        <v>3080.2999999999997</v>
      </c>
      <c r="G13" s="279">
        <v>3047.9499999999994</v>
      </c>
      <c r="H13" s="279">
        <v>3153.9499999999994</v>
      </c>
      <c r="I13" s="279">
        <v>3186.2999999999997</v>
      </c>
      <c r="J13" s="279">
        <v>3206.9499999999994</v>
      </c>
      <c r="K13" s="304">
        <v>3165.65</v>
      </c>
      <c r="L13" s="304">
        <v>3112.65</v>
      </c>
      <c r="M13" s="307"/>
    </row>
    <row r="14" spans="1:15">
      <c r="A14" s="301">
        <v>5</v>
      </c>
      <c r="B14" s="277" t="s">
        <v>223</v>
      </c>
      <c r="C14" s="304">
        <v>18395.75</v>
      </c>
      <c r="D14" s="279">
        <v>18427.016666666666</v>
      </c>
      <c r="E14" s="279">
        <v>18182.283333333333</v>
      </c>
      <c r="F14" s="279">
        <v>17968.816666666666</v>
      </c>
      <c r="G14" s="279">
        <v>17724.083333333332</v>
      </c>
      <c r="H14" s="279">
        <v>18640.483333333334</v>
      </c>
      <c r="I14" s="279">
        <v>18885.216666666664</v>
      </c>
      <c r="J14" s="279">
        <v>19098.683333333334</v>
      </c>
      <c r="K14" s="304">
        <v>18671.75</v>
      </c>
      <c r="L14" s="304">
        <v>18213.55</v>
      </c>
      <c r="M14" s="307"/>
    </row>
    <row r="15" spans="1:15">
      <c r="A15" s="301">
        <v>6</v>
      </c>
      <c r="B15" s="277" t="s">
        <v>224</v>
      </c>
      <c r="C15" s="304">
        <v>2474.3000000000002</v>
      </c>
      <c r="D15" s="279">
        <v>2483.85</v>
      </c>
      <c r="E15" s="279">
        <v>2457.25</v>
      </c>
      <c r="F15" s="279">
        <v>2440.2000000000003</v>
      </c>
      <c r="G15" s="279">
        <v>2413.6000000000004</v>
      </c>
      <c r="H15" s="279">
        <v>2500.8999999999996</v>
      </c>
      <c r="I15" s="279">
        <v>2527.4999999999991</v>
      </c>
      <c r="J15" s="279">
        <v>2544.5499999999993</v>
      </c>
      <c r="K15" s="304">
        <v>2510.4499999999998</v>
      </c>
      <c r="L15" s="304">
        <v>2466.8000000000002</v>
      </c>
      <c r="M15" s="307"/>
    </row>
    <row r="16" spans="1:15">
      <c r="A16" s="301">
        <v>7</v>
      </c>
      <c r="B16" s="277" t="s">
        <v>225</v>
      </c>
      <c r="C16" s="304">
        <v>4587</v>
      </c>
      <c r="D16" s="279">
        <v>4611.2833333333328</v>
      </c>
      <c r="E16" s="279">
        <v>4542.5166666666655</v>
      </c>
      <c r="F16" s="279">
        <v>4498.0333333333328</v>
      </c>
      <c r="G16" s="279">
        <v>4429.2666666666655</v>
      </c>
      <c r="H16" s="279">
        <v>4655.7666666666655</v>
      </c>
      <c r="I16" s="279">
        <v>4724.5333333333319</v>
      </c>
      <c r="J16" s="279">
        <v>4769.0166666666655</v>
      </c>
      <c r="K16" s="304">
        <v>4680.05</v>
      </c>
      <c r="L16" s="304">
        <v>4566.8</v>
      </c>
      <c r="M16" s="307"/>
    </row>
    <row r="17" spans="1:13">
      <c r="A17" s="301">
        <v>8</v>
      </c>
      <c r="B17" s="277" t="s">
        <v>803</v>
      </c>
      <c r="C17" s="277">
        <v>1026.45</v>
      </c>
      <c r="D17" s="279">
        <v>1033.8166666666666</v>
      </c>
      <c r="E17" s="279">
        <v>1013.6333333333332</v>
      </c>
      <c r="F17" s="279">
        <v>1000.8166666666666</v>
      </c>
      <c r="G17" s="279">
        <v>980.63333333333321</v>
      </c>
      <c r="H17" s="279">
        <v>1046.6333333333332</v>
      </c>
      <c r="I17" s="279">
        <v>1066.8166666666666</v>
      </c>
      <c r="J17" s="279">
        <v>1079.6333333333332</v>
      </c>
      <c r="K17" s="277">
        <v>1054</v>
      </c>
      <c r="L17" s="277">
        <v>1021</v>
      </c>
      <c r="M17" s="277">
        <v>2.1872699999999998</v>
      </c>
    </row>
    <row r="18" spans="1:13">
      <c r="A18" s="301">
        <v>9</v>
      </c>
      <c r="B18" s="277" t="s">
        <v>295</v>
      </c>
      <c r="C18" s="277">
        <v>16723</v>
      </c>
      <c r="D18" s="279">
        <v>16625.733333333334</v>
      </c>
      <c r="E18" s="279">
        <v>16452.466666666667</v>
      </c>
      <c r="F18" s="279">
        <v>16181.933333333334</v>
      </c>
      <c r="G18" s="279">
        <v>16008.666666666668</v>
      </c>
      <c r="H18" s="279">
        <v>16896.266666666666</v>
      </c>
      <c r="I18" s="279">
        <v>17069.533333333336</v>
      </c>
      <c r="J18" s="279">
        <v>17340.066666666666</v>
      </c>
      <c r="K18" s="277">
        <v>16799</v>
      </c>
      <c r="L18" s="277">
        <v>16355.2</v>
      </c>
      <c r="M18" s="277">
        <v>9.9269999999999997E-2</v>
      </c>
    </row>
    <row r="19" spans="1:13">
      <c r="A19" s="301">
        <v>10</v>
      </c>
      <c r="B19" s="277" t="s">
        <v>227</v>
      </c>
      <c r="C19" s="277">
        <v>71</v>
      </c>
      <c r="D19" s="279">
        <v>71.63333333333334</v>
      </c>
      <c r="E19" s="279">
        <v>69.616666666666674</v>
      </c>
      <c r="F19" s="279">
        <v>68.233333333333334</v>
      </c>
      <c r="G19" s="279">
        <v>66.216666666666669</v>
      </c>
      <c r="H19" s="279">
        <v>73.01666666666668</v>
      </c>
      <c r="I19" s="279">
        <v>75.03333333333336</v>
      </c>
      <c r="J19" s="279">
        <v>76.416666666666686</v>
      </c>
      <c r="K19" s="277">
        <v>73.650000000000006</v>
      </c>
      <c r="L19" s="277">
        <v>70.25</v>
      </c>
      <c r="M19" s="277">
        <v>45.33746</v>
      </c>
    </row>
    <row r="20" spans="1:13">
      <c r="A20" s="301">
        <v>11</v>
      </c>
      <c r="B20" s="277" t="s">
        <v>228</v>
      </c>
      <c r="C20" s="277">
        <v>137.80000000000001</v>
      </c>
      <c r="D20" s="279">
        <v>137.1</v>
      </c>
      <c r="E20" s="279">
        <v>135.14999999999998</v>
      </c>
      <c r="F20" s="279">
        <v>132.49999999999997</v>
      </c>
      <c r="G20" s="279">
        <v>130.54999999999995</v>
      </c>
      <c r="H20" s="279">
        <v>139.75</v>
      </c>
      <c r="I20" s="279">
        <v>141.69999999999999</v>
      </c>
      <c r="J20" s="279">
        <v>144.35000000000002</v>
      </c>
      <c r="K20" s="277">
        <v>139.05000000000001</v>
      </c>
      <c r="L20" s="277">
        <v>134.44999999999999</v>
      </c>
      <c r="M20" s="277">
        <v>10.414400000000001</v>
      </c>
    </row>
    <row r="21" spans="1:13">
      <c r="A21" s="301">
        <v>12</v>
      </c>
      <c r="B21" s="277" t="s">
        <v>38</v>
      </c>
      <c r="C21" s="277">
        <v>1308.5</v>
      </c>
      <c r="D21" s="279">
        <v>1317.2</v>
      </c>
      <c r="E21" s="279">
        <v>1294.6000000000001</v>
      </c>
      <c r="F21" s="279">
        <v>1280.7</v>
      </c>
      <c r="G21" s="279">
        <v>1258.1000000000001</v>
      </c>
      <c r="H21" s="279">
        <v>1331.1000000000001</v>
      </c>
      <c r="I21" s="279">
        <v>1353.7</v>
      </c>
      <c r="J21" s="279">
        <v>1367.6000000000001</v>
      </c>
      <c r="K21" s="277">
        <v>1339.8</v>
      </c>
      <c r="L21" s="277">
        <v>1303.3</v>
      </c>
      <c r="M21" s="277">
        <v>7.49573</v>
      </c>
    </row>
    <row r="22" spans="1:13">
      <c r="A22" s="301">
        <v>13</v>
      </c>
      <c r="B22" s="277" t="s">
        <v>296</v>
      </c>
      <c r="C22" s="277">
        <v>191.05</v>
      </c>
      <c r="D22" s="279">
        <v>192.83333333333334</v>
      </c>
      <c r="E22" s="279">
        <v>188.31666666666669</v>
      </c>
      <c r="F22" s="279">
        <v>185.58333333333334</v>
      </c>
      <c r="G22" s="279">
        <v>181.06666666666669</v>
      </c>
      <c r="H22" s="279">
        <v>195.56666666666669</v>
      </c>
      <c r="I22" s="279">
        <v>200.08333333333334</v>
      </c>
      <c r="J22" s="279">
        <v>202.81666666666669</v>
      </c>
      <c r="K22" s="277">
        <v>197.35</v>
      </c>
      <c r="L22" s="277">
        <v>190.1</v>
      </c>
      <c r="M22" s="277">
        <v>19.570589999999999</v>
      </c>
    </row>
    <row r="23" spans="1:13">
      <c r="A23" s="301">
        <v>14</v>
      </c>
      <c r="B23" s="277" t="s">
        <v>41</v>
      </c>
      <c r="C23" s="277">
        <v>345.6</v>
      </c>
      <c r="D23" s="279">
        <v>348.36666666666662</v>
      </c>
      <c r="E23" s="279">
        <v>340.78333333333325</v>
      </c>
      <c r="F23" s="279">
        <v>335.96666666666664</v>
      </c>
      <c r="G23" s="279">
        <v>328.38333333333327</v>
      </c>
      <c r="H23" s="279">
        <v>353.18333333333322</v>
      </c>
      <c r="I23" s="279">
        <v>360.76666666666659</v>
      </c>
      <c r="J23" s="279">
        <v>365.5833333333332</v>
      </c>
      <c r="K23" s="277">
        <v>355.95</v>
      </c>
      <c r="L23" s="277">
        <v>343.55</v>
      </c>
      <c r="M23" s="277">
        <v>23.394570000000002</v>
      </c>
    </row>
    <row r="24" spans="1:13">
      <c r="A24" s="301">
        <v>15</v>
      </c>
      <c r="B24" s="277" t="s">
        <v>43</v>
      </c>
      <c r="C24" s="277">
        <v>37.15</v>
      </c>
      <c r="D24" s="279">
        <v>37.349999999999994</v>
      </c>
      <c r="E24" s="279">
        <v>36.899999999999991</v>
      </c>
      <c r="F24" s="279">
        <v>36.65</v>
      </c>
      <c r="G24" s="279">
        <v>36.199999999999996</v>
      </c>
      <c r="H24" s="279">
        <v>37.599999999999987</v>
      </c>
      <c r="I24" s="279">
        <v>38.04999999999999</v>
      </c>
      <c r="J24" s="279">
        <v>38.299999999999983</v>
      </c>
      <c r="K24" s="277">
        <v>37.799999999999997</v>
      </c>
      <c r="L24" s="277">
        <v>37.1</v>
      </c>
      <c r="M24" s="277">
        <v>25.941269999999999</v>
      </c>
    </row>
    <row r="25" spans="1:13">
      <c r="A25" s="301">
        <v>16</v>
      </c>
      <c r="B25" s="277" t="s">
        <v>298</v>
      </c>
      <c r="C25" s="277">
        <v>262.60000000000002</v>
      </c>
      <c r="D25" s="279">
        <v>265.31666666666666</v>
      </c>
      <c r="E25" s="279">
        <v>257.63333333333333</v>
      </c>
      <c r="F25" s="279">
        <v>252.66666666666669</v>
      </c>
      <c r="G25" s="279">
        <v>244.98333333333335</v>
      </c>
      <c r="H25" s="279">
        <v>270.2833333333333</v>
      </c>
      <c r="I25" s="279">
        <v>277.96666666666658</v>
      </c>
      <c r="J25" s="279">
        <v>282.93333333333328</v>
      </c>
      <c r="K25" s="277">
        <v>273</v>
      </c>
      <c r="L25" s="277">
        <v>260.35000000000002</v>
      </c>
      <c r="M25" s="277">
        <v>2.6271</v>
      </c>
    </row>
    <row r="26" spans="1:13">
      <c r="A26" s="301">
        <v>17</v>
      </c>
      <c r="B26" s="277" t="s">
        <v>229</v>
      </c>
      <c r="C26" s="277">
        <v>1505.05</v>
      </c>
      <c r="D26" s="279">
        <v>1514.8500000000001</v>
      </c>
      <c r="E26" s="279">
        <v>1480.2000000000003</v>
      </c>
      <c r="F26" s="279">
        <v>1455.3500000000001</v>
      </c>
      <c r="G26" s="279">
        <v>1420.7000000000003</v>
      </c>
      <c r="H26" s="279">
        <v>1539.7000000000003</v>
      </c>
      <c r="I26" s="279">
        <v>1574.3500000000004</v>
      </c>
      <c r="J26" s="279">
        <v>1599.2000000000003</v>
      </c>
      <c r="K26" s="277">
        <v>1549.5</v>
      </c>
      <c r="L26" s="277">
        <v>1490</v>
      </c>
      <c r="M26" s="277">
        <v>1.2677099999999999</v>
      </c>
    </row>
    <row r="27" spans="1:13">
      <c r="A27" s="301">
        <v>18</v>
      </c>
      <c r="B27" s="277" t="s">
        <v>230</v>
      </c>
      <c r="C27" s="277">
        <v>2841.9</v>
      </c>
      <c r="D27" s="279">
        <v>2844.3833333333332</v>
      </c>
      <c r="E27" s="279">
        <v>2817.7666666666664</v>
      </c>
      <c r="F27" s="279">
        <v>2793.6333333333332</v>
      </c>
      <c r="G27" s="279">
        <v>2767.0166666666664</v>
      </c>
      <c r="H27" s="279">
        <v>2868.5166666666664</v>
      </c>
      <c r="I27" s="279">
        <v>2895.1333333333332</v>
      </c>
      <c r="J27" s="279">
        <v>2919.2666666666664</v>
      </c>
      <c r="K27" s="277">
        <v>2871</v>
      </c>
      <c r="L27" s="277">
        <v>2820.25</v>
      </c>
      <c r="M27" s="277">
        <v>2.2895099999999999</v>
      </c>
    </row>
    <row r="28" spans="1:13">
      <c r="A28" s="301">
        <v>19</v>
      </c>
      <c r="B28" s="277" t="s">
        <v>45</v>
      </c>
      <c r="C28" s="277">
        <v>717.9</v>
      </c>
      <c r="D28" s="279">
        <v>725.0333333333333</v>
      </c>
      <c r="E28" s="279">
        <v>708.01666666666665</v>
      </c>
      <c r="F28" s="279">
        <v>698.13333333333333</v>
      </c>
      <c r="G28" s="279">
        <v>681.11666666666667</v>
      </c>
      <c r="H28" s="279">
        <v>734.91666666666663</v>
      </c>
      <c r="I28" s="279">
        <v>751.93333333333328</v>
      </c>
      <c r="J28" s="279">
        <v>761.81666666666661</v>
      </c>
      <c r="K28" s="277">
        <v>742.05</v>
      </c>
      <c r="L28" s="277">
        <v>715.15</v>
      </c>
      <c r="M28" s="277">
        <v>8.4201300000000003</v>
      </c>
    </row>
    <row r="29" spans="1:13">
      <c r="A29" s="301">
        <v>20</v>
      </c>
      <c r="B29" s="277" t="s">
        <v>46</v>
      </c>
      <c r="C29" s="277">
        <v>206.5</v>
      </c>
      <c r="D29" s="279">
        <v>207.54999999999998</v>
      </c>
      <c r="E29" s="279">
        <v>204.59999999999997</v>
      </c>
      <c r="F29" s="279">
        <v>202.7</v>
      </c>
      <c r="G29" s="279">
        <v>199.74999999999997</v>
      </c>
      <c r="H29" s="279">
        <v>209.44999999999996</v>
      </c>
      <c r="I29" s="279">
        <v>212.39999999999995</v>
      </c>
      <c r="J29" s="279">
        <v>214.29999999999995</v>
      </c>
      <c r="K29" s="277">
        <v>210.5</v>
      </c>
      <c r="L29" s="277">
        <v>205.65</v>
      </c>
      <c r="M29" s="277">
        <v>20.706340000000001</v>
      </c>
    </row>
    <row r="30" spans="1:13">
      <c r="A30" s="301">
        <v>21</v>
      </c>
      <c r="B30" s="277" t="s">
        <v>47</v>
      </c>
      <c r="C30" s="277">
        <v>1651.65</v>
      </c>
      <c r="D30" s="279">
        <v>1656.1333333333332</v>
      </c>
      <c r="E30" s="279">
        <v>1626.3666666666663</v>
      </c>
      <c r="F30" s="279">
        <v>1601.083333333333</v>
      </c>
      <c r="G30" s="279">
        <v>1571.3166666666662</v>
      </c>
      <c r="H30" s="279">
        <v>1681.4166666666665</v>
      </c>
      <c r="I30" s="279">
        <v>1711.1833333333334</v>
      </c>
      <c r="J30" s="279">
        <v>1736.4666666666667</v>
      </c>
      <c r="K30" s="277">
        <v>1685.9</v>
      </c>
      <c r="L30" s="277">
        <v>1630.85</v>
      </c>
      <c r="M30" s="277">
        <v>7.1035300000000001</v>
      </c>
    </row>
    <row r="31" spans="1:13">
      <c r="A31" s="301">
        <v>22</v>
      </c>
      <c r="B31" s="277" t="s">
        <v>48</v>
      </c>
      <c r="C31" s="277">
        <v>113.3</v>
      </c>
      <c r="D31" s="279">
        <v>114.55</v>
      </c>
      <c r="E31" s="279">
        <v>109.1</v>
      </c>
      <c r="F31" s="279">
        <v>104.89999999999999</v>
      </c>
      <c r="G31" s="279">
        <v>99.449999999999989</v>
      </c>
      <c r="H31" s="279">
        <v>118.75</v>
      </c>
      <c r="I31" s="279">
        <v>124.20000000000002</v>
      </c>
      <c r="J31" s="279">
        <v>128.4</v>
      </c>
      <c r="K31" s="277">
        <v>120</v>
      </c>
      <c r="L31" s="277">
        <v>110.35</v>
      </c>
      <c r="M31" s="277">
        <v>74.259069999999994</v>
      </c>
    </row>
    <row r="32" spans="1:13">
      <c r="A32" s="301">
        <v>23</v>
      </c>
      <c r="B32" s="277" t="s">
        <v>49</v>
      </c>
      <c r="C32" s="277">
        <v>67.55</v>
      </c>
      <c r="D32" s="279">
        <v>68.216666666666669</v>
      </c>
      <c r="E32" s="279">
        <v>66.433333333333337</v>
      </c>
      <c r="F32" s="279">
        <v>65.316666666666663</v>
      </c>
      <c r="G32" s="279">
        <v>63.533333333333331</v>
      </c>
      <c r="H32" s="279">
        <v>69.333333333333343</v>
      </c>
      <c r="I32" s="279">
        <v>71.116666666666674</v>
      </c>
      <c r="J32" s="279">
        <v>72.233333333333348</v>
      </c>
      <c r="K32" s="277">
        <v>70</v>
      </c>
      <c r="L32" s="277">
        <v>67.099999999999994</v>
      </c>
      <c r="M32" s="277">
        <v>202.81774999999999</v>
      </c>
    </row>
    <row r="33" spans="1:13">
      <c r="A33" s="301">
        <v>24</v>
      </c>
      <c r="B33" s="277" t="s">
        <v>51</v>
      </c>
      <c r="C33" s="277">
        <v>1960.35</v>
      </c>
      <c r="D33" s="279">
        <v>1971.4333333333334</v>
      </c>
      <c r="E33" s="279">
        <v>1940.9166666666667</v>
      </c>
      <c r="F33" s="279">
        <v>1921.4833333333333</v>
      </c>
      <c r="G33" s="279">
        <v>1890.9666666666667</v>
      </c>
      <c r="H33" s="279">
        <v>1990.8666666666668</v>
      </c>
      <c r="I33" s="279">
        <v>2021.3833333333332</v>
      </c>
      <c r="J33" s="279">
        <v>2040.8166666666668</v>
      </c>
      <c r="K33" s="277">
        <v>2001.95</v>
      </c>
      <c r="L33" s="277">
        <v>1952</v>
      </c>
      <c r="M33" s="277">
        <v>24.010539999999999</v>
      </c>
    </row>
    <row r="34" spans="1:13">
      <c r="A34" s="301">
        <v>25</v>
      </c>
      <c r="B34" s="277" t="s">
        <v>226</v>
      </c>
      <c r="C34" s="277">
        <v>644</v>
      </c>
      <c r="D34" s="279">
        <v>656.68333333333328</v>
      </c>
      <c r="E34" s="279">
        <v>623.36666666666656</v>
      </c>
      <c r="F34" s="279">
        <v>602.73333333333323</v>
      </c>
      <c r="G34" s="279">
        <v>569.41666666666652</v>
      </c>
      <c r="H34" s="279">
        <v>677.31666666666661</v>
      </c>
      <c r="I34" s="279">
        <v>710.63333333333344</v>
      </c>
      <c r="J34" s="279">
        <v>731.26666666666665</v>
      </c>
      <c r="K34" s="277">
        <v>690</v>
      </c>
      <c r="L34" s="277">
        <v>636.04999999999995</v>
      </c>
      <c r="M34" s="277">
        <v>9.5894100000000009</v>
      </c>
    </row>
    <row r="35" spans="1:13">
      <c r="A35" s="301">
        <v>26</v>
      </c>
      <c r="B35" s="277" t="s">
        <v>53</v>
      </c>
      <c r="C35" s="277">
        <v>786.35</v>
      </c>
      <c r="D35" s="279">
        <v>792.5</v>
      </c>
      <c r="E35" s="279">
        <v>773</v>
      </c>
      <c r="F35" s="279">
        <v>759.65</v>
      </c>
      <c r="G35" s="279">
        <v>740.15</v>
      </c>
      <c r="H35" s="279">
        <v>805.85</v>
      </c>
      <c r="I35" s="279">
        <v>825.35</v>
      </c>
      <c r="J35" s="279">
        <v>838.7</v>
      </c>
      <c r="K35" s="277">
        <v>812</v>
      </c>
      <c r="L35" s="277">
        <v>779.15</v>
      </c>
      <c r="M35" s="277">
        <v>33.452959999999997</v>
      </c>
    </row>
    <row r="36" spans="1:13">
      <c r="A36" s="301">
        <v>27</v>
      </c>
      <c r="B36" s="277" t="s">
        <v>55</v>
      </c>
      <c r="C36" s="277">
        <v>444.35</v>
      </c>
      <c r="D36" s="279">
        <v>449.33333333333331</v>
      </c>
      <c r="E36" s="279">
        <v>436.26666666666665</v>
      </c>
      <c r="F36" s="279">
        <v>428.18333333333334</v>
      </c>
      <c r="G36" s="279">
        <v>415.11666666666667</v>
      </c>
      <c r="H36" s="279">
        <v>457.41666666666663</v>
      </c>
      <c r="I36" s="279">
        <v>470.48333333333335</v>
      </c>
      <c r="J36" s="279">
        <v>478.56666666666661</v>
      </c>
      <c r="K36" s="277">
        <v>462.4</v>
      </c>
      <c r="L36" s="277">
        <v>441.25</v>
      </c>
      <c r="M36" s="277">
        <v>210.52763999999999</v>
      </c>
    </row>
    <row r="37" spans="1:13">
      <c r="A37" s="301">
        <v>28</v>
      </c>
      <c r="B37" s="277" t="s">
        <v>56</v>
      </c>
      <c r="C37" s="277">
        <v>2901.75</v>
      </c>
      <c r="D37" s="279">
        <v>2895.3333333333335</v>
      </c>
      <c r="E37" s="279">
        <v>2872.666666666667</v>
      </c>
      <c r="F37" s="279">
        <v>2843.5833333333335</v>
      </c>
      <c r="G37" s="279">
        <v>2820.916666666667</v>
      </c>
      <c r="H37" s="279">
        <v>2924.416666666667</v>
      </c>
      <c r="I37" s="279">
        <v>2947.0833333333339</v>
      </c>
      <c r="J37" s="279">
        <v>2976.166666666667</v>
      </c>
      <c r="K37" s="277">
        <v>2918</v>
      </c>
      <c r="L37" s="277">
        <v>2866.25</v>
      </c>
      <c r="M37" s="277">
        <v>7.9819500000000003</v>
      </c>
    </row>
    <row r="38" spans="1:13">
      <c r="A38" s="301">
        <v>29</v>
      </c>
      <c r="B38" s="277" t="s">
        <v>58</v>
      </c>
      <c r="C38" s="277">
        <v>6234.25</v>
      </c>
      <c r="D38" s="279">
        <v>6258.7666666666664</v>
      </c>
      <c r="E38" s="279">
        <v>6187.5333333333328</v>
      </c>
      <c r="F38" s="279">
        <v>6140.8166666666666</v>
      </c>
      <c r="G38" s="279">
        <v>6069.583333333333</v>
      </c>
      <c r="H38" s="279">
        <v>6305.4833333333327</v>
      </c>
      <c r="I38" s="279">
        <v>6376.7166666666662</v>
      </c>
      <c r="J38" s="279">
        <v>6423.4333333333325</v>
      </c>
      <c r="K38" s="277">
        <v>6330</v>
      </c>
      <c r="L38" s="277">
        <v>6212.05</v>
      </c>
      <c r="M38" s="277">
        <v>3.9176899999999999</v>
      </c>
    </row>
    <row r="39" spans="1:13">
      <c r="A39" s="301">
        <v>30</v>
      </c>
      <c r="B39" s="277" t="s">
        <v>232</v>
      </c>
      <c r="C39" s="277">
        <v>2456</v>
      </c>
      <c r="D39" s="279">
        <v>2472.65</v>
      </c>
      <c r="E39" s="279">
        <v>2420.3000000000002</v>
      </c>
      <c r="F39" s="279">
        <v>2384.6</v>
      </c>
      <c r="G39" s="279">
        <v>2332.25</v>
      </c>
      <c r="H39" s="279">
        <v>2508.3500000000004</v>
      </c>
      <c r="I39" s="279">
        <v>2560.6999999999998</v>
      </c>
      <c r="J39" s="279">
        <v>2596.4000000000005</v>
      </c>
      <c r="K39" s="277">
        <v>2525</v>
      </c>
      <c r="L39" s="277">
        <v>2436.9499999999998</v>
      </c>
      <c r="M39" s="277">
        <v>0.69747000000000003</v>
      </c>
    </row>
    <row r="40" spans="1:13">
      <c r="A40" s="301">
        <v>31</v>
      </c>
      <c r="B40" s="277" t="s">
        <v>59</v>
      </c>
      <c r="C40" s="277">
        <v>3500</v>
      </c>
      <c r="D40" s="279">
        <v>3516.6333333333332</v>
      </c>
      <c r="E40" s="279">
        <v>3458.3666666666663</v>
      </c>
      <c r="F40" s="279">
        <v>3416.7333333333331</v>
      </c>
      <c r="G40" s="279">
        <v>3358.4666666666662</v>
      </c>
      <c r="H40" s="279">
        <v>3558.2666666666664</v>
      </c>
      <c r="I40" s="279">
        <v>3616.5333333333328</v>
      </c>
      <c r="J40" s="279">
        <v>3658.1666666666665</v>
      </c>
      <c r="K40" s="277">
        <v>3574.9</v>
      </c>
      <c r="L40" s="277">
        <v>3475</v>
      </c>
      <c r="M40" s="277">
        <v>44.487180000000002</v>
      </c>
    </row>
    <row r="41" spans="1:13">
      <c r="A41" s="301">
        <v>32</v>
      </c>
      <c r="B41" s="277" t="s">
        <v>60</v>
      </c>
      <c r="C41" s="277">
        <v>1258.9000000000001</v>
      </c>
      <c r="D41" s="279">
        <v>1262.4666666666667</v>
      </c>
      <c r="E41" s="279">
        <v>1243.9333333333334</v>
      </c>
      <c r="F41" s="279">
        <v>1228.9666666666667</v>
      </c>
      <c r="G41" s="279">
        <v>1210.4333333333334</v>
      </c>
      <c r="H41" s="279">
        <v>1277.4333333333334</v>
      </c>
      <c r="I41" s="279">
        <v>1295.9666666666667</v>
      </c>
      <c r="J41" s="279">
        <v>1310.9333333333334</v>
      </c>
      <c r="K41" s="277">
        <v>1281</v>
      </c>
      <c r="L41" s="277">
        <v>1247.5</v>
      </c>
      <c r="M41" s="277">
        <v>4.9694500000000001</v>
      </c>
    </row>
    <row r="42" spans="1:13">
      <c r="A42" s="301">
        <v>33</v>
      </c>
      <c r="B42" s="277" t="s">
        <v>233</v>
      </c>
      <c r="C42" s="277">
        <v>305.45</v>
      </c>
      <c r="D42" s="279">
        <v>307.2833333333333</v>
      </c>
      <c r="E42" s="279">
        <v>302.16666666666663</v>
      </c>
      <c r="F42" s="279">
        <v>298.88333333333333</v>
      </c>
      <c r="G42" s="279">
        <v>293.76666666666665</v>
      </c>
      <c r="H42" s="279">
        <v>310.56666666666661</v>
      </c>
      <c r="I42" s="279">
        <v>315.68333333333328</v>
      </c>
      <c r="J42" s="279">
        <v>318.96666666666658</v>
      </c>
      <c r="K42" s="277">
        <v>312.39999999999998</v>
      </c>
      <c r="L42" s="277">
        <v>304</v>
      </c>
      <c r="M42" s="277">
        <v>87.781610000000001</v>
      </c>
    </row>
    <row r="43" spans="1:13">
      <c r="A43" s="301">
        <v>34</v>
      </c>
      <c r="B43" s="277" t="s">
        <v>61</v>
      </c>
      <c r="C43" s="277">
        <v>45.25</v>
      </c>
      <c r="D43" s="279">
        <v>45.583333333333336</v>
      </c>
      <c r="E43" s="279">
        <v>44.716666666666669</v>
      </c>
      <c r="F43" s="279">
        <v>44.18333333333333</v>
      </c>
      <c r="G43" s="279">
        <v>43.316666666666663</v>
      </c>
      <c r="H43" s="279">
        <v>46.116666666666674</v>
      </c>
      <c r="I43" s="279">
        <v>46.983333333333334</v>
      </c>
      <c r="J43" s="279">
        <v>47.51666666666668</v>
      </c>
      <c r="K43" s="277">
        <v>46.45</v>
      </c>
      <c r="L43" s="277">
        <v>45.05</v>
      </c>
      <c r="M43" s="277">
        <v>266.95546000000002</v>
      </c>
    </row>
    <row r="44" spans="1:13">
      <c r="A44" s="301">
        <v>35</v>
      </c>
      <c r="B44" s="277" t="s">
        <v>62</v>
      </c>
      <c r="C44" s="277">
        <v>46.5</v>
      </c>
      <c r="D44" s="279">
        <v>46.883333333333333</v>
      </c>
      <c r="E44" s="279">
        <v>45.616666666666667</v>
      </c>
      <c r="F44" s="279">
        <v>44.733333333333334</v>
      </c>
      <c r="G44" s="279">
        <v>43.466666666666669</v>
      </c>
      <c r="H44" s="279">
        <v>47.766666666666666</v>
      </c>
      <c r="I44" s="279">
        <v>49.033333333333331</v>
      </c>
      <c r="J44" s="279">
        <v>49.916666666666664</v>
      </c>
      <c r="K44" s="277">
        <v>48.15</v>
      </c>
      <c r="L44" s="277">
        <v>46</v>
      </c>
      <c r="M44" s="277">
        <v>15.15077</v>
      </c>
    </row>
    <row r="45" spans="1:13">
      <c r="A45" s="301">
        <v>36</v>
      </c>
      <c r="B45" s="277" t="s">
        <v>63</v>
      </c>
      <c r="C45" s="277">
        <v>1308.3499999999999</v>
      </c>
      <c r="D45" s="279">
        <v>1315.8500000000001</v>
      </c>
      <c r="E45" s="279">
        <v>1294.5000000000002</v>
      </c>
      <c r="F45" s="279">
        <v>1280.6500000000001</v>
      </c>
      <c r="G45" s="279">
        <v>1259.3000000000002</v>
      </c>
      <c r="H45" s="279">
        <v>1329.7000000000003</v>
      </c>
      <c r="I45" s="279">
        <v>1351.0500000000002</v>
      </c>
      <c r="J45" s="279">
        <v>1364.9000000000003</v>
      </c>
      <c r="K45" s="277">
        <v>1337.2</v>
      </c>
      <c r="L45" s="277">
        <v>1302</v>
      </c>
      <c r="M45" s="277">
        <v>6.3754900000000001</v>
      </c>
    </row>
    <row r="46" spans="1:13">
      <c r="A46" s="301">
        <v>37</v>
      </c>
      <c r="B46" s="277" t="s">
        <v>234</v>
      </c>
      <c r="C46" s="277">
        <v>1359.7</v>
      </c>
      <c r="D46" s="279">
        <v>1363.0833333333333</v>
      </c>
      <c r="E46" s="279">
        <v>1340.7166666666665</v>
      </c>
      <c r="F46" s="279">
        <v>1321.7333333333331</v>
      </c>
      <c r="G46" s="279">
        <v>1299.3666666666663</v>
      </c>
      <c r="H46" s="279">
        <v>1382.0666666666666</v>
      </c>
      <c r="I46" s="279">
        <v>1404.4333333333334</v>
      </c>
      <c r="J46" s="279">
        <v>1423.4166666666667</v>
      </c>
      <c r="K46" s="277">
        <v>1385.45</v>
      </c>
      <c r="L46" s="277">
        <v>1344.1</v>
      </c>
      <c r="M46" s="277">
        <v>1.57182</v>
      </c>
    </row>
    <row r="47" spans="1:13">
      <c r="A47" s="301">
        <v>38</v>
      </c>
      <c r="B47" s="277" t="s">
        <v>65</v>
      </c>
      <c r="C47" s="277">
        <v>102.65</v>
      </c>
      <c r="D47" s="279">
        <v>103.61666666666667</v>
      </c>
      <c r="E47" s="279">
        <v>100.63333333333335</v>
      </c>
      <c r="F47" s="279">
        <v>98.616666666666674</v>
      </c>
      <c r="G47" s="279">
        <v>95.633333333333354</v>
      </c>
      <c r="H47" s="279">
        <v>105.63333333333335</v>
      </c>
      <c r="I47" s="279">
        <v>108.61666666666667</v>
      </c>
      <c r="J47" s="279">
        <v>110.63333333333335</v>
      </c>
      <c r="K47" s="277">
        <v>106.6</v>
      </c>
      <c r="L47" s="277">
        <v>101.6</v>
      </c>
      <c r="M47" s="277">
        <v>101.00297</v>
      </c>
    </row>
    <row r="48" spans="1:13">
      <c r="A48" s="301">
        <v>39</v>
      </c>
      <c r="B48" s="277" t="s">
        <v>66</v>
      </c>
      <c r="C48" s="277">
        <v>553.54999999999995</v>
      </c>
      <c r="D48" s="279">
        <v>554.6</v>
      </c>
      <c r="E48" s="279">
        <v>549.45000000000005</v>
      </c>
      <c r="F48" s="279">
        <v>545.35</v>
      </c>
      <c r="G48" s="279">
        <v>540.20000000000005</v>
      </c>
      <c r="H48" s="279">
        <v>558.70000000000005</v>
      </c>
      <c r="I48" s="279">
        <v>563.84999999999991</v>
      </c>
      <c r="J48" s="279">
        <v>567.95000000000005</v>
      </c>
      <c r="K48" s="277">
        <v>559.75</v>
      </c>
      <c r="L48" s="277">
        <v>550.5</v>
      </c>
      <c r="M48" s="277">
        <v>9.86205</v>
      </c>
    </row>
    <row r="49" spans="1:13">
      <c r="A49" s="301">
        <v>40</v>
      </c>
      <c r="B49" s="277" t="s">
        <v>67</v>
      </c>
      <c r="C49" s="277">
        <v>471.15</v>
      </c>
      <c r="D49" s="279">
        <v>476.31666666666666</v>
      </c>
      <c r="E49" s="279">
        <v>463.08333333333331</v>
      </c>
      <c r="F49" s="279">
        <v>455.01666666666665</v>
      </c>
      <c r="G49" s="279">
        <v>441.7833333333333</v>
      </c>
      <c r="H49" s="279">
        <v>484.38333333333333</v>
      </c>
      <c r="I49" s="279">
        <v>497.61666666666667</v>
      </c>
      <c r="J49" s="279">
        <v>505.68333333333334</v>
      </c>
      <c r="K49" s="277">
        <v>489.55</v>
      </c>
      <c r="L49" s="277">
        <v>468.25</v>
      </c>
      <c r="M49" s="277">
        <v>14.88528</v>
      </c>
    </row>
    <row r="50" spans="1:13">
      <c r="A50" s="301">
        <v>41</v>
      </c>
      <c r="B50" s="277" t="s">
        <v>69</v>
      </c>
      <c r="C50" s="277">
        <v>498.1</v>
      </c>
      <c r="D50" s="279">
        <v>502.98333333333335</v>
      </c>
      <c r="E50" s="279">
        <v>489.11666666666667</v>
      </c>
      <c r="F50" s="279">
        <v>480.13333333333333</v>
      </c>
      <c r="G50" s="279">
        <v>466.26666666666665</v>
      </c>
      <c r="H50" s="279">
        <v>511.9666666666667</v>
      </c>
      <c r="I50" s="279">
        <v>525.83333333333337</v>
      </c>
      <c r="J50" s="279">
        <v>534.81666666666672</v>
      </c>
      <c r="K50" s="277">
        <v>516.85</v>
      </c>
      <c r="L50" s="277">
        <v>494</v>
      </c>
      <c r="M50" s="277">
        <v>331.23745000000002</v>
      </c>
    </row>
    <row r="51" spans="1:13">
      <c r="A51" s="301">
        <v>42</v>
      </c>
      <c r="B51" s="277" t="s">
        <v>70</v>
      </c>
      <c r="C51" s="277">
        <v>37.5</v>
      </c>
      <c r="D51" s="279">
        <v>37.766666666666666</v>
      </c>
      <c r="E51" s="279">
        <v>36.733333333333334</v>
      </c>
      <c r="F51" s="279">
        <v>35.966666666666669</v>
      </c>
      <c r="G51" s="279">
        <v>34.933333333333337</v>
      </c>
      <c r="H51" s="279">
        <v>38.533333333333331</v>
      </c>
      <c r="I51" s="279">
        <v>39.566666666666663</v>
      </c>
      <c r="J51" s="279">
        <v>40.333333333333329</v>
      </c>
      <c r="K51" s="277">
        <v>38.799999999999997</v>
      </c>
      <c r="L51" s="277">
        <v>37</v>
      </c>
      <c r="M51" s="277">
        <v>219.78053</v>
      </c>
    </row>
    <row r="52" spans="1:13">
      <c r="A52" s="301">
        <v>43</v>
      </c>
      <c r="B52" s="277" t="s">
        <v>71</v>
      </c>
      <c r="C52" s="277">
        <v>415.8</v>
      </c>
      <c r="D52" s="279">
        <v>418.08333333333331</v>
      </c>
      <c r="E52" s="279">
        <v>411.61666666666662</v>
      </c>
      <c r="F52" s="279">
        <v>407.43333333333328</v>
      </c>
      <c r="G52" s="279">
        <v>400.96666666666658</v>
      </c>
      <c r="H52" s="279">
        <v>422.26666666666665</v>
      </c>
      <c r="I52" s="279">
        <v>428.73333333333335</v>
      </c>
      <c r="J52" s="279">
        <v>432.91666666666669</v>
      </c>
      <c r="K52" s="277">
        <v>424.55</v>
      </c>
      <c r="L52" s="277">
        <v>413.9</v>
      </c>
      <c r="M52" s="277">
        <v>29.942329999999998</v>
      </c>
    </row>
    <row r="53" spans="1:13">
      <c r="A53" s="301">
        <v>44</v>
      </c>
      <c r="B53" s="277" t="s">
        <v>72</v>
      </c>
      <c r="C53" s="277">
        <v>12774.45</v>
      </c>
      <c r="D53" s="279">
        <v>12871.483333333332</v>
      </c>
      <c r="E53" s="279">
        <v>12612.966666666664</v>
      </c>
      <c r="F53" s="279">
        <v>12451.483333333332</v>
      </c>
      <c r="G53" s="279">
        <v>12192.966666666664</v>
      </c>
      <c r="H53" s="279">
        <v>13032.966666666664</v>
      </c>
      <c r="I53" s="279">
        <v>13291.48333333333</v>
      </c>
      <c r="J53" s="279">
        <v>13452.966666666664</v>
      </c>
      <c r="K53" s="277">
        <v>13130</v>
      </c>
      <c r="L53" s="277">
        <v>12710</v>
      </c>
      <c r="M53" s="277">
        <v>0.58804999999999996</v>
      </c>
    </row>
    <row r="54" spans="1:13">
      <c r="A54" s="301">
        <v>45</v>
      </c>
      <c r="B54" s="277" t="s">
        <v>74</v>
      </c>
      <c r="C54" s="277">
        <v>412.1</v>
      </c>
      <c r="D54" s="279">
        <v>410.51666666666665</v>
      </c>
      <c r="E54" s="279">
        <v>401.08333333333331</v>
      </c>
      <c r="F54" s="279">
        <v>390.06666666666666</v>
      </c>
      <c r="G54" s="279">
        <v>380.63333333333333</v>
      </c>
      <c r="H54" s="279">
        <v>421.5333333333333</v>
      </c>
      <c r="I54" s="279">
        <v>430.9666666666667</v>
      </c>
      <c r="J54" s="279">
        <v>441.98333333333329</v>
      </c>
      <c r="K54" s="277">
        <v>419.95</v>
      </c>
      <c r="L54" s="277">
        <v>399.5</v>
      </c>
      <c r="M54" s="277">
        <v>186.41462000000001</v>
      </c>
    </row>
    <row r="55" spans="1:13">
      <c r="A55" s="301">
        <v>46</v>
      </c>
      <c r="B55" s="277" t="s">
        <v>75</v>
      </c>
      <c r="C55" s="277">
        <v>3731.6</v>
      </c>
      <c r="D55" s="279">
        <v>3735.1</v>
      </c>
      <c r="E55" s="279">
        <v>3707.75</v>
      </c>
      <c r="F55" s="279">
        <v>3683.9</v>
      </c>
      <c r="G55" s="279">
        <v>3656.55</v>
      </c>
      <c r="H55" s="279">
        <v>3758.95</v>
      </c>
      <c r="I55" s="279">
        <v>3786.2999999999993</v>
      </c>
      <c r="J55" s="279">
        <v>3810.1499999999996</v>
      </c>
      <c r="K55" s="277">
        <v>3762.45</v>
      </c>
      <c r="L55" s="277">
        <v>3711.25</v>
      </c>
      <c r="M55" s="277">
        <v>3.7927499999999998</v>
      </c>
    </row>
    <row r="56" spans="1:13">
      <c r="A56" s="301">
        <v>47</v>
      </c>
      <c r="B56" s="277" t="s">
        <v>76</v>
      </c>
      <c r="C56" s="277">
        <v>364.6</v>
      </c>
      <c r="D56" s="279">
        <v>367.0333333333333</v>
      </c>
      <c r="E56" s="279">
        <v>359.86666666666662</v>
      </c>
      <c r="F56" s="279">
        <v>355.13333333333333</v>
      </c>
      <c r="G56" s="279">
        <v>347.96666666666664</v>
      </c>
      <c r="H56" s="279">
        <v>371.76666666666659</v>
      </c>
      <c r="I56" s="279">
        <v>378.93333333333334</v>
      </c>
      <c r="J56" s="279">
        <v>383.66666666666657</v>
      </c>
      <c r="K56" s="277">
        <v>374.2</v>
      </c>
      <c r="L56" s="277">
        <v>362.3</v>
      </c>
      <c r="M56" s="277">
        <v>20.824670000000001</v>
      </c>
    </row>
    <row r="57" spans="1:13">
      <c r="A57" s="301">
        <v>48</v>
      </c>
      <c r="B57" s="277" t="s">
        <v>77</v>
      </c>
      <c r="C57" s="277">
        <v>99.85</v>
      </c>
      <c r="D57" s="279">
        <v>100.58333333333333</v>
      </c>
      <c r="E57" s="279">
        <v>98.766666666666652</v>
      </c>
      <c r="F57" s="279">
        <v>97.683333333333323</v>
      </c>
      <c r="G57" s="279">
        <v>95.866666666666646</v>
      </c>
      <c r="H57" s="279">
        <v>101.66666666666666</v>
      </c>
      <c r="I57" s="279">
        <v>103.48333333333335</v>
      </c>
      <c r="J57" s="279">
        <v>104.56666666666666</v>
      </c>
      <c r="K57" s="277">
        <v>102.4</v>
      </c>
      <c r="L57" s="277">
        <v>99.5</v>
      </c>
      <c r="M57" s="277">
        <v>52.474690000000002</v>
      </c>
    </row>
    <row r="58" spans="1:13">
      <c r="A58" s="301">
        <v>49</v>
      </c>
      <c r="B58" s="277" t="s">
        <v>78</v>
      </c>
      <c r="C58" s="277">
        <v>119.65</v>
      </c>
      <c r="D58" s="279">
        <v>119.53333333333335</v>
      </c>
      <c r="E58" s="279">
        <v>118.2166666666667</v>
      </c>
      <c r="F58" s="279">
        <v>116.78333333333335</v>
      </c>
      <c r="G58" s="279">
        <v>115.4666666666667</v>
      </c>
      <c r="H58" s="279">
        <v>120.9666666666667</v>
      </c>
      <c r="I58" s="279">
        <v>122.28333333333333</v>
      </c>
      <c r="J58" s="279">
        <v>123.7166666666667</v>
      </c>
      <c r="K58" s="277">
        <v>120.85</v>
      </c>
      <c r="L58" s="277">
        <v>118.1</v>
      </c>
      <c r="M58" s="277">
        <v>5.8871500000000001</v>
      </c>
    </row>
    <row r="59" spans="1:13">
      <c r="A59" s="301">
        <v>50</v>
      </c>
      <c r="B59" s="277" t="s">
        <v>81</v>
      </c>
      <c r="C59" s="277">
        <v>615.85</v>
      </c>
      <c r="D59" s="279">
        <v>615.41666666666663</v>
      </c>
      <c r="E59" s="279">
        <v>605.83333333333326</v>
      </c>
      <c r="F59" s="279">
        <v>595.81666666666661</v>
      </c>
      <c r="G59" s="279">
        <v>586.23333333333323</v>
      </c>
      <c r="H59" s="279">
        <v>625.43333333333328</v>
      </c>
      <c r="I59" s="279">
        <v>635.01666666666654</v>
      </c>
      <c r="J59" s="279">
        <v>645.0333333333333</v>
      </c>
      <c r="K59" s="277">
        <v>625</v>
      </c>
      <c r="L59" s="277">
        <v>605.4</v>
      </c>
      <c r="M59" s="277">
        <v>4.7495099999999999</v>
      </c>
    </row>
    <row r="60" spans="1:13">
      <c r="A60" s="301">
        <v>51</v>
      </c>
      <c r="B60" s="277" t="s">
        <v>82</v>
      </c>
      <c r="C60" s="277">
        <v>222.15</v>
      </c>
      <c r="D60" s="279">
        <v>224.31666666666669</v>
      </c>
      <c r="E60" s="279">
        <v>218.63333333333338</v>
      </c>
      <c r="F60" s="279">
        <v>215.1166666666667</v>
      </c>
      <c r="G60" s="279">
        <v>209.43333333333339</v>
      </c>
      <c r="H60" s="279">
        <v>227.83333333333337</v>
      </c>
      <c r="I60" s="279">
        <v>233.51666666666671</v>
      </c>
      <c r="J60" s="279">
        <v>237.03333333333336</v>
      </c>
      <c r="K60" s="277">
        <v>230</v>
      </c>
      <c r="L60" s="277">
        <v>220.8</v>
      </c>
      <c r="M60" s="277">
        <v>38.756810000000002</v>
      </c>
    </row>
    <row r="61" spans="1:13">
      <c r="A61" s="301">
        <v>52</v>
      </c>
      <c r="B61" s="277" t="s">
        <v>83</v>
      </c>
      <c r="C61" s="277">
        <v>708.2</v>
      </c>
      <c r="D61" s="279">
        <v>713.01666666666677</v>
      </c>
      <c r="E61" s="279">
        <v>699.58333333333348</v>
      </c>
      <c r="F61" s="279">
        <v>690.9666666666667</v>
      </c>
      <c r="G61" s="279">
        <v>677.53333333333342</v>
      </c>
      <c r="H61" s="279">
        <v>721.63333333333355</v>
      </c>
      <c r="I61" s="279">
        <v>735.06666666666672</v>
      </c>
      <c r="J61" s="279">
        <v>743.68333333333362</v>
      </c>
      <c r="K61" s="277">
        <v>726.45</v>
      </c>
      <c r="L61" s="277">
        <v>704.4</v>
      </c>
      <c r="M61" s="277">
        <v>48.182310000000001</v>
      </c>
    </row>
    <row r="62" spans="1:13">
      <c r="A62" s="301">
        <v>53</v>
      </c>
      <c r="B62" s="277" t="s">
        <v>84</v>
      </c>
      <c r="C62" s="277">
        <v>129.94999999999999</v>
      </c>
      <c r="D62" s="279">
        <v>130.65</v>
      </c>
      <c r="E62" s="279">
        <v>128.65</v>
      </c>
      <c r="F62" s="279">
        <v>127.35</v>
      </c>
      <c r="G62" s="279">
        <v>125.35</v>
      </c>
      <c r="H62" s="279">
        <v>131.95000000000002</v>
      </c>
      <c r="I62" s="279">
        <v>133.95000000000002</v>
      </c>
      <c r="J62" s="279">
        <v>135.25000000000003</v>
      </c>
      <c r="K62" s="277">
        <v>132.65</v>
      </c>
      <c r="L62" s="277">
        <v>129.35</v>
      </c>
      <c r="M62" s="277">
        <v>72.924729999999997</v>
      </c>
    </row>
    <row r="63" spans="1:13">
      <c r="A63" s="301">
        <v>54</v>
      </c>
      <c r="B63" s="277" t="s">
        <v>3643</v>
      </c>
      <c r="C63" s="277">
        <v>1944.15</v>
      </c>
      <c r="D63" s="279">
        <v>1946.3500000000001</v>
      </c>
      <c r="E63" s="279">
        <v>1907.8000000000002</v>
      </c>
      <c r="F63" s="279">
        <v>1871.45</v>
      </c>
      <c r="G63" s="279">
        <v>1832.9</v>
      </c>
      <c r="H63" s="279">
        <v>1982.7000000000003</v>
      </c>
      <c r="I63" s="279">
        <v>2021.25</v>
      </c>
      <c r="J63" s="279">
        <v>2057.6000000000004</v>
      </c>
      <c r="K63" s="277">
        <v>1984.9</v>
      </c>
      <c r="L63" s="277">
        <v>1910</v>
      </c>
      <c r="M63" s="277">
        <v>2.25447</v>
      </c>
    </row>
    <row r="64" spans="1:13">
      <c r="A64" s="301">
        <v>55</v>
      </c>
      <c r="B64" s="277" t="s">
        <v>85</v>
      </c>
      <c r="C64" s="277">
        <v>1363.75</v>
      </c>
      <c r="D64" s="279">
        <v>1368.1000000000001</v>
      </c>
      <c r="E64" s="279">
        <v>1354.6500000000003</v>
      </c>
      <c r="F64" s="279">
        <v>1345.5500000000002</v>
      </c>
      <c r="G64" s="279">
        <v>1332.1000000000004</v>
      </c>
      <c r="H64" s="279">
        <v>1377.2000000000003</v>
      </c>
      <c r="I64" s="279">
        <v>1390.65</v>
      </c>
      <c r="J64" s="279">
        <v>1399.7500000000002</v>
      </c>
      <c r="K64" s="277">
        <v>1381.55</v>
      </c>
      <c r="L64" s="277">
        <v>1359</v>
      </c>
      <c r="M64" s="277">
        <v>8.1124399999999994</v>
      </c>
    </row>
    <row r="65" spans="1:13">
      <c r="A65" s="301">
        <v>56</v>
      </c>
      <c r="B65" s="277" t="s">
        <v>86</v>
      </c>
      <c r="C65" s="277">
        <v>388.3</v>
      </c>
      <c r="D65" s="279">
        <v>389.23333333333335</v>
      </c>
      <c r="E65" s="279">
        <v>383.56666666666672</v>
      </c>
      <c r="F65" s="279">
        <v>378.83333333333337</v>
      </c>
      <c r="G65" s="279">
        <v>373.16666666666674</v>
      </c>
      <c r="H65" s="279">
        <v>393.9666666666667</v>
      </c>
      <c r="I65" s="279">
        <v>399.63333333333333</v>
      </c>
      <c r="J65" s="279">
        <v>404.36666666666667</v>
      </c>
      <c r="K65" s="277">
        <v>394.9</v>
      </c>
      <c r="L65" s="277">
        <v>384.5</v>
      </c>
      <c r="M65" s="277">
        <v>14.9414</v>
      </c>
    </row>
    <row r="66" spans="1:13">
      <c r="A66" s="301">
        <v>57</v>
      </c>
      <c r="B66" s="277" t="s">
        <v>236</v>
      </c>
      <c r="C66" s="277">
        <v>729.3</v>
      </c>
      <c r="D66" s="279">
        <v>731.06666666666661</v>
      </c>
      <c r="E66" s="279">
        <v>722.23333333333323</v>
      </c>
      <c r="F66" s="279">
        <v>715.16666666666663</v>
      </c>
      <c r="G66" s="279">
        <v>706.33333333333326</v>
      </c>
      <c r="H66" s="279">
        <v>738.13333333333321</v>
      </c>
      <c r="I66" s="279">
        <v>746.9666666666667</v>
      </c>
      <c r="J66" s="279">
        <v>754.03333333333319</v>
      </c>
      <c r="K66" s="277">
        <v>739.9</v>
      </c>
      <c r="L66" s="277">
        <v>724</v>
      </c>
      <c r="M66" s="277">
        <v>1.7772300000000001</v>
      </c>
    </row>
    <row r="67" spans="1:13">
      <c r="A67" s="301">
        <v>58</v>
      </c>
      <c r="B67" s="277" t="s">
        <v>237</v>
      </c>
      <c r="C67" s="277">
        <v>256</v>
      </c>
      <c r="D67" s="279">
        <v>258.34999999999997</v>
      </c>
      <c r="E67" s="279">
        <v>252.44999999999993</v>
      </c>
      <c r="F67" s="279">
        <v>248.89999999999998</v>
      </c>
      <c r="G67" s="279">
        <v>242.99999999999994</v>
      </c>
      <c r="H67" s="279">
        <v>261.89999999999992</v>
      </c>
      <c r="I67" s="279">
        <v>267.7999999999999</v>
      </c>
      <c r="J67" s="279">
        <v>271.34999999999991</v>
      </c>
      <c r="K67" s="277">
        <v>264.25</v>
      </c>
      <c r="L67" s="277">
        <v>254.8</v>
      </c>
      <c r="M67" s="277">
        <v>14.22348</v>
      </c>
    </row>
    <row r="68" spans="1:13">
      <c r="A68" s="301">
        <v>59</v>
      </c>
      <c r="B68" s="277" t="s">
        <v>235</v>
      </c>
      <c r="C68" s="277">
        <v>136.55000000000001</v>
      </c>
      <c r="D68" s="279">
        <v>137.46666666666667</v>
      </c>
      <c r="E68" s="279">
        <v>134.23333333333335</v>
      </c>
      <c r="F68" s="279">
        <v>131.91666666666669</v>
      </c>
      <c r="G68" s="279">
        <v>128.68333333333337</v>
      </c>
      <c r="H68" s="279">
        <v>139.78333333333333</v>
      </c>
      <c r="I68" s="279">
        <v>143.01666666666662</v>
      </c>
      <c r="J68" s="279">
        <v>145.33333333333331</v>
      </c>
      <c r="K68" s="277">
        <v>140.69999999999999</v>
      </c>
      <c r="L68" s="277">
        <v>135.15</v>
      </c>
      <c r="M68" s="277">
        <v>6.6288299999999998</v>
      </c>
    </row>
    <row r="69" spans="1:13">
      <c r="A69" s="301">
        <v>60</v>
      </c>
      <c r="B69" s="277" t="s">
        <v>87</v>
      </c>
      <c r="C69" s="277">
        <v>458.85</v>
      </c>
      <c r="D69" s="279">
        <v>456.7166666666667</v>
      </c>
      <c r="E69" s="279">
        <v>450.23333333333341</v>
      </c>
      <c r="F69" s="279">
        <v>441.61666666666673</v>
      </c>
      <c r="G69" s="279">
        <v>435.13333333333344</v>
      </c>
      <c r="H69" s="279">
        <v>465.33333333333337</v>
      </c>
      <c r="I69" s="279">
        <v>471.81666666666672</v>
      </c>
      <c r="J69" s="279">
        <v>480.43333333333334</v>
      </c>
      <c r="K69" s="277">
        <v>463.2</v>
      </c>
      <c r="L69" s="277">
        <v>448.1</v>
      </c>
      <c r="M69" s="277">
        <v>10.4192</v>
      </c>
    </row>
    <row r="70" spans="1:13">
      <c r="A70" s="301">
        <v>61</v>
      </c>
      <c r="B70" s="277" t="s">
        <v>88</v>
      </c>
      <c r="C70" s="277">
        <v>486.4</v>
      </c>
      <c r="D70" s="279">
        <v>486.09999999999997</v>
      </c>
      <c r="E70" s="279">
        <v>481.79999999999995</v>
      </c>
      <c r="F70" s="279">
        <v>477.2</v>
      </c>
      <c r="G70" s="279">
        <v>472.9</v>
      </c>
      <c r="H70" s="279">
        <v>490.69999999999993</v>
      </c>
      <c r="I70" s="279">
        <v>495</v>
      </c>
      <c r="J70" s="279">
        <v>499.59999999999991</v>
      </c>
      <c r="K70" s="277">
        <v>490.4</v>
      </c>
      <c r="L70" s="277">
        <v>481.5</v>
      </c>
      <c r="M70" s="277">
        <v>20.881679999999999</v>
      </c>
    </row>
    <row r="71" spans="1:13">
      <c r="A71" s="301">
        <v>62</v>
      </c>
      <c r="B71" s="277" t="s">
        <v>238</v>
      </c>
      <c r="C71" s="277">
        <v>700.25</v>
      </c>
      <c r="D71" s="279">
        <v>705.11666666666667</v>
      </c>
      <c r="E71" s="279">
        <v>690.23333333333335</v>
      </c>
      <c r="F71" s="279">
        <v>680.2166666666667</v>
      </c>
      <c r="G71" s="279">
        <v>665.33333333333337</v>
      </c>
      <c r="H71" s="279">
        <v>715.13333333333333</v>
      </c>
      <c r="I71" s="279">
        <v>730.01666666666677</v>
      </c>
      <c r="J71" s="279">
        <v>740.0333333333333</v>
      </c>
      <c r="K71" s="277">
        <v>720</v>
      </c>
      <c r="L71" s="277">
        <v>695.1</v>
      </c>
      <c r="M71" s="277">
        <v>1.27216</v>
      </c>
    </row>
    <row r="72" spans="1:13">
      <c r="A72" s="301">
        <v>63</v>
      </c>
      <c r="B72" s="277" t="s">
        <v>91</v>
      </c>
      <c r="C72" s="277">
        <v>3112.6</v>
      </c>
      <c r="D72" s="279">
        <v>3141.2000000000003</v>
      </c>
      <c r="E72" s="279">
        <v>3066.4000000000005</v>
      </c>
      <c r="F72" s="279">
        <v>3020.2000000000003</v>
      </c>
      <c r="G72" s="279">
        <v>2945.4000000000005</v>
      </c>
      <c r="H72" s="279">
        <v>3187.4000000000005</v>
      </c>
      <c r="I72" s="279">
        <v>3262.2000000000007</v>
      </c>
      <c r="J72" s="279">
        <v>3308.4000000000005</v>
      </c>
      <c r="K72" s="277">
        <v>3216</v>
      </c>
      <c r="L72" s="277">
        <v>3095</v>
      </c>
      <c r="M72" s="277">
        <v>6.8787200000000004</v>
      </c>
    </row>
    <row r="73" spans="1:13">
      <c r="A73" s="301">
        <v>64</v>
      </c>
      <c r="B73" s="277" t="s">
        <v>93</v>
      </c>
      <c r="C73" s="277">
        <v>150.25</v>
      </c>
      <c r="D73" s="279">
        <v>151.13333333333333</v>
      </c>
      <c r="E73" s="279">
        <v>148.36666666666665</v>
      </c>
      <c r="F73" s="279">
        <v>146.48333333333332</v>
      </c>
      <c r="G73" s="279">
        <v>143.71666666666664</v>
      </c>
      <c r="H73" s="279">
        <v>153.01666666666665</v>
      </c>
      <c r="I73" s="279">
        <v>155.7833333333333</v>
      </c>
      <c r="J73" s="279">
        <v>157.66666666666666</v>
      </c>
      <c r="K73" s="277">
        <v>153.9</v>
      </c>
      <c r="L73" s="277">
        <v>149.25</v>
      </c>
      <c r="M73" s="277">
        <v>78.007239999999996</v>
      </c>
    </row>
    <row r="74" spans="1:13">
      <c r="A74" s="301">
        <v>65</v>
      </c>
      <c r="B74" s="277" t="s">
        <v>231</v>
      </c>
      <c r="C74" s="277">
        <v>2246.6</v>
      </c>
      <c r="D74" s="279">
        <v>2259.8333333333335</v>
      </c>
      <c r="E74" s="279">
        <v>2221.8166666666671</v>
      </c>
      <c r="F74" s="279">
        <v>2197.0333333333338</v>
      </c>
      <c r="G74" s="279">
        <v>2159.0166666666673</v>
      </c>
      <c r="H74" s="279">
        <v>2284.6166666666668</v>
      </c>
      <c r="I74" s="279">
        <v>2322.6333333333332</v>
      </c>
      <c r="J74" s="279">
        <v>2347.4166666666665</v>
      </c>
      <c r="K74" s="277">
        <v>2297.85</v>
      </c>
      <c r="L74" s="277">
        <v>2235.0500000000002</v>
      </c>
      <c r="M74" s="277">
        <v>12.34869</v>
      </c>
    </row>
    <row r="75" spans="1:13">
      <c r="A75" s="301">
        <v>66</v>
      </c>
      <c r="B75" s="277" t="s">
        <v>94</v>
      </c>
      <c r="C75" s="277">
        <v>4348.8</v>
      </c>
      <c r="D75" s="279">
        <v>4386.3666666666659</v>
      </c>
      <c r="E75" s="279">
        <v>4291.2333333333318</v>
      </c>
      <c r="F75" s="279">
        <v>4233.6666666666661</v>
      </c>
      <c r="G75" s="279">
        <v>4138.5333333333319</v>
      </c>
      <c r="H75" s="279">
        <v>4443.9333333333316</v>
      </c>
      <c r="I75" s="279">
        <v>4539.0666666666648</v>
      </c>
      <c r="J75" s="279">
        <v>4596.6333333333314</v>
      </c>
      <c r="K75" s="277">
        <v>4481.5</v>
      </c>
      <c r="L75" s="277">
        <v>4328.8</v>
      </c>
      <c r="M75" s="277">
        <v>14.71551</v>
      </c>
    </row>
    <row r="76" spans="1:13">
      <c r="A76" s="301">
        <v>67</v>
      </c>
      <c r="B76" s="277" t="s">
        <v>239</v>
      </c>
      <c r="C76" s="277">
        <v>74.3</v>
      </c>
      <c r="D76" s="279">
        <v>74.916666666666671</v>
      </c>
      <c r="E76" s="279">
        <v>72.933333333333337</v>
      </c>
      <c r="F76" s="279">
        <v>71.566666666666663</v>
      </c>
      <c r="G76" s="279">
        <v>69.583333333333329</v>
      </c>
      <c r="H76" s="279">
        <v>76.283333333333346</v>
      </c>
      <c r="I76" s="279">
        <v>78.266666666666666</v>
      </c>
      <c r="J76" s="279">
        <v>79.633333333333354</v>
      </c>
      <c r="K76" s="277">
        <v>76.900000000000006</v>
      </c>
      <c r="L76" s="277">
        <v>73.55</v>
      </c>
      <c r="M76" s="277">
        <v>4.9792500000000004</v>
      </c>
    </row>
    <row r="77" spans="1:13">
      <c r="A77" s="301">
        <v>68</v>
      </c>
      <c r="B77" s="277" t="s">
        <v>95</v>
      </c>
      <c r="C77" s="277">
        <v>2161.5</v>
      </c>
      <c r="D77" s="279">
        <v>2176.1666666666665</v>
      </c>
      <c r="E77" s="279">
        <v>2135.333333333333</v>
      </c>
      <c r="F77" s="279">
        <v>2109.1666666666665</v>
      </c>
      <c r="G77" s="279">
        <v>2068.333333333333</v>
      </c>
      <c r="H77" s="279">
        <v>2202.333333333333</v>
      </c>
      <c r="I77" s="279">
        <v>2243.1666666666661</v>
      </c>
      <c r="J77" s="279">
        <v>2269.333333333333</v>
      </c>
      <c r="K77" s="277">
        <v>2217</v>
      </c>
      <c r="L77" s="277">
        <v>2150</v>
      </c>
      <c r="M77" s="277">
        <v>11.80325</v>
      </c>
    </row>
    <row r="78" spans="1:13">
      <c r="A78" s="301">
        <v>69</v>
      </c>
      <c r="B78" s="277" t="s">
        <v>240</v>
      </c>
      <c r="C78" s="277">
        <v>351.5</v>
      </c>
      <c r="D78" s="279">
        <v>355.83333333333331</v>
      </c>
      <c r="E78" s="279">
        <v>346.66666666666663</v>
      </c>
      <c r="F78" s="279">
        <v>341.83333333333331</v>
      </c>
      <c r="G78" s="279">
        <v>332.66666666666663</v>
      </c>
      <c r="H78" s="279">
        <v>360.66666666666663</v>
      </c>
      <c r="I78" s="279">
        <v>369.83333333333326</v>
      </c>
      <c r="J78" s="279">
        <v>374.66666666666663</v>
      </c>
      <c r="K78" s="277">
        <v>365</v>
      </c>
      <c r="L78" s="277">
        <v>351</v>
      </c>
      <c r="M78" s="277">
        <v>0.94816</v>
      </c>
    </row>
    <row r="79" spans="1:13">
      <c r="A79" s="301">
        <v>70</v>
      </c>
      <c r="B79" s="277" t="s">
        <v>241</v>
      </c>
      <c r="C79" s="277">
        <v>1080.3</v>
      </c>
      <c r="D79" s="279">
        <v>1072.1833333333334</v>
      </c>
      <c r="E79" s="279">
        <v>1053.3666666666668</v>
      </c>
      <c r="F79" s="279">
        <v>1026.4333333333334</v>
      </c>
      <c r="G79" s="279">
        <v>1007.6166666666668</v>
      </c>
      <c r="H79" s="279">
        <v>1099.1166666666668</v>
      </c>
      <c r="I79" s="279">
        <v>1117.9333333333334</v>
      </c>
      <c r="J79" s="279">
        <v>1144.8666666666668</v>
      </c>
      <c r="K79" s="277">
        <v>1091</v>
      </c>
      <c r="L79" s="277">
        <v>1045.25</v>
      </c>
      <c r="M79" s="277">
        <v>1.00421</v>
      </c>
    </row>
    <row r="80" spans="1:13">
      <c r="A80" s="301">
        <v>71</v>
      </c>
      <c r="B80" s="277" t="s">
        <v>97</v>
      </c>
      <c r="C80" s="277">
        <v>1121.0999999999999</v>
      </c>
      <c r="D80" s="279">
        <v>1133.9666666666665</v>
      </c>
      <c r="E80" s="279">
        <v>1103.133333333333</v>
      </c>
      <c r="F80" s="279">
        <v>1085.1666666666665</v>
      </c>
      <c r="G80" s="279">
        <v>1054.333333333333</v>
      </c>
      <c r="H80" s="279">
        <v>1151.9333333333329</v>
      </c>
      <c r="I80" s="279">
        <v>1182.7666666666664</v>
      </c>
      <c r="J80" s="279">
        <v>1200.7333333333329</v>
      </c>
      <c r="K80" s="277">
        <v>1164.8</v>
      </c>
      <c r="L80" s="277">
        <v>1116</v>
      </c>
      <c r="M80" s="277">
        <v>25.1541</v>
      </c>
    </row>
    <row r="81" spans="1:13">
      <c r="A81" s="301">
        <v>72</v>
      </c>
      <c r="B81" s="277" t="s">
        <v>98</v>
      </c>
      <c r="C81" s="277">
        <v>157.94999999999999</v>
      </c>
      <c r="D81" s="279">
        <v>159.23333333333332</v>
      </c>
      <c r="E81" s="279">
        <v>155.51666666666665</v>
      </c>
      <c r="F81" s="279">
        <v>153.08333333333334</v>
      </c>
      <c r="G81" s="279">
        <v>149.36666666666667</v>
      </c>
      <c r="H81" s="279">
        <v>161.66666666666663</v>
      </c>
      <c r="I81" s="279">
        <v>165.38333333333327</v>
      </c>
      <c r="J81" s="279">
        <v>167.81666666666661</v>
      </c>
      <c r="K81" s="277">
        <v>162.94999999999999</v>
      </c>
      <c r="L81" s="277">
        <v>156.80000000000001</v>
      </c>
      <c r="M81" s="277">
        <v>24.46611</v>
      </c>
    </row>
    <row r="82" spans="1:13">
      <c r="A82" s="301">
        <v>73</v>
      </c>
      <c r="B82" s="277" t="s">
        <v>99</v>
      </c>
      <c r="C82" s="277">
        <v>52.1</v>
      </c>
      <c r="D82" s="279">
        <v>52.35</v>
      </c>
      <c r="E82" s="279">
        <v>51.5</v>
      </c>
      <c r="F82" s="279">
        <v>50.9</v>
      </c>
      <c r="G82" s="279">
        <v>50.05</v>
      </c>
      <c r="H82" s="279">
        <v>52.95</v>
      </c>
      <c r="I82" s="279">
        <v>53.800000000000011</v>
      </c>
      <c r="J82" s="279">
        <v>54.400000000000006</v>
      </c>
      <c r="K82" s="277">
        <v>53.2</v>
      </c>
      <c r="L82" s="277">
        <v>51.75</v>
      </c>
      <c r="M82" s="277">
        <v>241.23711</v>
      </c>
    </row>
    <row r="83" spans="1:13">
      <c r="A83" s="301">
        <v>74</v>
      </c>
      <c r="B83" s="277" t="s">
        <v>370</v>
      </c>
      <c r="C83" s="277">
        <v>135.35</v>
      </c>
      <c r="D83" s="279">
        <v>135.19999999999999</v>
      </c>
      <c r="E83" s="279">
        <v>133.44999999999999</v>
      </c>
      <c r="F83" s="279">
        <v>131.55000000000001</v>
      </c>
      <c r="G83" s="279">
        <v>129.80000000000001</v>
      </c>
      <c r="H83" s="279">
        <v>137.09999999999997</v>
      </c>
      <c r="I83" s="279">
        <v>138.84999999999997</v>
      </c>
      <c r="J83" s="279">
        <v>140.74999999999994</v>
      </c>
      <c r="K83" s="277">
        <v>136.94999999999999</v>
      </c>
      <c r="L83" s="277">
        <v>133.30000000000001</v>
      </c>
      <c r="M83" s="277">
        <v>8.1784400000000002</v>
      </c>
    </row>
    <row r="84" spans="1:13">
      <c r="A84" s="301">
        <v>75</v>
      </c>
      <c r="B84" s="277" t="s">
        <v>244</v>
      </c>
      <c r="C84" s="277">
        <v>101.6</v>
      </c>
      <c r="D84" s="279">
        <v>101.59999999999998</v>
      </c>
      <c r="E84" s="279">
        <v>101.59999999999997</v>
      </c>
      <c r="F84" s="279">
        <v>101.59999999999998</v>
      </c>
      <c r="G84" s="279">
        <v>101.59999999999997</v>
      </c>
      <c r="H84" s="279">
        <v>101.59999999999997</v>
      </c>
      <c r="I84" s="279">
        <v>101.6</v>
      </c>
      <c r="J84" s="279">
        <v>101.59999999999997</v>
      </c>
      <c r="K84" s="277">
        <v>101.6</v>
      </c>
      <c r="L84" s="277">
        <v>101.6</v>
      </c>
      <c r="M84" s="277">
        <v>39.247109999999999</v>
      </c>
    </row>
    <row r="85" spans="1:13">
      <c r="A85" s="301">
        <v>76</v>
      </c>
      <c r="B85" s="277" t="s">
        <v>100</v>
      </c>
      <c r="C85" s="277">
        <v>94.55</v>
      </c>
      <c r="D85" s="279">
        <v>95.016666666666666</v>
      </c>
      <c r="E85" s="279">
        <v>93.533333333333331</v>
      </c>
      <c r="F85" s="279">
        <v>92.516666666666666</v>
      </c>
      <c r="G85" s="279">
        <v>91.033333333333331</v>
      </c>
      <c r="H85" s="279">
        <v>96.033333333333331</v>
      </c>
      <c r="I85" s="279">
        <v>97.516666666666652</v>
      </c>
      <c r="J85" s="279">
        <v>98.533333333333331</v>
      </c>
      <c r="K85" s="277">
        <v>96.5</v>
      </c>
      <c r="L85" s="277">
        <v>94</v>
      </c>
      <c r="M85" s="277">
        <v>104.00606000000001</v>
      </c>
    </row>
    <row r="86" spans="1:13">
      <c r="A86" s="301">
        <v>77</v>
      </c>
      <c r="B86" s="277" t="s">
        <v>245</v>
      </c>
      <c r="C86" s="277">
        <v>138.80000000000001</v>
      </c>
      <c r="D86" s="279">
        <v>140.1</v>
      </c>
      <c r="E86" s="279">
        <v>137.19999999999999</v>
      </c>
      <c r="F86" s="279">
        <v>135.6</v>
      </c>
      <c r="G86" s="279">
        <v>132.69999999999999</v>
      </c>
      <c r="H86" s="279">
        <v>141.69999999999999</v>
      </c>
      <c r="I86" s="279">
        <v>144.60000000000002</v>
      </c>
      <c r="J86" s="279">
        <v>146.19999999999999</v>
      </c>
      <c r="K86" s="277">
        <v>143</v>
      </c>
      <c r="L86" s="277">
        <v>138.5</v>
      </c>
      <c r="M86" s="277">
        <v>5.4579800000000001</v>
      </c>
    </row>
    <row r="87" spans="1:13">
      <c r="A87" s="301">
        <v>78</v>
      </c>
      <c r="B87" s="277" t="s">
        <v>101</v>
      </c>
      <c r="C87" s="277">
        <v>461.15</v>
      </c>
      <c r="D87" s="279">
        <v>465.33333333333331</v>
      </c>
      <c r="E87" s="279">
        <v>452.16666666666663</v>
      </c>
      <c r="F87" s="279">
        <v>443.18333333333334</v>
      </c>
      <c r="G87" s="279">
        <v>430.01666666666665</v>
      </c>
      <c r="H87" s="279">
        <v>474.31666666666661</v>
      </c>
      <c r="I87" s="279">
        <v>487.48333333333323</v>
      </c>
      <c r="J87" s="279">
        <v>496.46666666666658</v>
      </c>
      <c r="K87" s="277">
        <v>478.5</v>
      </c>
      <c r="L87" s="277">
        <v>456.35</v>
      </c>
      <c r="M87" s="277">
        <v>21.675280000000001</v>
      </c>
    </row>
    <row r="88" spans="1:13">
      <c r="A88" s="301">
        <v>79</v>
      </c>
      <c r="B88" s="277" t="s">
        <v>103</v>
      </c>
      <c r="C88" s="277">
        <v>22.6</v>
      </c>
      <c r="D88" s="279">
        <v>22.883333333333336</v>
      </c>
      <c r="E88" s="279">
        <v>22.116666666666674</v>
      </c>
      <c r="F88" s="279">
        <v>21.633333333333336</v>
      </c>
      <c r="G88" s="279">
        <v>20.866666666666674</v>
      </c>
      <c r="H88" s="279">
        <v>23.366666666666674</v>
      </c>
      <c r="I88" s="279">
        <v>24.133333333333333</v>
      </c>
      <c r="J88" s="279">
        <v>24.616666666666674</v>
      </c>
      <c r="K88" s="277">
        <v>23.65</v>
      </c>
      <c r="L88" s="277">
        <v>22.4</v>
      </c>
      <c r="M88" s="277">
        <v>116.48571</v>
      </c>
    </row>
    <row r="89" spans="1:13">
      <c r="A89" s="301">
        <v>80</v>
      </c>
      <c r="B89" s="277" t="s">
        <v>246</v>
      </c>
      <c r="C89" s="277">
        <v>484.95</v>
      </c>
      <c r="D89" s="279">
        <v>484.59999999999997</v>
      </c>
      <c r="E89" s="279">
        <v>480.34999999999991</v>
      </c>
      <c r="F89" s="279">
        <v>475.74999999999994</v>
      </c>
      <c r="G89" s="279">
        <v>471.49999999999989</v>
      </c>
      <c r="H89" s="279">
        <v>489.19999999999993</v>
      </c>
      <c r="I89" s="279">
        <v>493.45000000000005</v>
      </c>
      <c r="J89" s="279">
        <v>498.04999999999995</v>
      </c>
      <c r="K89" s="277">
        <v>488.85</v>
      </c>
      <c r="L89" s="277">
        <v>480</v>
      </c>
      <c r="M89" s="277">
        <v>0.80832000000000004</v>
      </c>
    </row>
    <row r="90" spans="1:13">
      <c r="A90" s="301">
        <v>81</v>
      </c>
      <c r="B90" s="277" t="s">
        <v>104</v>
      </c>
      <c r="C90" s="277">
        <v>669.7</v>
      </c>
      <c r="D90" s="279">
        <v>663.86666666666667</v>
      </c>
      <c r="E90" s="279">
        <v>653.83333333333337</v>
      </c>
      <c r="F90" s="279">
        <v>637.9666666666667</v>
      </c>
      <c r="G90" s="279">
        <v>627.93333333333339</v>
      </c>
      <c r="H90" s="279">
        <v>679.73333333333335</v>
      </c>
      <c r="I90" s="279">
        <v>689.76666666666665</v>
      </c>
      <c r="J90" s="279">
        <v>705.63333333333333</v>
      </c>
      <c r="K90" s="277">
        <v>673.9</v>
      </c>
      <c r="L90" s="277">
        <v>648</v>
      </c>
      <c r="M90" s="277">
        <v>18.427350000000001</v>
      </c>
    </row>
    <row r="91" spans="1:13">
      <c r="A91" s="301">
        <v>82</v>
      </c>
      <c r="B91" s="277" t="s">
        <v>247</v>
      </c>
      <c r="C91" s="277">
        <v>412.75</v>
      </c>
      <c r="D91" s="279">
        <v>417.36666666666662</v>
      </c>
      <c r="E91" s="279">
        <v>406.38333333333321</v>
      </c>
      <c r="F91" s="279">
        <v>400.01666666666659</v>
      </c>
      <c r="G91" s="279">
        <v>389.03333333333319</v>
      </c>
      <c r="H91" s="279">
        <v>423.73333333333323</v>
      </c>
      <c r="I91" s="279">
        <v>434.7166666666667</v>
      </c>
      <c r="J91" s="279">
        <v>441.08333333333326</v>
      </c>
      <c r="K91" s="277">
        <v>428.35</v>
      </c>
      <c r="L91" s="277">
        <v>411</v>
      </c>
      <c r="M91" s="277">
        <v>0.77695999999999998</v>
      </c>
    </row>
    <row r="92" spans="1:13">
      <c r="A92" s="301">
        <v>83</v>
      </c>
      <c r="B92" s="277" t="s">
        <v>248</v>
      </c>
      <c r="C92" s="277">
        <v>875.75</v>
      </c>
      <c r="D92" s="279">
        <v>884.05000000000007</v>
      </c>
      <c r="E92" s="279">
        <v>861.70000000000016</v>
      </c>
      <c r="F92" s="279">
        <v>847.65000000000009</v>
      </c>
      <c r="G92" s="279">
        <v>825.30000000000018</v>
      </c>
      <c r="H92" s="279">
        <v>898.10000000000014</v>
      </c>
      <c r="I92" s="279">
        <v>920.45</v>
      </c>
      <c r="J92" s="279">
        <v>934.50000000000011</v>
      </c>
      <c r="K92" s="277">
        <v>906.4</v>
      </c>
      <c r="L92" s="277">
        <v>870</v>
      </c>
      <c r="M92" s="277">
        <v>6.81928</v>
      </c>
    </row>
    <row r="93" spans="1:13">
      <c r="A93" s="301">
        <v>84</v>
      </c>
      <c r="B93" s="277" t="s">
        <v>105</v>
      </c>
      <c r="C93" s="277">
        <v>677.1</v>
      </c>
      <c r="D93" s="279">
        <v>684.73333333333323</v>
      </c>
      <c r="E93" s="279">
        <v>666.56666666666649</v>
      </c>
      <c r="F93" s="279">
        <v>656.0333333333333</v>
      </c>
      <c r="G93" s="279">
        <v>637.86666666666656</v>
      </c>
      <c r="H93" s="279">
        <v>695.26666666666642</v>
      </c>
      <c r="I93" s="279">
        <v>713.43333333333317</v>
      </c>
      <c r="J93" s="279">
        <v>723.96666666666636</v>
      </c>
      <c r="K93" s="277">
        <v>702.9</v>
      </c>
      <c r="L93" s="277">
        <v>674.2</v>
      </c>
      <c r="M93" s="277">
        <v>28.256270000000001</v>
      </c>
    </row>
    <row r="94" spans="1:13">
      <c r="A94" s="301">
        <v>85</v>
      </c>
      <c r="B94" s="277" t="s">
        <v>250</v>
      </c>
      <c r="C94" s="277">
        <v>198.35</v>
      </c>
      <c r="D94" s="279">
        <v>197.36666666666667</v>
      </c>
      <c r="E94" s="279">
        <v>194.23333333333335</v>
      </c>
      <c r="F94" s="279">
        <v>190.11666666666667</v>
      </c>
      <c r="G94" s="279">
        <v>186.98333333333335</v>
      </c>
      <c r="H94" s="279">
        <v>201.48333333333335</v>
      </c>
      <c r="I94" s="279">
        <v>204.61666666666667</v>
      </c>
      <c r="J94" s="279">
        <v>208.73333333333335</v>
      </c>
      <c r="K94" s="277">
        <v>200.5</v>
      </c>
      <c r="L94" s="277">
        <v>193.25</v>
      </c>
      <c r="M94" s="277">
        <v>6.0448199999999996</v>
      </c>
    </row>
    <row r="95" spans="1:13">
      <c r="A95" s="301">
        <v>86</v>
      </c>
      <c r="B95" s="277" t="s">
        <v>386</v>
      </c>
      <c r="C95" s="277">
        <v>289.10000000000002</v>
      </c>
      <c r="D95" s="279">
        <v>292.7166666666667</v>
      </c>
      <c r="E95" s="279">
        <v>283.38333333333338</v>
      </c>
      <c r="F95" s="279">
        <v>277.66666666666669</v>
      </c>
      <c r="G95" s="279">
        <v>268.33333333333337</v>
      </c>
      <c r="H95" s="279">
        <v>298.43333333333339</v>
      </c>
      <c r="I95" s="279">
        <v>307.76666666666665</v>
      </c>
      <c r="J95" s="279">
        <v>313.48333333333341</v>
      </c>
      <c r="K95" s="277">
        <v>302.05</v>
      </c>
      <c r="L95" s="277">
        <v>287</v>
      </c>
      <c r="M95" s="277">
        <v>9.0531600000000001</v>
      </c>
    </row>
    <row r="96" spans="1:13">
      <c r="A96" s="301">
        <v>87</v>
      </c>
      <c r="B96" s="277" t="s">
        <v>106</v>
      </c>
      <c r="C96" s="277">
        <v>638.54999999999995</v>
      </c>
      <c r="D96" s="279">
        <v>642.23333333333335</v>
      </c>
      <c r="E96" s="279">
        <v>632.01666666666665</v>
      </c>
      <c r="F96" s="279">
        <v>625.48333333333335</v>
      </c>
      <c r="G96" s="279">
        <v>615.26666666666665</v>
      </c>
      <c r="H96" s="279">
        <v>648.76666666666665</v>
      </c>
      <c r="I96" s="279">
        <v>658.98333333333335</v>
      </c>
      <c r="J96" s="279">
        <v>665.51666666666665</v>
      </c>
      <c r="K96" s="277">
        <v>652.45000000000005</v>
      </c>
      <c r="L96" s="277">
        <v>635.70000000000005</v>
      </c>
      <c r="M96" s="277">
        <v>9.2880199999999995</v>
      </c>
    </row>
    <row r="97" spans="1:13">
      <c r="A97" s="301">
        <v>88</v>
      </c>
      <c r="B97" s="277" t="s">
        <v>108</v>
      </c>
      <c r="C97" s="277">
        <v>725.9</v>
      </c>
      <c r="D97" s="279">
        <v>722.66666666666663</v>
      </c>
      <c r="E97" s="279">
        <v>706.43333333333328</v>
      </c>
      <c r="F97" s="279">
        <v>686.9666666666667</v>
      </c>
      <c r="G97" s="279">
        <v>670.73333333333335</v>
      </c>
      <c r="H97" s="279">
        <v>742.13333333333321</v>
      </c>
      <c r="I97" s="279">
        <v>758.36666666666656</v>
      </c>
      <c r="J97" s="279">
        <v>777.83333333333314</v>
      </c>
      <c r="K97" s="277">
        <v>738.9</v>
      </c>
      <c r="L97" s="277">
        <v>703.2</v>
      </c>
      <c r="M97" s="277">
        <v>115.22742</v>
      </c>
    </row>
    <row r="98" spans="1:13">
      <c r="A98" s="301">
        <v>89</v>
      </c>
      <c r="B98" s="277" t="s">
        <v>109</v>
      </c>
      <c r="C98" s="277">
        <v>1777.3</v>
      </c>
      <c r="D98" s="279">
        <v>1780.45</v>
      </c>
      <c r="E98" s="279">
        <v>1767.65</v>
      </c>
      <c r="F98" s="279">
        <v>1758</v>
      </c>
      <c r="G98" s="279">
        <v>1745.2</v>
      </c>
      <c r="H98" s="279">
        <v>1790.1000000000001</v>
      </c>
      <c r="I98" s="279">
        <v>1802.8999999999999</v>
      </c>
      <c r="J98" s="279">
        <v>1812.5500000000002</v>
      </c>
      <c r="K98" s="277">
        <v>1793.25</v>
      </c>
      <c r="L98" s="277">
        <v>1770.8</v>
      </c>
      <c r="M98" s="277">
        <v>24.563210000000002</v>
      </c>
    </row>
    <row r="99" spans="1:13">
      <c r="A99" s="301">
        <v>90</v>
      </c>
      <c r="B99" s="277" t="s">
        <v>252</v>
      </c>
      <c r="C99" s="277">
        <v>2425.1999999999998</v>
      </c>
      <c r="D99" s="279">
        <v>2419.65</v>
      </c>
      <c r="E99" s="279">
        <v>2409.3500000000004</v>
      </c>
      <c r="F99" s="279">
        <v>2393.5000000000005</v>
      </c>
      <c r="G99" s="279">
        <v>2383.2000000000007</v>
      </c>
      <c r="H99" s="279">
        <v>2435.5</v>
      </c>
      <c r="I99" s="279">
        <v>2445.8000000000002</v>
      </c>
      <c r="J99" s="279">
        <v>2461.6499999999996</v>
      </c>
      <c r="K99" s="277">
        <v>2429.9499999999998</v>
      </c>
      <c r="L99" s="277">
        <v>2403.8000000000002</v>
      </c>
      <c r="M99" s="277">
        <v>1.3277399999999999</v>
      </c>
    </row>
    <row r="100" spans="1:13">
      <c r="A100" s="301">
        <v>91</v>
      </c>
      <c r="B100" s="277" t="s">
        <v>110</v>
      </c>
      <c r="C100" s="277">
        <v>1112.45</v>
      </c>
      <c r="D100" s="279">
        <v>1111.4166666666667</v>
      </c>
      <c r="E100" s="279">
        <v>1104.0333333333335</v>
      </c>
      <c r="F100" s="279">
        <v>1095.6166666666668</v>
      </c>
      <c r="G100" s="279">
        <v>1088.2333333333336</v>
      </c>
      <c r="H100" s="279">
        <v>1119.8333333333335</v>
      </c>
      <c r="I100" s="279">
        <v>1127.2166666666667</v>
      </c>
      <c r="J100" s="279">
        <v>1135.6333333333334</v>
      </c>
      <c r="K100" s="277">
        <v>1118.8</v>
      </c>
      <c r="L100" s="277">
        <v>1103</v>
      </c>
      <c r="M100" s="277">
        <v>73.124600000000001</v>
      </c>
    </row>
    <row r="101" spans="1:13">
      <c r="A101" s="301">
        <v>92</v>
      </c>
      <c r="B101" s="277" t="s">
        <v>253</v>
      </c>
      <c r="C101" s="277">
        <v>581.85</v>
      </c>
      <c r="D101" s="279">
        <v>585.5</v>
      </c>
      <c r="E101" s="279">
        <v>575.85</v>
      </c>
      <c r="F101" s="279">
        <v>569.85</v>
      </c>
      <c r="G101" s="279">
        <v>560.20000000000005</v>
      </c>
      <c r="H101" s="279">
        <v>591.5</v>
      </c>
      <c r="I101" s="279">
        <v>601.15000000000009</v>
      </c>
      <c r="J101" s="279">
        <v>607.15</v>
      </c>
      <c r="K101" s="277">
        <v>595.15</v>
      </c>
      <c r="L101" s="277">
        <v>579.5</v>
      </c>
      <c r="M101" s="277">
        <v>18.965689999999999</v>
      </c>
    </row>
    <row r="102" spans="1:13">
      <c r="A102" s="301">
        <v>93</v>
      </c>
      <c r="B102" s="277" t="s">
        <v>111</v>
      </c>
      <c r="C102" s="277">
        <v>2863.2</v>
      </c>
      <c r="D102" s="279">
        <v>2872.7999999999997</v>
      </c>
      <c r="E102" s="279">
        <v>2842.3999999999996</v>
      </c>
      <c r="F102" s="279">
        <v>2821.6</v>
      </c>
      <c r="G102" s="279">
        <v>2791.2</v>
      </c>
      <c r="H102" s="279">
        <v>2893.5999999999995</v>
      </c>
      <c r="I102" s="279">
        <v>2924</v>
      </c>
      <c r="J102" s="279">
        <v>2944.7999999999993</v>
      </c>
      <c r="K102" s="277">
        <v>2903.2</v>
      </c>
      <c r="L102" s="277">
        <v>2852</v>
      </c>
      <c r="M102" s="277">
        <v>12.63519</v>
      </c>
    </row>
    <row r="103" spans="1:13">
      <c r="A103" s="301">
        <v>94</v>
      </c>
      <c r="B103" s="277" t="s">
        <v>112</v>
      </c>
      <c r="C103" s="277">
        <v>415.3</v>
      </c>
      <c r="D103" s="279">
        <v>411.8</v>
      </c>
      <c r="E103" s="279">
        <v>402.70000000000005</v>
      </c>
      <c r="F103" s="279">
        <v>390.1</v>
      </c>
      <c r="G103" s="279">
        <v>381.00000000000006</v>
      </c>
      <c r="H103" s="279">
        <v>424.40000000000003</v>
      </c>
      <c r="I103" s="279">
        <v>433.50000000000006</v>
      </c>
      <c r="J103" s="279">
        <v>446.1</v>
      </c>
      <c r="K103" s="277">
        <v>420.9</v>
      </c>
      <c r="L103" s="277">
        <v>399.2</v>
      </c>
      <c r="M103" s="277">
        <v>25.843779999999999</v>
      </c>
    </row>
    <row r="104" spans="1:13">
      <c r="A104" s="301">
        <v>95</v>
      </c>
      <c r="B104" s="277" t="s">
        <v>114</v>
      </c>
      <c r="C104" s="277">
        <v>180.25</v>
      </c>
      <c r="D104" s="279">
        <v>182.66666666666666</v>
      </c>
      <c r="E104" s="279">
        <v>177.13333333333333</v>
      </c>
      <c r="F104" s="279">
        <v>174.01666666666668</v>
      </c>
      <c r="G104" s="279">
        <v>168.48333333333335</v>
      </c>
      <c r="H104" s="279">
        <v>185.7833333333333</v>
      </c>
      <c r="I104" s="279">
        <v>191.31666666666666</v>
      </c>
      <c r="J104" s="279">
        <v>194.43333333333328</v>
      </c>
      <c r="K104" s="277">
        <v>188.2</v>
      </c>
      <c r="L104" s="277">
        <v>179.55</v>
      </c>
      <c r="M104" s="277">
        <v>92.025909999999996</v>
      </c>
    </row>
    <row r="105" spans="1:13">
      <c r="A105" s="301">
        <v>96</v>
      </c>
      <c r="B105" s="277" t="s">
        <v>115</v>
      </c>
      <c r="C105" s="277">
        <v>198.7</v>
      </c>
      <c r="D105" s="279">
        <v>199.41666666666666</v>
      </c>
      <c r="E105" s="279">
        <v>196.23333333333332</v>
      </c>
      <c r="F105" s="279">
        <v>193.76666666666665</v>
      </c>
      <c r="G105" s="279">
        <v>190.58333333333331</v>
      </c>
      <c r="H105" s="279">
        <v>201.88333333333333</v>
      </c>
      <c r="I105" s="279">
        <v>205.06666666666666</v>
      </c>
      <c r="J105" s="279">
        <v>207.53333333333333</v>
      </c>
      <c r="K105" s="277">
        <v>202.6</v>
      </c>
      <c r="L105" s="277">
        <v>196.95</v>
      </c>
      <c r="M105" s="277">
        <v>70.773290000000003</v>
      </c>
    </row>
    <row r="106" spans="1:13">
      <c r="A106" s="301">
        <v>97</v>
      </c>
      <c r="B106" s="277" t="s">
        <v>116</v>
      </c>
      <c r="C106" s="277">
        <v>2142.25</v>
      </c>
      <c r="D106" s="279">
        <v>2148.25</v>
      </c>
      <c r="E106" s="279">
        <v>2125.15</v>
      </c>
      <c r="F106" s="279">
        <v>2108.0500000000002</v>
      </c>
      <c r="G106" s="279">
        <v>2084.9500000000003</v>
      </c>
      <c r="H106" s="279">
        <v>2165.35</v>
      </c>
      <c r="I106" s="279">
        <v>2188.4500000000003</v>
      </c>
      <c r="J106" s="279">
        <v>2205.5499999999997</v>
      </c>
      <c r="K106" s="277">
        <v>2171.35</v>
      </c>
      <c r="L106" s="277">
        <v>2131.15</v>
      </c>
      <c r="M106" s="277">
        <v>18.042400000000001</v>
      </c>
    </row>
    <row r="107" spans="1:13">
      <c r="A107" s="301">
        <v>98</v>
      </c>
      <c r="B107" s="277" t="s">
        <v>254</v>
      </c>
      <c r="C107" s="277">
        <v>211.9</v>
      </c>
      <c r="D107" s="279">
        <v>213.18333333333337</v>
      </c>
      <c r="E107" s="279">
        <v>208.81666666666672</v>
      </c>
      <c r="F107" s="279">
        <v>205.73333333333335</v>
      </c>
      <c r="G107" s="279">
        <v>201.3666666666667</v>
      </c>
      <c r="H107" s="279">
        <v>216.26666666666674</v>
      </c>
      <c r="I107" s="279">
        <v>220.63333333333335</v>
      </c>
      <c r="J107" s="279">
        <v>223.71666666666675</v>
      </c>
      <c r="K107" s="277">
        <v>217.55</v>
      </c>
      <c r="L107" s="277">
        <v>210.1</v>
      </c>
      <c r="M107" s="277">
        <v>4.6477000000000004</v>
      </c>
    </row>
    <row r="108" spans="1:13">
      <c r="A108" s="301">
        <v>99</v>
      </c>
      <c r="B108" s="277" t="s">
        <v>255</v>
      </c>
      <c r="C108" s="277">
        <v>37.1</v>
      </c>
      <c r="D108" s="279">
        <v>37.300000000000004</v>
      </c>
      <c r="E108" s="279">
        <v>36.800000000000011</v>
      </c>
      <c r="F108" s="279">
        <v>36.500000000000007</v>
      </c>
      <c r="G108" s="279">
        <v>36.000000000000014</v>
      </c>
      <c r="H108" s="279">
        <v>37.600000000000009</v>
      </c>
      <c r="I108" s="279">
        <v>38.099999999999994</v>
      </c>
      <c r="J108" s="279">
        <v>38.400000000000006</v>
      </c>
      <c r="K108" s="277">
        <v>37.799999999999997</v>
      </c>
      <c r="L108" s="277">
        <v>37</v>
      </c>
      <c r="M108" s="277">
        <v>14.96119</v>
      </c>
    </row>
    <row r="109" spans="1:13">
      <c r="A109" s="301">
        <v>100</v>
      </c>
      <c r="B109" s="277" t="s">
        <v>117</v>
      </c>
      <c r="C109" s="277">
        <v>201.65</v>
      </c>
      <c r="D109" s="279">
        <v>199.65</v>
      </c>
      <c r="E109" s="279">
        <v>193.5</v>
      </c>
      <c r="F109" s="279">
        <v>185.35</v>
      </c>
      <c r="G109" s="279">
        <v>179.2</v>
      </c>
      <c r="H109" s="279">
        <v>207.8</v>
      </c>
      <c r="I109" s="279">
        <v>213.95000000000005</v>
      </c>
      <c r="J109" s="279">
        <v>222.10000000000002</v>
      </c>
      <c r="K109" s="277">
        <v>205.8</v>
      </c>
      <c r="L109" s="277">
        <v>191.5</v>
      </c>
      <c r="M109" s="277">
        <v>269.45787999999999</v>
      </c>
    </row>
    <row r="110" spans="1:13">
      <c r="A110" s="301">
        <v>101</v>
      </c>
      <c r="B110" s="277" t="s">
        <v>258</v>
      </c>
      <c r="C110" s="277">
        <v>205.5</v>
      </c>
      <c r="D110" s="279">
        <v>204.36666666666667</v>
      </c>
      <c r="E110" s="279">
        <v>198.73333333333335</v>
      </c>
      <c r="F110" s="279">
        <v>191.96666666666667</v>
      </c>
      <c r="G110" s="279">
        <v>186.33333333333334</v>
      </c>
      <c r="H110" s="279">
        <v>211.13333333333335</v>
      </c>
      <c r="I110" s="279">
        <v>216.76666666666668</v>
      </c>
      <c r="J110" s="279">
        <v>223.53333333333336</v>
      </c>
      <c r="K110" s="277">
        <v>210</v>
      </c>
      <c r="L110" s="277">
        <v>197.6</v>
      </c>
      <c r="M110" s="277">
        <v>16.449059999999999</v>
      </c>
    </row>
    <row r="111" spans="1:13">
      <c r="A111" s="301">
        <v>102</v>
      </c>
      <c r="B111" s="277" t="s">
        <v>118</v>
      </c>
      <c r="C111" s="277">
        <v>375.7</v>
      </c>
      <c r="D111" s="279">
        <v>375.38333333333338</v>
      </c>
      <c r="E111" s="279">
        <v>369.46666666666675</v>
      </c>
      <c r="F111" s="279">
        <v>363.23333333333335</v>
      </c>
      <c r="G111" s="279">
        <v>357.31666666666672</v>
      </c>
      <c r="H111" s="279">
        <v>381.61666666666679</v>
      </c>
      <c r="I111" s="279">
        <v>387.53333333333342</v>
      </c>
      <c r="J111" s="279">
        <v>393.76666666666682</v>
      </c>
      <c r="K111" s="277">
        <v>381.3</v>
      </c>
      <c r="L111" s="277">
        <v>369.15</v>
      </c>
      <c r="M111" s="277">
        <v>320.52949000000001</v>
      </c>
    </row>
    <row r="112" spans="1:13">
      <c r="A112" s="301">
        <v>103</v>
      </c>
      <c r="B112" s="277" t="s">
        <v>256</v>
      </c>
      <c r="C112" s="277">
        <v>1264.05</v>
      </c>
      <c r="D112" s="279">
        <v>1270</v>
      </c>
      <c r="E112" s="279">
        <v>1246.05</v>
      </c>
      <c r="F112" s="279">
        <v>1228.05</v>
      </c>
      <c r="G112" s="279">
        <v>1204.0999999999999</v>
      </c>
      <c r="H112" s="279">
        <v>1288</v>
      </c>
      <c r="I112" s="279">
        <v>1311.9499999999998</v>
      </c>
      <c r="J112" s="279">
        <v>1329.95</v>
      </c>
      <c r="K112" s="277">
        <v>1293.95</v>
      </c>
      <c r="L112" s="277">
        <v>1252</v>
      </c>
      <c r="M112" s="277">
        <v>1.98787</v>
      </c>
    </row>
    <row r="113" spans="1:13">
      <c r="A113" s="301">
        <v>104</v>
      </c>
      <c r="B113" s="277" t="s">
        <v>119</v>
      </c>
      <c r="C113" s="277">
        <v>442.2</v>
      </c>
      <c r="D113" s="279">
        <v>437.3</v>
      </c>
      <c r="E113" s="279">
        <v>426.6</v>
      </c>
      <c r="F113" s="279">
        <v>411</v>
      </c>
      <c r="G113" s="279">
        <v>400.3</v>
      </c>
      <c r="H113" s="279">
        <v>452.90000000000003</v>
      </c>
      <c r="I113" s="279">
        <v>463.59999999999997</v>
      </c>
      <c r="J113" s="279">
        <v>479.20000000000005</v>
      </c>
      <c r="K113" s="277">
        <v>448</v>
      </c>
      <c r="L113" s="277">
        <v>421.7</v>
      </c>
      <c r="M113" s="277">
        <v>48.867690000000003</v>
      </c>
    </row>
    <row r="114" spans="1:13">
      <c r="A114" s="301">
        <v>105</v>
      </c>
      <c r="B114" s="277" t="s">
        <v>257</v>
      </c>
      <c r="C114" s="277">
        <v>38.1</v>
      </c>
      <c r="D114" s="279">
        <v>38.166666666666664</v>
      </c>
      <c r="E114" s="279">
        <v>37.43333333333333</v>
      </c>
      <c r="F114" s="279">
        <v>36.766666666666666</v>
      </c>
      <c r="G114" s="279">
        <v>36.033333333333331</v>
      </c>
      <c r="H114" s="279">
        <v>38.833333333333329</v>
      </c>
      <c r="I114" s="279">
        <v>39.566666666666663</v>
      </c>
      <c r="J114" s="279">
        <v>40.233333333333327</v>
      </c>
      <c r="K114" s="277">
        <v>38.9</v>
      </c>
      <c r="L114" s="277">
        <v>37.5</v>
      </c>
      <c r="M114" s="277">
        <v>13.86562</v>
      </c>
    </row>
    <row r="115" spans="1:13">
      <c r="A115" s="301">
        <v>106</v>
      </c>
      <c r="B115" s="277" t="s">
        <v>120</v>
      </c>
      <c r="C115" s="277">
        <v>11.3</v>
      </c>
      <c r="D115" s="279">
        <v>11.683333333333332</v>
      </c>
      <c r="E115" s="279">
        <v>10.766666666666664</v>
      </c>
      <c r="F115" s="279">
        <v>10.233333333333333</v>
      </c>
      <c r="G115" s="279">
        <v>9.3166666666666647</v>
      </c>
      <c r="H115" s="279">
        <v>12.216666666666663</v>
      </c>
      <c r="I115" s="279">
        <v>13.133333333333331</v>
      </c>
      <c r="J115" s="279">
        <v>13.666666666666663</v>
      </c>
      <c r="K115" s="277">
        <v>12.6</v>
      </c>
      <c r="L115" s="277">
        <v>11.15</v>
      </c>
      <c r="M115" s="277">
        <v>5045.0482899999997</v>
      </c>
    </row>
    <row r="116" spans="1:13">
      <c r="A116" s="301">
        <v>107</v>
      </c>
      <c r="B116" s="277" t="s">
        <v>121</v>
      </c>
      <c r="C116" s="277">
        <v>30.3</v>
      </c>
      <c r="D116" s="279">
        <v>30.7</v>
      </c>
      <c r="E116" s="279">
        <v>29.599999999999998</v>
      </c>
      <c r="F116" s="279">
        <v>28.9</v>
      </c>
      <c r="G116" s="279">
        <v>27.799999999999997</v>
      </c>
      <c r="H116" s="279">
        <v>31.4</v>
      </c>
      <c r="I116" s="279">
        <v>32.5</v>
      </c>
      <c r="J116" s="279">
        <v>33.200000000000003</v>
      </c>
      <c r="K116" s="277">
        <v>31.8</v>
      </c>
      <c r="L116" s="277">
        <v>30</v>
      </c>
      <c r="M116" s="277">
        <v>265.70524999999998</v>
      </c>
    </row>
    <row r="117" spans="1:13">
      <c r="A117" s="301">
        <v>108</v>
      </c>
      <c r="B117" s="277" t="s">
        <v>122</v>
      </c>
      <c r="C117" s="277">
        <v>390.3</v>
      </c>
      <c r="D117" s="279">
        <v>393.40000000000003</v>
      </c>
      <c r="E117" s="279">
        <v>385.90000000000009</v>
      </c>
      <c r="F117" s="279">
        <v>381.50000000000006</v>
      </c>
      <c r="G117" s="279">
        <v>374.00000000000011</v>
      </c>
      <c r="H117" s="279">
        <v>397.80000000000007</v>
      </c>
      <c r="I117" s="279">
        <v>405.29999999999995</v>
      </c>
      <c r="J117" s="279">
        <v>409.70000000000005</v>
      </c>
      <c r="K117" s="277">
        <v>400.9</v>
      </c>
      <c r="L117" s="277">
        <v>389</v>
      </c>
      <c r="M117" s="277">
        <v>13.7684</v>
      </c>
    </row>
    <row r="118" spans="1:13">
      <c r="A118" s="301">
        <v>109</v>
      </c>
      <c r="B118" s="277" t="s">
        <v>260</v>
      </c>
      <c r="C118" s="277">
        <v>97.7</v>
      </c>
      <c r="D118" s="279">
        <v>99.333333333333329</v>
      </c>
      <c r="E118" s="279">
        <v>94.666666666666657</v>
      </c>
      <c r="F118" s="279">
        <v>91.633333333333326</v>
      </c>
      <c r="G118" s="279">
        <v>86.966666666666654</v>
      </c>
      <c r="H118" s="279">
        <v>102.36666666666666</v>
      </c>
      <c r="I118" s="279">
        <v>107.03333333333332</v>
      </c>
      <c r="J118" s="279">
        <v>110.06666666666666</v>
      </c>
      <c r="K118" s="277">
        <v>104</v>
      </c>
      <c r="L118" s="277">
        <v>96.3</v>
      </c>
      <c r="M118" s="277">
        <v>30.939689999999999</v>
      </c>
    </row>
    <row r="119" spans="1:13">
      <c r="A119" s="301">
        <v>110</v>
      </c>
      <c r="B119" s="277" t="s">
        <v>123</v>
      </c>
      <c r="C119" s="277">
        <v>1251.6500000000001</v>
      </c>
      <c r="D119" s="279">
        <v>1265.05</v>
      </c>
      <c r="E119" s="279">
        <v>1227.5999999999999</v>
      </c>
      <c r="F119" s="279">
        <v>1203.55</v>
      </c>
      <c r="G119" s="279">
        <v>1166.0999999999999</v>
      </c>
      <c r="H119" s="279">
        <v>1289.0999999999999</v>
      </c>
      <c r="I119" s="279">
        <v>1326.5500000000002</v>
      </c>
      <c r="J119" s="279">
        <v>1350.6</v>
      </c>
      <c r="K119" s="277">
        <v>1302.5</v>
      </c>
      <c r="L119" s="277">
        <v>1241</v>
      </c>
      <c r="M119" s="277">
        <v>52.29224</v>
      </c>
    </row>
    <row r="120" spans="1:13">
      <c r="A120" s="301">
        <v>111</v>
      </c>
      <c r="B120" s="277" t="s">
        <v>124</v>
      </c>
      <c r="C120" s="277">
        <v>600.4</v>
      </c>
      <c r="D120" s="279">
        <v>604.1</v>
      </c>
      <c r="E120" s="279">
        <v>595.30000000000007</v>
      </c>
      <c r="F120" s="279">
        <v>590.20000000000005</v>
      </c>
      <c r="G120" s="279">
        <v>581.40000000000009</v>
      </c>
      <c r="H120" s="279">
        <v>609.20000000000005</v>
      </c>
      <c r="I120" s="279">
        <v>618</v>
      </c>
      <c r="J120" s="279">
        <v>623.1</v>
      </c>
      <c r="K120" s="277">
        <v>612.9</v>
      </c>
      <c r="L120" s="277">
        <v>599</v>
      </c>
      <c r="M120" s="277">
        <v>133.03912</v>
      </c>
    </row>
    <row r="121" spans="1:13">
      <c r="A121" s="301">
        <v>112</v>
      </c>
      <c r="B121" s="277" t="s">
        <v>125</v>
      </c>
      <c r="C121" s="277">
        <v>213</v>
      </c>
      <c r="D121" s="279">
        <v>217.54999999999998</v>
      </c>
      <c r="E121" s="279">
        <v>206.64999999999998</v>
      </c>
      <c r="F121" s="279">
        <v>200.29999999999998</v>
      </c>
      <c r="G121" s="279">
        <v>189.39999999999998</v>
      </c>
      <c r="H121" s="279">
        <v>223.89999999999998</v>
      </c>
      <c r="I121" s="279">
        <v>234.8</v>
      </c>
      <c r="J121" s="279">
        <v>241.14999999999998</v>
      </c>
      <c r="K121" s="277">
        <v>228.45</v>
      </c>
      <c r="L121" s="277">
        <v>211.2</v>
      </c>
      <c r="M121" s="277">
        <v>292.12396000000001</v>
      </c>
    </row>
    <row r="122" spans="1:13">
      <c r="A122" s="301">
        <v>113</v>
      </c>
      <c r="B122" s="277" t="s">
        <v>126</v>
      </c>
      <c r="C122" s="277">
        <v>939.3</v>
      </c>
      <c r="D122" s="279">
        <v>938.94999999999993</v>
      </c>
      <c r="E122" s="279">
        <v>925.89999999999986</v>
      </c>
      <c r="F122" s="279">
        <v>912.49999999999989</v>
      </c>
      <c r="G122" s="279">
        <v>899.44999999999982</v>
      </c>
      <c r="H122" s="279">
        <v>952.34999999999991</v>
      </c>
      <c r="I122" s="279">
        <v>965.39999999999986</v>
      </c>
      <c r="J122" s="279">
        <v>978.8</v>
      </c>
      <c r="K122" s="277">
        <v>952</v>
      </c>
      <c r="L122" s="277">
        <v>925.55</v>
      </c>
      <c r="M122" s="277">
        <v>128.92115000000001</v>
      </c>
    </row>
    <row r="123" spans="1:13">
      <c r="A123" s="301">
        <v>114</v>
      </c>
      <c r="B123" s="277" t="s">
        <v>127</v>
      </c>
      <c r="C123" s="277">
        <v>82.75</v>
      </c>
      <c r="D123" s="279">
        <v>83.233333333333334</v>
      </c>
      <c r="E123" s="279">
        <v>82.066666666666663</v>
      </c>
      <c r="F123" s="279">
        <v>81.383333333333326</v>
      </c>
      <c r="G123" s="279">
        <v>80.216666666666654</v>
      </c>
      <c r="H123" s="279">
        <v>83.916666666666671</v>
      </c>
      <c r="I123" s="279">
        <v>85.083333333333329</v>
      </c>
      <c r="J123" s="279">
        <v>85.76666666666668</v>
      </c>
      <c r="K123" s="277">
        <v>84.4</v>
      </c>
      <c r="L123" s="277">
        <v>82.55</v>
      </c>
      <c r="M123" s="277">
        <v>161.68961999999999</v>
      </c>
    </row>
    <row r="124" spans="1:13">
      <c r="A124" s="301">
        <v>115</v>
      </c>
      <c r="B124" s="277" t="s">
        <v>262</v>
      </c>
      <c r="C124" s="277">
        <v>1971.95</v>
      </c>
      <c r="D124" s="279">
        <v>1984.2166666666669</v>
      </c>
      <c r="E124" s="279">
        <v>1921.5333333333338</v>
      </c>
      <c r="F124" s="279">
        <v>1871.1166666666668</v>
      </c>
      <c r="G124" s="279">
        <v>1808.4333333333336</v>
      </c>
      <c r="H124" s="279">
        <v>2034.6333333333339</v>
      </c>
      <c r="I124" s="279">
        <v>2097.3166666666666</v>
      </c>
      <c r="J124" s="279">
        <v>2147.733333333334</v>
      </c>
      <c r="K124" s="277">
        <v>2046.9</v>
      </c>
      <c r="L124" s="277">
        <v>1933.8</v>
      </c>
      <c r="M124" s="277">
        <v>3.3693399999999998</v>
      </c>
    </row>
    <row r="125" spans="1:13">
      <c r="A125" s="301">
        <v>116</v>
      </c>
      <c r="B125" s="277" t="s">
        <v>2932</v>
      </c>
      <c r="C125" s="277">
        <v>1379.45</v>
      </c>
      <c r="D125" s="279">
        <v>1396.45</v>
      </c>
      <c r="E125" s="279">
        <v>1333</v>
      </c>
      <c r="F125" s="279">
        <v>1286.55</v>
      </c>
      <c r="G125" s="279">
        <v>1223.0999999999999</v>
      </c>
      <c r="H125" s="279">
        <v>1442.9</v>
      </c>
      <c r="I125" s="279">
        <v>1506.3500000000004</v>
      </c>
      <c r="J125" s="279">
        <v>1552.8000000000002</v>
      </c>
      <c r="K125" s="277">
        <v>1459.9</v>
      </c>
      <c r="L125" s="277">
        <v>1350</v>
      </c>
      <c r="M125" s="277">
        <v>32.008049999999997</v>
      </c>
    </row>
    <row r="126" spans="1:13">
      <c r="A126" s="301">
        <v>117</v>
      </c>
      <c r="B126" s="277" t="s">
        <v>128</v>
      </c>
      <c r="C126" s="277">
        <v>188.15</v>
      </c>
      <c r="D126" s="279">
        <v>187.76666666666668</v>
      </c>
      <c r="E126" s="279">
        <v>184.98333333333335</v>
      </c>
      <c r="F126" s="279">
        <v>181.81666666666666</v>
      </c>
      <c r="G126" s="279">
        <v>179.03333333333333</v>
      </c>
      <c r="H126" s="279">
        <v>190.93333333333337</v>
      </c>
      <c r="I126" s="279">
        <v>193.71666666666673</v>
      </c>
      <c r="J126" s="279">
        <v>196.88333333333338</v>
      </c>
      <c r="K126" s="277">
        <v>190.55</v>
      </c>
      <c r="L126" s="277">
        <v>184.6</v>
      </c>
      <c r="M126" s="277">
        <v>255.91395</v>
      </c>
    </row>
    <row r="127" spans="1:13">
      <c r="A127" s="301">
        <v>118</v>
      </c>
      <c r="B127" s="277" t="s">
        <v>129</v>
      </c>
      <c r="C127" s="277">
        <v>194.8</v>
      </c>
      <c r="D127" s="279">
        <v>198.35</v>
      </c>
      <c r="E127" s="279">
        <v>188.7</v>
      </c>
      <c r="F127" s="279">
        <v>182.6</v>
      </c>
      <c r="G127" s="279">
        <v>172.95</v>
      </c>
      <c r="H127" s="279">
        <v>204.45</v>
      </c>
      <c r="I127" s="279">
        <v>214.10000000000002</v>
      </c>
      <c r="J127" s="279">
        <v>220.2</v>
      </c>
      <c r="K127" s="277">
        <v>208</v>
      </c>
      <c r="L127" s="277">
        <v>192.25</v>
      </c>
      <c r="M127" s="277">
        <v>91.469809999999995</v>
      </c>
    </row>
    <row r="128" spans="1:13">
      <c r="A128" s="301">
        <v>119</v>
      </c>
      <c r="B128" s="277" t="s">
        <v>263</v>
      </c>
      <c r="C128" s="277">
        <v>59</v>
      </c>
      <c r="D128" s="279">
        <v>59.800000000000004</v>
      </c>
      <c r="E128" s="279">
        <v>57.600000000000009</v>
      </c>
      <c r="F128" s="279">
        <v>56.2</v>
      </c>
      <c r="G128" s="279">
        <v>54.000000000000007</v>
      </c>
      <c r="H128" s="279">
        <v>61.20000000000001</v>
      </c>
      <c r="I128" s="279">
        <v>63.400000000000013</v>
      </c>
      <c r="J128" s="279">
        <v>64.800000000000011</v>
      </c>
      <c r="K128" s="277">
        <v>62</v>
      </c>
      <c r="L128" s="277">
        <v>58.4</v>
      </c>
      <c r="M128" s="277">
        <v>25.14405</v>
      </c>
    </row>
    <row r="129" spans="1:13">
      <c r="A129" s="301">
        <v>120</v>
      </c>
      <c r="B129" s="277" t="s">
        <v>130</v>
      </c>
      <c r="C129" s="277">
        <v>281.14999999999998</v>
      </c>
      <c r="D129" s="279">
        <v>282.64999999999998</v>
      </c>
      <c r="E129" s="279">
        <v>276.89999999999998</v>
      </c>
      <c r="F129" s="279">
        <v>272.64999999999998</v>
      </c>
      <c r="G129" s="279">
        <v>266.89999999999998</v>
      </c>
      <c r="H129" s="279">
        <v>286.89999999999998</v>
      </c>
      <c r="I129" s="279">
        <v>292.64999999999998</v>
      </c>
      <c r="J129" s="279">
        <v>296.89999999999998</v>
      </c>
      <c r="K129" s="277">
        <v>288.39999999999998</v>
      </c>
      <c r="L129" s="277">
        <v>278.39999999999998</v>
      </c>
      <c r="M129" s="277">
        <v>76.090739999999997</v>
      </c>
    </row>
    <row r="130" spans="1:13">
      <c r="A130" s="301">
        <v>121</v>
      </c>
      <c r="B130" s="277" t="s">
        <v>264</v>
      </c>
      <c r="C130" s="277">
        <v>749.35</v>
      </c>
      <c r="D130" s="279">
        <v>760.13333333333333</v>
      </c>
      <c r="E130" s="279">
        <v>731.31666666666661</v>
      </c>
      <c r="F130" s="279">
        <v>713.2833333333333</v>
      </c>
      <c r="G130" s="279">
        <v>684.46666666666658</v>
      </c>
      <c r="H130" s="279">
        <v>778.16666666666663</v>
      </c>
      <c r="I130" s="279">
        <v>806.98333333333346</v>
      </c>
      <c r="J130" s="279">
        <v>825.01666666666665</v>
      </c>
      <c r="K130" s="277">
        <v>788.95</v>
      </c>
      <c r="L130" s="277">
        <v>742.1</v>
      </c>
      <c r="M130" s="277">
        <v>7.2680100000000003</v>
      </c>
    </row>
    <row r="131" spans="1:13">
      <c r="A131" s="301">
        <v>122</v>
      </c>
      <c r="B131" s="277" t="s">
        <v>131</v>
      </c>
      <c r="C131" s="277">
        <v>2273.85</v>
      </c>
      <c r="D131" s="279">
        <v>2267.85</v>
      </c>
      <c r="E131" s="279">
        <v>2235.6999999999998</v>
      </c>
      <c r="F131" s="279">
        <v>2197.5499999999997</v>
      </c>
      <c r="G131" s="279">
        <v>2165.3999999999996</v>
      </c>
      <c r="H131" s="279">
        <v>2306</v>
      </c>
      <c r="I131" s="279">
        <v>2338.1500000000005</v>
      </c>
      <c r="J131" s="279">
        <v>2376.3000000000002</v>
      </c>
      <c r="K131" s="277">
        <v>2300</v>
      </c>
      <c r="L131" s="277">
        <v>2229.6999999999998</v>
      </c>
      <c r="M131" s="277">
        <v>12.29838</v>
      </c>
    </row>
    <row r="132" spans="1:13">
      <c r="A132" s="301">
        <v>123</v>
      </c>
      <c r="B132" s="277" t="s">
        <v>133</v>
      </c>
      <c r="C132" s="277">
        <v>1350.7</v>
      </c>
      <c r="D132" s="279">
        <v>1356.8500000000001</v>
      </c>
      <c r="E132" s="279">
        <v>1341.5500000000002</v>
      </c>
      <c r="F132" s="279">
        <v>1332.4</v>
      </c>
      <c r="G132" s="279">
        <v>1317.1000000000001</v>
      </c>
      <c r="H132" s="279">
        <v>1366.0000000000002</v>
      </c>
      <c r="I132" s="279">
        <v>1381.3</v>
      </c>
      <c r="J132" s="279">
        <v>1390.4500000000003</v>
      </c>
      <c r="K132" s="277">
        <v>1372.15</v>
      </c>
      <c r="L132" s="277">
        <v>1347.7</v>
      </c>
      <c r="M132" s="277">
        <v>28.239190000000001</v>
      </c>
    </row>
    <row r="133" spans="1:13">
      <c r="A133" s="301">
        <v>124</v>
      </c>
      <c r="B133" s="277" t="s">
        <v>134</v>
      </c>
      <c r="C133" s="277">
        <v>62.6</v>
      </c>
      <c r="D133" s="279">
        <v>63.166666666666664</v>
      </c>
      <c r="E133" s="279">
        <v>61.433333333333323</v>
      </c>
      <c r="F133" s="279">
        <v>60.266666666666659</v>
      </c>
      <c r="G133" s="279">
        <v>58.533333333333317</v>
      </c>
      <c r="H133" s="279">
        <v>64.333333333333329</v>
      </c>
      <c r="I133" s="279">
        <v>66.066666666666663</v>
      </c>
      <c r="J133" s="279">
        <v>67.233333333333334</v>
      </c>
      <c r="K133" s="277">
        <v>64.900000000000006</v>
      </c>
      <c r="L133" s="277">
        <v>62</v>
      </c>
      <c r="M133" s="277">
        <v>123.8424</v>
      </c>
    </row>
    <row r="134" spans="1:13">
      <c r="A134" s="301">
        <v>125</v>
      </c>
      <c r="B134" s="277" t="s">
        <v>358</v>
      </c>
      <c r="C134" s="277">
        <v>1798.4</v>
      </c>
      <c r="D134" s="279">
        <v>1809.5333333333335</v>
      </c>
      <c r="E134" s="279">
        <v>1783.866666666667</v>
      </c>
      <c r="F134" s="279">
        <v>1769.3333333333335</v>
      </c>
      <c r="G134" s="279">
        <v>1743.666666666667</v>
      </c>
      <c r="H134" s="279">
        <v>1824.0666666666671</v>
      </c>
      <c r="I134" s="279">
        <v>1849.7333333333336</v>
      </c>
      <c r="J134" s="279">
        <v>1864.2666666666671</v>
      </c>
      <c r="K134" s="277">
        <v>1835.2</v>
      </c>
      <c r="L134" s="277">
        <v>1795</v>
      </c>
      <c r="M134" s="277">
        <v>0.52527999999999997</v>
      </c>
    </row>
    <row r="135" spans="1:13">
      <c r="A135" s="301">
        <v>126</v>
      </c>
      <c r="B135" s="277" t="s">
        <v>135</v>
      </c>
      <c r="C135" s="277">
        <v>294.39999999999998</v>
      </c>
      <c r="D135" s="279">
        <v>296.90000000000003</v>
      </c>
      <c r="E135" s="279">
        <v>290.30000000000007</v>
      </c>
      <c r="F135" s="279">
        <v>286.20000000000005</v>
      </c>
      <c r="G135" s="279">
        <v>279.60000000000008</v>
      </c>
      <c r="H135" s="279">
        <v>301.00000000000006</v>
      </c>
      <c r="I135" s="279">
        <v>307.60000000000008</v>
      </c>
      <c r="J135" s="279">
        <v>311.70000000000005</v>
      </c>
      <c r="K135" s="277">
        <v>303.5</v>
      </c>
      <c r="L135" s="277">
        <v>292.8</v>
      </c>
      <c r="M135" s="277">
        <v>49.101550000000003</v>
      </c>
    </row>
    <row r="136" spans="1:13">
      <c r="A136" s="301">
        <v>127</v>
      </c>
      <c r="B136" s="277" t="s">
        <v>136</v>
      </c>
      <c r="C136" s="277">
        <v>916.7</v>
      </c>
      <c r="D136" s="279">
        <v>921.88333333333333</v>
      </c>
      <c r="E136" s="279">
        <v>907.76666666666665</v>
      </c>
      <c r="F136" s="279">
        <v>898.83333333333337</v>
      </c>
      <c r="G136" s="279">
        <v>884.7166666666667</v>
      </c>
      <c r="H136" s="279">
        <v>930.81666666666661</v>
      </c>
      <c r="I136" s="279">
        <v>944.93333333333317</v>
      </c>
      <c r="J136" s="279">
        <v>953.86666666666656</v>
      </c>
      <c r="K136" s="277">
        <v>936</v>
      </c>
      <c r="L136" s="277">
        <v>912.95</v>
      </c>
      <c r="M136" s="277">
        <v>37.390990000000002</v>
      </c>
    </row>
    <row r="137" spans="1:13">
      <c r="A137" s="301">
        <v>128</v>
      </c>
      <c r="B137" s="277" t="s">
        <v>266</v>
      </c>
      <c r="C137" s="277">
        <v>2488.35</v>
      </c>
      <c r="D137" s="279">
        <v>2469.2333333333331</v>
      </c>
      <c r="E137" s="279">
        <v>2429.6666666666661</v>
      </c>
      <c r="F137" s="279">
        <v>2370.9833333333331</v>
      </c>
      <c r="G137" s="279">
        <v>2331.4166666666661</v>
      </c>
      <c r="H137" s="279">
        <v>2527.9166666666661</v>
      </c>
      <c r="I137" s="279">
        <v>2567.4833333333327</v>
      </c>
      <c r="J137" s="279">
        <v>2626.1666666666661</v>
      </c>
      <c r="K137" s="277">
        <v>2508.8000000000002</v>
      </c>
      <c r="L137" s="277">
        <v>2410.5500000000002</v>
      </c>
      <c r="M137" s="277">
        <v>2.2766000000000002</v>
      </c>
    </row>
    <row r="138" spans="1:13">
      <c r="A138" s="301">
        <v>129</v>
      </c>
      <c r="B138" s="277" t="s">
        <v>265</v>
      </c>
      <c r="C138" s="277">
        <v>1499.95</v>
      </c>
      <c r="D138" s="279">
        <v>1508.9833333333333</v>
      </c>
      <c r="E138" s="279">
        <v>1487.9666666666667</v>
      </c>
      <c r="F138" s="279">
        <v>1475.9833333333333</v>
      </c>
      <c r="G138" s="279">
        <v>1454.9666666666667</v>
      </c>
      <c r="H138" s="279">
        <v>1520.9666666666667</v>
      </c>
      <c r="I138" s="279">
        <v>1541.9833333333336</v>
      </c>
      <c r="J138" s="279">
        <v>1553.9666666666667</v>
      </c>
      <c r="K138" s="277">
        <v>1530</v>
      </c>
      <c r="L138" s="277">
        <v>1497</v>
      </c>
      <c r="M138" s="277">
        <v>1.13469</v>
      </c>
    </row>
    <row r="139" spans="1:13">
      <c r="A139" s="301">
        <v>130</v>
      </c>
      <c r="B139" s="277" t="s">
        <v>137</v>
      </c>
      <c r="C139" s="277">
        <v>919.55</v>
      </c>
      <c r="D139" s="279">
        <v>923.0333333333333</v>
      </c>
      <c r="E139" s="279">
        <v>908.31666666666661</v>
      </c>
      <c r="F139" s="279">
        <v>897.08333333333326</v>
      </c>
      <c r="G139" s="279">
        <v>882.36666666666656</v>
      </c>
      <c r="H139" s="279">
        <v>934.26666666666665</v>
      </c>
      <c r="I139" s="279">
        <v>948.98333333333335</v>
      </c>
      <c r="J139" s="279">
        <v>960.2166666666667</v>
      </c>
      <c r="K139" s="277">
        <v>937.75</v>
      </c>
      <c r="L139" s="277">
        <v>911.8</v>
      </c>
      <c r="M139" s="277">
        <v>19.232309999999998</v>
      </c>
    </row>
    <row r="140" spans="1:13">
      <c r="A140" s="301">
        <v>131</v>
      </c>
      <c r="B140" s="277" t="s">
        <v>138</v>
      </c>
      <c r="C140" s="277">
        <v>608.6</v>
      </c>
      <c r="D140" s="279">
        <v>612.79999999999995</v>
      </c>
      <c r="E140" s="279">
        <v>601.09999999999991</v>
      </c>
      <c r="F140" s="279">
        <v>593.59999999999991</v>
      </c>
      <c r="G140" s="279">
        <v>581.89999999999986</v>
      </c>
      <c r="H140" s="279">
        <v>620.29999999999995</v>
      </c>
      <c r="I140" s="279">
        <v>632</v>
      </c>
      <c r="J140" s="279">
        <v>639.5</v>
      </c>
      <c r="K140" s="277">
        <v>624.5</v>
      </c>
      <c r="L140" s="277">
        <v>605.29999999999995</v>
      </c>
      <c r="M140" s="277">
        <v>68.261359999999996</v>
      </c>
    </row>
    <row r="141" spans="1:13">
      <c r="A141" s="301">
        <v>132</v>
      </c>
      <c r="B141" s="277" t="s">
        <v>139</v>
      </c>
      <c r="C141" s="277">
        <v>130.9</v>
      </c>
      <c r="D141" s="279">
        <v>131.96666666666667</v>
      </c>
      <c r="E141" s="279">
        <v>129.43333333333334</v>
      </c>
      <c r="F141" s="279">
        <v>127.96666666666667</v>
      </c>
      <c r="G141" s="279">
        <v>125.43333333333334</v>
      </c>
      <c r="H141" s="279">
        <v>133.43333333333334</v>
      </c>
      <c r="I141" s="279">
        <v>135.9666666666667</v>
      </c>
      <c r="J141" s="279">
        <v>137.43333333333334</v>
      </c>
      <c r="K141" s="277">
        <v>134.5</v>
      </c>
      <c r="L141" s="277">
        <v>130.5</v>
      </c>
      <c r="M141" s="277">
        <v>73.589550000000003</v>
      </c>
    </row>
    <row r="142" spans="1:13">
      <c r="A142" s="301">
        <v>133</v>
      </c>
      <c r="B142" s="277" t="s">
        <v>140</v>
      </c>
      <c r="C142" s="277">
        <v>143.44999999999999</v>
      </c>
      <c r="D142" s="279">
        <v>144.36666666666667</v>
      </c>
      <c r="E142" s="279">
        <v>141.43333333333334</v>
      </c>
      <c r="F142" s="279">
        <v>139.41666666666666</v>
      </c>
      <c r="G142" s="279">
        <v>136.48333333333332</v>
      </c>
      <c r="H142" s="279">
        <v>146.38333333333335</v>
      </c>
      <c r="I142" s="279">
        <v>149.31666666666669</v>
      </c>
      <c r="J142" s="279">
        <v>151.33333333333337</v>
      </c>
      <c r="K142" s="277">
        <v>147.30000000000001</v>
      </c>
      <c r="L142" s="277">
        <v>142.35</v>
      </c>
      <c r="M142" s="277">
        <v>88.558859999999996</v>
      </c>
    </row>
    <row r="143" spans="1:13">
      <c r="A143" s="301">
        <v>134</v>
      </c>
      <c r="B143" s="277" t="s">
        <v>141</v>
      </c>
      <c r="C143" s="277">
        <v>367.35</v>
      </c>
      <c r="D143" s="279">
        <v>368.45</v>
      </c>
      <c r="E143" s="279">
        <v>364.5</v>
      </c>
      <c r="F143" s="279">
        <v>361.65000000000003</v>
      </c>
      <c r="G143" s="279">
        <v>357.70000000000005</v>
      </c>
      <c r="H143" s="279">
        <v>371.29999999999995</v>
      </c>
      <c r="I143" s="279">
        <v>375.24999999999989</v>
      </c>
      <c r="J143" s="279">
        <v>378.09999999999991</v>
      </c>
      <c r="K143" s="277">
        <v>372.4</v>
      </c>
      <c r="L143" s="277">
        <v>365.6</v>
      </c>
      <c r="M143" s="277">
        <v>20.344639999999998</v>
      </c>
    </row>
    <row r="144" spans="1:13">
      <c r="A144" s="301">
        <v>135</v>
      </c>
      <c r="B144" s="277" t="s">
        <v>142</v>
      </c>
      <c r="C144" s="277">
        <v>7224</v>
      </c>
      <c r="D144" s="279">
        <v>7213.2166666666672</v>
      </c>
      <c r="E144" s="279">
        <v>7148.4333333333343</v>
      </c>
      <c r="F144" s="279">
        <v>7072.8666666666668</v>
      </c>
      <c r="G144" s="279">
        <v>7008.0833333333339</v>
      </c>
      <c r="H144" s="279">
        <v>7288.7833333333347</v>
      </c>
      <c r="I144" s="279">
        <v>7353.5666666666675</v>
      </c>
      <c r="J144" s="279">
        <v>7429.133333333335</v>
      </c>
      <c r="K144" s="277">
        <v>7278</v>
      </c>
      <c r="L144" s="277">
        <v>7137.65</v>
      </c>
      <c r="M144" s="277">
        <v>11.450749999999999</v>
      </c>
    </row>
    <row r="145" spans="1:13">
      <c r="A145" s="301">
        <v>136</v>
      </c>
      <c r="B145" s="277" t="s">
        <v>143</v>
      </c>
      <c r="C145" s="277">
        <v>550.35</v>
      </c>
      <c r="D145" s="279">
        <v>553.4</v>
      </c>
      <c r="E145" s="279">
        <v>542.94999999999993</v>
      </c>
      <c r="F145" s="279">
        <v>535.54999999999995</v>
      </c>
      <c r="G145" s="279">
        <v>525.09999999999991</v>
      </c>
      <c r="H145" s="279">
        <v>560.79999999999995</v>
      </c>
      <c r="I145" s="279">
        <v>571.25</v>
      </c>
      <c r="J145" s="279">
        <v>578.65</v>
      </c>
      <c r="K145" s="277">
        <v>563.85</v>
      </c>
      <c r="L145" s="277">
        <v>546</v>
      </c>
      <c r="M145" s="277">
        <v>13.26313</v>
      </c>
    </row>
    <row r="146" spans="1:13">
      <c r="A146" s="301">
        <v>137</v>
      </c>
      <c r="B146" s="277" t="s">
        <v>144</v>
      </c>
      <c r="C146" s="277">
        <v>584.6</v>
      </c>
      <c r="D146" s="279">
        <v>589.23333333333335</v>
      </c>
      <c r="E146" s="279">
        <v>574.36666666666667</v>
      </c>
      <c r="F146" s="279">
        <v>564.13333333333333</v>
      </c>
      <c r="G146" s="279">
        <v>549.26666666666665</v>
      </c>
      <c r="H146" s="279">
        <v>599.4666666666667</v>
      </c>
      <c r="I146" s="279">
        <v>614.33333333333348</v>
      </c>
      <c r="J146" s="279">
        <v>624.56666666666672</v>
      </c>
      <c r="K146" s="277">
        <v>604.1</v>
      </c>
      <c r="L146" s="277">
        <v>579</v>
      </c>
      <c r="M146" s="277">
        <v>15.37355</v>
      </c>
    </row>
    <row r="147" spans="1:13">
      <c r="A147" s="301">
        <v>138</v>
      </c>
      <c r="B147" s="277" t="s">
        <v>145</v>
      </c>
      <c r="C147" s="277">
        <v>890.6</v>
      </c>
      <c r="D147" s="279">
        <v>896.69999999999993</v>
      </c>
      <c r="E147" s="279">
        <v>881.89999999999986</v>
      </c>
      <c r="F147" s="279">
        <v>873.19999999999993</v>
      </c>
      <c r="G147" s="279">
        <v>858.39999999999986</v>
      </c>
      <c r="H147" s="279">
        <v>905.39999999999986</v>
      </c>
      <c r="I147" s="279">
        <v>920.19999999999982</v>
      </c>
      <c r="J147" s="279">
        <v>928.89999999999986</v>
      </c>
      <c r="K147" s="277">
        <v>911.5</v>
      </c>
      <c r="L147" s="277">
        <v>888</v>
      </c>
      <c r="M147" s="277">
        <v>7.3891200000000001</v>
      </c>
    </row>
    <row r="148" spans="1:13">
      <c r="A148" s="301">
        <v>139</v>
      </c>
      <c r="B148" s="277" t="s">
        <v>146</v>
      </c>
      <c r="C148" s="277">
        <v>1186.95</v>
      </c>
      <c r="D148" s="279">
        <v>1192.5500000000002</v>
      </c>
      <c r="E148" s="279">
        <v>1172.2000000000003</v>
      </c>
      <c r="F148" s="279">
        <v>1157.45</v>
      </c>
      <c r="G148" s="279">
        <v>1137.1000000000001</v>
      </c>
      <c r="H148" s="279">
        <v>1207.3000000000004</v>
      </c>
      <c r="I148" s="279">
        <v>1227.6500000000003</v>
      </c>
      <c r="J148" s="279">
        <v>1242.4000000000005</v>
      </c>
      <c r="K148" s="277">
        <v>1212.9000000000001</v>
      </c>
      <c r="L148" s="277">
        <v>1177.8</v>
      </c>
      <c r="M148" s="277">
        <v>16.09432</v>
      </c>
    </row>
    <row r="149" spans="1:13">
      <c r="A149" s="301">
        <v>140</v>
      </c>
      <c r="B149" s="277" t="s">
        <v>147</v>
      </c>
      <c r="C149" s="277">
        <v>111.8</v>
      </c>
      <c r="D149" s="279">
        <v>112.7</v>
      </c>
      <c r="E149" s="279">
        <v>109.9</v>
      </c>
      <c r="F149" s="279">
        <v>108</v>
      </c>
      <c r="G149" s="279">
        <v>105.2</v>
      </c>
      <c r="H149" s="279">
        <v>114.60000000000001</v>
      </c>
      <c r="I149" s="279">
        <v>117.39999999999999</v>
      </c>
      <c r="J149" s="279">
        <v>119.30000000000001</v>
      </c>
      <c r="K149" s="277">
        <v>115.5</v>
      </c>
      <c r="L149" s="277">
        <v>110.8</v>
      </c>
      <c r="M149" s="277">
        <v>96.823610000000002</v>
      </c>
    </row>
    <row r="150" spans="1:13">
      <c r="A150" s="301">
        <v>141</v>
      </c>
      <c r="B150" s="277" t="s">
        <v>268</v>
      </c>
      <c r="C150" s="277">
        <v>1136.5</v>
      </c>
      <c r="D150" s="279">
        <v>1145.8499999999999</v>
      </c>
      <c r="E150" s="279">
        <v>1112.7499999999998</v>
      </c>
      <c r="F150" s="279">
        <v>1088.9999999999998</v>
      </c>
      <c r="G150" s="279">
        <v>1055.8999999999996</v>
      </c>
      <c r="H150" s="279">
        <v>1169.5999999999999</v>
      </c>
      <c r="I150" s="279">
        <v>1202.7000000000003</v>
      </c>
      <c r="J150" s="279">
        <v>1226.45</v>
      </c>
      <c r="K150" s="277">
        <v>1178.95</v>
      </c>
      <c r="L150" s="277">
        <v>1122.0999999999999</v>
      </c>
      <c r="M150" s="277">
        <v>3.0676999999999999</v>
      </c>
    </row>
    <row r="151" spans="1:13">
      <c r="A151" s="301">
        <v>142</v>
      </c>
      <c r="B151" s="277" t="s">
        <v>148</v>
      </c>
      <c r="C151" s="277">
        <v>58212.65</v>
      </c>
      <c r="D151" s="279">
        <v>58254.216666666667</v>
      </c>
      <c r="E151" s="279">
        <v>58008.433333333334</v>
      </c>
      <c r="F151" s="279">
        <v>57804.216666666667</v>
      </c>
      <c r="G151" s="279">
        <v>57558.433333333334</v>
      </c>
      <c r="H151" s="279">
        <v>58458.433333333334</v>
      </c>
      <c r="I151" s="279">
        <v>58704.216666666674</v>
      </c>
      <c r="J151" s="279">
        <v>58908.433333333334</v>
      </c>
      <c r="K151" s="277">
        <v>58500</v>
      </c>
      <c r="L151" s="277">
        <v>58050</v>
      </c>
      <c r="M151" s="277">
        <v>9.8049999999999998E-2</v>
      </c>
    </row>
    <row r="152" spans="1:13">
      <c r="A152" s="301">
        <v>143</v>
      </c>
      <c r="B152" s="277" t="s">
        <v>267</v>
      </c>
      <c r="C152" s="277">
        <v>29.25</v>
      </c>
      <c r="D152" s="279">
        <v>29.5</v>
      </c>
      <c r="E152" s="279">
        <v>28.4</v>
      </c>
      <c r="F152" s="279">
        <v>27.549999999999997</v>
      </c>
      <c r="G152" s="279">
        <v>26.449999999999996</v>
      </c>
      <c r="H152" s="279">
        <v>30.35</v>
      </c>
      <c r="I152" s="279">
        <v>31.450000000000003</v>
      </c>
      <c r="J152" s="279">
        <v>32.300000000000004</v>
      </c>
      <c r="K152" s="277">
        <v>30.6</v>
      </c>
      <c r="L152" s="277">
        <v>28.65</v>
      </c>
      <c r="M152" s="277">
        <v>18.38111</v>
      </c>
    </row>
    <row r="153" spans="1:13">
      <c r="A153" s="301">
        <v>144</v>
      </c>
      <c r="B153" s="277" t="s">
        <v>149</v>
      </c>
      <c r="C153" s="277">
        <v>1084.4000000000001</v>
      </c>
      <c r="D153" s="279">
        <v>1091.9333333333334</v>
      </c>
      <c r="E153" s="279">
        <v>1070.4666666666667</v>
      </c>
      <c r="F153" s="279">
        <v>1056.5333333333333</v>
      </c>
      <c r="G153" s="279">
        <v>1035.0666666666666</v>
      </c>
      <c r="H153" s="279">
        <v>1105.8666666666668</v>
      </c>
      <c r="I153" s="279">
        <v>1127.3333333333335</v>
      </c>
      <c r="J153" s="279">
        <v>1141.2666666666669</v>
      </c>
      <c r="K153" s="277">
        <v>1113.4000000000001</v>
      </c>
      <c r="L153" s="277">
        <v>1078</v>
      </c>
      <c r="M153" s="277">
        <v>19.292940000000002</v>
      </c>
    </row>
    <row r="154" spans="1:13">
      <c r="A154" s="301">
        <v>145</v>
      </c>
      <c r="B154" s="277" t="s">
        <v>3162</v>
      </c>
      <c r="C154" s="277">
        <v>279.75</v>
      </c>
      <c r="D154" s="279">
        <v>279.9666666666667</v>
      </c>
      <c r="E154" s="279">
        <v>277.48333333333341</v>
      </c>
      <c r="F154" s="279">
        <v>275.2166666666667</v>
      </c>
      <c r="G154" s="279">
        <v>272.73333333333341</v>
      </c>
      <c r="H154" s="279">
        <v>282.23333333333341</v>
      </c>
      <c r="I154" s="279">
        <v>284.71666666666675</v>
      </c>
      <c r="J154" s="279">
        <v>286.98333333333341</v>
      </c>
      <c r="K154" s="277">
        <v>282.45</v>
      </c>
      <c r="L154" s="277">
        <v>277.7</v>
      </c>
      <c r="M154" s="277">
        <v>5.4507399999999997</v>
      </c>
    </row>
    <row r="155" spans="1:13">
      <c r="A155" s="301">
        <v>146</v>
      </c>
      <c r="B155" s="277" t="s">
        <v>269</v>
      </c>
      <c r="C155" s="277">
        <v>756.9</v>
      </c>
      <c r="D155" s="279">
        <v>763.9666666666667</v>
      </c>
      <c r="E155" s="279">
        <v>747.93333333333339</v>
      </c>
      <c r="F155" s="279">
        <v>738.9666666666667</v>
      </c>
      <c r="G155" s="279">
        <v>722.93333333333339</v>
      </c>
      <c r="H155" s="279">
        <v>772.93333333333339</v>
      </c>
      <c r="I155" s="279">
        <v>788.9666666666667</v>
      </c>
      <c r="J155" s="279">
        <v>797.93333333333339</v>
      </c>
      <c r="K155" s="277">
        <v>780</v>
      </c>
      <c r="L155" s="277">
        <v>755</v>
      </c>
      <c r="M155" s="277">
        <v>1.60524</v>
      </c>
    </row>
    <row r="156" spans="1:13">
      <c r="A156" s="301">
        <v>147</v>
      </c>
      <c r="B156" s="277" t="s">
        <v>150</v>
      </c>
      <c r="C156" s="277">
        <v>34.700000000000003</v>
      </c>
      <c r="D156" s="279">
        <v>35.150000000000006</v>
      </c>
      <c r="E156" s="279">
        <v>33.95000000000001</v>
      </c>
      <c r="F156" s="279">
        <v>33.200000000000003</v>
      </c>
      <c r="G156" s="279">
        <v>32.000000000000007</v>
      </c>
      <c r="H156" s="279">
        <v>35.900000000000013</v>
      </c>
      <c r="I156" s="279">
        <v>37.1</v>
      </c>
      <c r="J156" s="279">
        <v>37.850000000000016</v>
      </c>
      <c r="K156" s="277">
        <v>36.35</v>
      </c>
      <c r="L156" s="277">
        <v>34.4</v>
      </c>
      <c r="M156" s="277">
        <v>115.69059</v>
      </c>
    </row>
    <row r="157" spans="1:13">
      <c r="A157" s="301">
        <v>148</v>
      </c>
      <c r="B157" s="277" t="s">
        <v>261</v>
      </c>
      <c r="C157" s="277">
        <v>3314.1</v>
      </c>
      <c r="D157" s="279">
        <v>3346.0166666666664</v>
      </c>
      <c r="E157" s="279">
        <v>3258.083333333333</v>
      </c>
      <c r="F157" s="279">
        <v>3202.0666666666666</v>
      </c>
      <c r="G157" s="279">
        <v>3114.1333333333332</v>
      </c>
      <c r="H157" s="279">
        <v>3402.0333333333328</v>
      </c>
      <c r="I157" s="279">
        <v>3489.9666666666662</v>
      </c>
      <c r="J157" s="279">
        <v>3545.9833333333327</v>
      </c>
      <c r="K157" s="277">
        <v>3433.95</v>
      </c>
      <c r="L157" s="277">
        <v>3290</v>
      </c>
      <c r="M157" s="277">
        <v>13.22728</v>
      </c>
    </row>
    <row r="158" spans="1:13">
      <c r="A158" s="301">
        <v>149</v>
      </c>
      <c r="B158" s="277" t="s">
        <v>153</v>
      </c>
      <c r="C158" s="277">
        <v>16126.5</v>
      </c>
      <c r="D158" s="279">
        <v>16198.699999999999</v>
      </c>
      <c r="E158" s="279">
        <v>16027.799999999997</v>
      </c>
      <c r="F158" s="279">
        <v>15929.099999999999</v>
      </c>
      <c r="G158" s="279">
        <v>15758.199999999997</v>
      </c>
      <c r="H158" s="279">
        <v>16297.399999999998</v>
      </c>
      <c r="I158" s="279">
        <v>16468.3</v>
      </c>
      <c r="J158" s="279">
        <v>16567</v>
      </c>
      <c r="K158" s="277">
        <v>16369.6</v>
      </c>
      <c r="L158" s="277">
        <v>16100</v>
      </c>
      <c r="M158" s="277">
        <v>1.0544899999999999</v>
      </c>
    </row>
    <row r="159" spans="1:13">
      <c r="A159" s="301">
        <v>150</v>
      </c>
      <c r="B159" s="277" t="s">
        <v>270</v>
      </c>
      <c r="C159" s="277">
        <v>21.05</v>
      </c>
      <c r="D159" s="279">
        <v>21.216666666666669</v>
      </c>
      <c r="E159" s="279">
        <v>20.833333333333336</v>
      </c>
      <c r="F159" s="279">
        <v>20.616666666666667</v>
      </c>
      <c r="G159" s="279">
        <v>20.233333333333334</v>
      </c>
      <c r="H159" s="279">
        <v>21.433333333333337</v>
      </c>
      <c r="I159" s="279">
        <v>21.81666666666667</v>
      </c>
      <c r="J159" s="279">
        <v>22.033333333333339</v>
      </c>
      <c r="K159" s="277">
        <v>21.6</v>
      </c>
      <c r="L159" s="277">
        <v>21</v>
      </c>
      <c r="M159" s="277">
        <v>36.126399999999997</v>
      </c>
    </row>
    <row r="160" spans="1:13">
      <c r="A160" s="301">
        <v>151</v>
      </c>
      <c r="B160" s="277" t="s">
        <v>155</v>
      </c>
      <c r="C160" s="277">
        <v>89.7</v>
      </c>
      <c r="D160" s="279">
        <v>90.966666666666654</v>
      </c>
      <c r="E160" s="279">
        <v>87.983333333333306</v>
      </c>
      <c r="F160" s="279">
        <v>86.266666666666652</v>
      </c>
      <c r="G160" s="279">
        <v>83.283333333333303</v>
      </c>
      <c r="H160" s="279">
        <v>92.683333333333309</v>
      </c>
      <c r="I160" s="279">
        <v>95.666666666666657</v>
      </c>
      <c r="J160" s="279">
        <v>97.383333333333312</v>
      </c>
      <c r="K160" s="277">
        <v>93.95</v>
      </c>
      <c r="L160" s="277">
        <v>89.25</v>
      </c>
      <c r="M160" s="277">
        <v>92.331320000000005</v>
      </c>
    </row>
    <row r="161" spans="1:13">
      <c r="A161" s="301">
        <v>152</v>
      </c>
      <c r="B161" s="277" t="s">
        <v>156</v>
      </c>
      <c r="C161" s="277">
        <v>90.65</v>
      </c>
      <c r="D161" s="279">
        <v>91.399999999999991</v>
      </c>
      <c r="E161" s="279">
        <v>89.549999999999983</v>
      </c>
      <c r="F161" s="279">
        <v>88.449999999999989</v>
      </c>
      <c r="G161" s="279">
        <v>86.59999999999998</v>
      </c>
      <c r="H161" s="279">
        <v>92.499999999999986</v>
      </c>
      <c r="I161" s="279">
        <v>94.34999999999998</v>
      </c>
      <c r="J161" s="279">
        <v>95.449999999999989</v>
      </c>
      <c r="K161" s="277">
        <v>93.25</v>
      </c>
      <c r="L161" s="277">
        <v>90.3</v>
      </c>
      <c r="M161" s="277">
        <v>311.8603</v>
      </c>
    </row>
    <row r="162" spans="1:13">
      <c r="A162" s="301">
        <v>153</v>
      </c>
      <c r="B162" s="277" t="s">
        <v>271</v>
      </c>
      <c r="C162" s="277">
        <v>380.7</v>
      </c>
      <c r="D162" s="279">
        <v>379.61666666666662</v>
      </c>
      <c r="E162" s="279">
        <v>374.33333333333326</v>
      </c>
      <c r="F162" s="279">
        <v>367.96666666666664</v>
      </c>
      <c r="G162" s="279">
        <v>362.68333333333328</v>
      </c>
      <c r="H162" s="279">
        <v>385.98333333333323</v>
      </c>
      <c r="I162" s="279">
        <v>391.26666666666665</v>
      </c>
      <c r="J162" s="279">
        <v>397.63333333333321</v>
      </c>
      <c r="K162" s="277">
        <v>384.9</v>
      </c>
      <c r="L162" s="277">
        <v>373.25</v>
      </c>
      <c r="M162" s="277">
        <v>7.0513300000000001</v>
      </c>
    </row>
    <row r="163" spans="1:13">
      <c r="A163" s="301">
        <v>154</v>
      </c>
      <c r="B163" s="277" t="s">
        <v>272</v>
      </c>
      <c r="C163" s="277">
        <v>2966.15</v>
      </c>
      <c r="D163" s="279">
        <v>2979.0333333333333</v>
      </c>
      <c r="E163" s="279">
        <v>2937.1166666666668</v>
      </c>
      <c r="F163" s="279">
        <v>2908.0833333333335</v>
      </c>
      <c r="G163" s="279">
        <v>2866.166666666667</v>
      </c>
      <c r="H163" s="279">
        <v>3008.0666666666666</v>
      </c>
      <c r="I163" s="279">
        <v>3049.9833333333336</v>
      </c>
      <c r="J163" s="279">
        <v>3079.0166666666664</v>
      </c>
      <c r="K163" s="277">
        <v>3020.95</v>
      </c>
      <c r="L163" s="277">
        <v>2950</v>
      </c>
      <c r="M163" s="277">
        <v>0.31933</v>
      </c>
    </row>
    <row r="164" spans="1:13">
      <c r="A164" s="301">
        <v>155</v>
      </c>
      <c r="B164" s="277" t="s">
        <v>157</v>
      </c>
      <c r="C164" s="277">
        <v>94.65</v>
      </c>
      <c r="D164" s="279">
        <v>94.666666666666671</v>
      </c>
      <c r="E164" s="279">
        <v>93.833333333333343</v>
      </c>
      <c r="F164" s="279">
        <v>93.016666666666666</v>
      </c>
      <c r="G164" s="279">
        <v>92.183333333333337</v>
      </c>
      <c r="H164" s="279">
        <v>95.483333333333348</v>
      </c>
      <c r="I164" s="279">
        <v>96.316666666666691</v>
      </c>
      <c r="J164" s="279">
        <v>97.133333333333354</v>
      </c>
      <c r="K164" s="277">
        <v>95.5</v>
      </c>
      <c r="L164" s="277">
        <v>93.85</v>
      </c>
      <c r="M164" s="277">
        <v>2.7970899999999999</v>
      </c>
    </row>
    <row r="165" spans="1:13">
      <c r="A165" s="301">
        <v>156</v>
      </c>
      <c r="B165" s="277" t="s">
        <v>158</v>
      </c>
      <c r="C165" s="277">
        <v>74.45</v>
      </c>
      <c r="D165" s="279">
        <v>75.033333333333346</v>
      </c>
      <c r="E165" s="279">
        <v>73.416666666666686</v>
      </c>
      <c r="F165" s="279">
        <v>72.38333333333334</v>
      </c>
      <c r="G165" s="279">
        <v>70.76666666666668</v>
      </c>
      <c r="H165" s="279">
        <v>76.066666666666691</v>
      </c>
      <c r="I165" s="279">
        <v>77.683333333333337</v>
      </c>
      <c r="J165" s="279">
        <v>78.716666666666697</v>
      </c>
      <c r="K165" s="277">
        <v>76.650000000000006</v>
      </c>
      <c r="L165" s="277">
        <v>74</v>
      </c>
      <c r="M165" s="277">
        <v>179.05760000000001</v>
      </c>
    </row>
    <row r="166" spans="1:13">
      <c r="A166" s="301">
        <v>157</v>
      </c>
      <c r="B166" s="277" t="s">
        <v>159</v>
      </c>
      <c r="C166" s="277">
        <v>18137.45</v>
      </c>
      <c r="D166" s="279">
        <v>18254.149999999998</v>
      </c>
      <c r="E166" s="279">
        <v>17933.299999999996</v>
      </c>
      <c r="F166" s="279">
        <v>17729.149999999998</v>
      </c>
      <c r="G166" s="279">
        <v>17408.299999999996</v>
      </c>
      <c r="H166" s="279">
        <v>18458.299999999996</v>
      </c>
      <c r="I166" s="279">
        <v>18779.149999999994</v>
      </c>
      <c r="J166" s="279">
        <v>18983.299999999996</v>
      </c>
      <c r="K166" s="277">
        <v>18575</v>
      </c>
      <c r="L166" s="277">
        <v>18050</v>
      </c>
      <c r="M166" s="277">
        <v>0.61865000000000003</v>
      </c>
    </row>
    <row r="167" spans="1:13">
      <c r="A167" s="301">
        <v>158</v>
      </c>
      <c r="B167" s="277" t="s">
        <v>160</v>
      </c>
      <c r="C167" s="277">
        <v>1301.4000000000001</v>
      </c>
      <c r="D167" s="279">
        <v>1303.3999999999999</v>
      </c>
      <c r="E167" s="279">
        <v>1259.7999999999997</v>
      </c>
      <c r="F167" s="279">
        <v>1218.1999999999998</v>
      </c>
      <c r="G167" s="279">
        <v>1174.5999999999997</v>
      </c>
      <c r="H167" s="279">
        <v>1344.9999999999998</v>
      </c>
      <c r="I167" s="279">
        <v>1388.5999999999997</v>
      </c>
      <c r="J167" s="279">
        <v>1430.1999999999998</v>
      </c>
      <c r="K167" s="277">
        <v>1347</v>
      </c>
      <c r="L167" s="277">
        <v>1261.8</v>
      </c>
      <c r="M167" s="277">
        <v>46.131880000000002</v>
      </c>
    </row>
    <row r="168" spans="1:13">
      <c r="A168" s="301">
        <v>159</v>
      </c>
      <c r="B168" s="277" t="s">
        <v>161</v>
      </c>
      <c r="C168" s="277">
        <v>235.45</v>
      </c>
      <c r="D168" s="279">
        <v>237.18333333333331</v>
      </c>
      <c r="E168" s="279">
        <v>232.76666666666662</v>
      </c>
      <c r="F168" s="279">
        <v>230.08333333333331</v>
      </c>
      <c r="G168" s="279">
        <v>225.66666666666663</v>
      </c>
      <c r="H168" s="279">
        <v>239.86666666666662</v>
      </c>
      <c r="I168" s="279">
        <v>244.2833333333333</v>
      </c>
      <c r="J168" s="279">
        <v>246.96666666666661</v>
      </c>
      <c r="K168" s="277">
        <v>241.6</v>
      </c>
      <c r="L168" s="277">
        <v>234.5</v>
      </c>
      <c r="M168" s="277">
        <v>27.565529999999999</v>
      </c>
    </row>
    <row r="169" spans="1:13">
      <c r="A169" s="301">
        <v>160</v>
      </c>
      <c r="B169" s="277" t="s">
        <v>162</v>
      </c>
      <c r="C169" s="277">
        <v>89.85</v>
      </c>
      <c r="D169" s="279">
        <v>90.666666666666671</v>
      </c>
      <c r="E169" s="279">
        <v>88.533333333333346</v>
      </c>
      <c r="F169" s="279">
        <v>87.216666666666669</v>
      </c>
      <c r="G169" s="279">
        <v>85.083333333333343</v>
      </c>
      <c r="H169" s="279">
        <v>91.983333333333348</v>
      </c>
      <c r="I169" s="279">
        <v>94.116666666666674</v>
      </c>
      <c r="J169" s="279">
        <v>95.433333333333351</v>
      </c>
      <c r="K169" s="277">
        <v>92.8</v>
      </c>
      <c r="L169" s="277">
        <v>89.35</v>
      </c>
      <c r="M169" s="277">
        <v>47.276879999999998</v>
      </c>
    </row>
    <row r="170" spans="1:13">
      <c r="A170" s="301">
        <v>161</v>
      </c>
      <c r="B170" s="277" t="s">
        <v>275</v>
      </c>
      <c r="C170" s="277">
        <v>4955.05</v>
      </c>
      <c r="D170" s="279">
        <v>5021.3499999999995</v>
      </c>
      <c r="E170" s="279">
        <v>4803.6999999999989</v>
      </c>
      <c r="F170" s="279">
        <v>4652.3499999999995</v>
      </c>
      <c r="G170" s="279">
        <v>4434.6999999999989</v>
      </c>
      <c r="H170" s="279">
        <v>5172.6999999999989</v>
      </c>
      <c r="I170" s="279">
        <v>5390.3499999999985</v>
      </c>
      <c r="J170" s="279">
        <v>5541.6999999999989</v>
      </c>
      <c r="K170" s="277">
        <v>5239</v>
      </c>
      <c r="L170" s="277">
        <v>4870</v>
      </c>
      <c r="M170" s="277">
        <v>2.8425500000000001</v>
      </c>
    </row>
    <row r="171" spans="1:13">
      <c r="A171" s="301">
        <v>162</v>
      </c>
      <c r="B171" s="277" t="s">
        <v>277</v>
      </c>
      <c r="C171" s="277">
        <v>10088.75</v>
      </c>
      <c r="D171" s="279">
        <v>10096.933333333332</v>
      </c>
      <c r="E171" s="279">
        <v>10033.866666666665</v>
      </c>
      <c r="F171" s="279">
        <v>9978.9833333333318</v>
      </c>
      <c r="G171" s="279">
        <v>9915.9166666666642</v>
      </c>
      <c r="H171" s="279">
        <v>10151.816666666666</v>
      </c>
      <c r="I171" s="279">
        <v>10214.883333333335</v>
      </c>
      <c r="J171" s="279">
        <v>10269.766666666666</v>
      </c>
      <c r="K171" s="277">
        <v>10160</v>
      </c>
      <c r="L171" s="277">
        <v>10042.049999999999</v>
      </c>
      <c r="M171" s="277">
        <v>2.0379999999999999E-2</v>
      </c>
    </row>
    <row r="172" spans="1:13">
      <c r="A172" s="301">
        <v>163</v>
      </c>
      <c r="B172" s="277" t="s">
        <v>163</v>
      </c>
      <c r="C172" s="277">
        <v>1446.65</v>
      </c>
      <c r="D172" s="279">
        <v>1453.8666666666668</v>
      </c>
      <c r="E172" s="279">
        <v>1422.7333333333336</v>
      </c>
      <c r="F172" s="279">
        <v>1398.8166666666668</v>
      </c>
      <c r="G172" s="279">
        <v>1367.6833333333336</v>
      </c>
      <c r="H172" s="279">
        <v>1477.7833333333335</v>
      </c>
      <c r="I172" s="279">
        <v>1508.9166666666667</v>
      </c>
      <c r="J172" s="279">
        <v>1532.8333333333335</v>
      </c>
      <c r="K172" s="277">
        <v>1485</v>
      </c>
      <c r="L172" s="277">
        <v>1429.95</v>
      </c>
      <c r="M172" s="277">
        <v>11.331239999999999</v>
      </c>
    </row>
    <row r="173" spans="1:13">
      <c r="A173" s="301">
        <v>164</v>
      </c>
      <c r="B173" s="277" t="s">
        <v>273</v>
      </c>
      <c r="C173" s="277">
        <v>1896.35</v>
      </c>
      <c r="D173" s="279">
        <v>1885.3</v>
      </c>
      <c r="E173" s="279">
        <v>1862.6</v>
      </c>
      <c r="F173" s="279">
        <v>1828.85</v>
      </c>
      <c r="G173" s="279">
        <v>1806.1499999999999</v>
      </c>
      <c r="H173" s="279">
        <v>1919.05</v>
      </c>
      <c r="I173" s="279">
        <v>1941.7500000000002</v>
      </c>
      <c r="J173" s="279">
        <v>1975.5</v>
      </c>
      <c r="K173" s="277">
        <v>1908</v>
      </c>
      <c r="L173" s="277">
        <v>1851.55</v>
      </c>
      <c r="M173" s="277">
        <v>1.94546</v>
      </c>
    </row>
    <row r="174" spans="1:13">
      <c r="A174" s="301">
        <v>165</v>
      </c>
      <c r="B174" s="277" t="s">
        <v>164</v>
      </c>
      <c r="C174" s="277">
        <v>33.65</v>
      </c>
      <c r="D174" s="279">
        <v>33.683333333333337</v>
      </c>
      <c r="E174" s="279">
        <v>33.366666666666674</v>
      </c>
      <c r="F174" s="279">
        <v>33.083333333333336</v>
      </c>
      <c r="G174" s="279">
        <v>32.766666666666673</v>
      </c>
      <c r="H174" s="279">
        <v>33.966666666666676</v>
      </c>
      <c r="I174" s="279">
        <v>34.283333333333339</v>
      </c>
      <c r="J174" s="279">
        <v>34.566666666666677</v>
      </c>
      <c r="K174" s="277">
        <v>34</v>
      </c>
      <c r="L174" s="277">
        <v>33.4</v>
      </c>
      <c r="M174" s="277">
        <v>132.45205999999999</v>
      </c>
    </row>
    <row r="175" spans="1:13">
      <c r="A175" s="301">
        <v>166</v>
      </c>
      <c r="B175" s="277" t="s">
        <v>274</v>
      </c>
      <c r="C175" s="277">
        <v>311.2</v>
      </c>
      <c r="D175" s="279">
        <v>307.25</v>
      </c>
      <c r="E175" s="279">
        <v>299.5</v>
      </c>
      <c r="F175" s="279">
        <v>287.8</v>
      </c>
      <c r="G175" s="279">
        <v>280.05</v>
      </c>
      <c r="H175" s="279">
        <v>318.95</v>
      </c>
      <c r="I175" s="279">
        <v>326.7</v>
      </c>
      <c r="J175" s="279">
        <v>338.4</v>
      </c>
      <c r="K175" s="277">
        <v>315</v>
      </c>
      <c r="L175" s="277">
        <v>295.55</v>
      </c>
      <c r="M175" s="277">
        <v>20.178789999999999</v>
      </c>
    </row>
    <row r="176" spans="1:13">
      <c r="A176" s="301">
        <v>167</v>
      </c>
      <c r="B176" s="277" t="s">
        <v>491</v>
      </c>
      <c r="C176" s="277">
        <v>842.2</v>
      </c>
      <c r="D176" s="279">
        <v>846.85</v>
      </c>
      <c r="E176" s="279">
        <v>835.35</v>
      </c>
      <c r="F176" s="279">
        <v>828.5</v>
      </c>
      <c r="G176" s="279">
        <v>817</v>
      </c>
      <c r="H176" s="279">
        <v>853.7</v>
      </c>
      <c r="I176" s="279">
        <v>865.2</v>
      </c>
      <c r="J176" s="279">
        <v>872.05000000000007</v>
      </c>
      <c r="K176" s="277">
        <v>858.35</v>
      </c>
      <c r="L176" s="277">
        <v>840</v>
      </c>
      <c r="M176" s="277">
        <v>1.1323799999999999</v>
      </c>
    </row>
    <row r="177" spans="1:13">
      <c r="A177" s="301">
        <v>168</v>
      </c>
      <c r="B177" s="277" t="s">
        <v>165</v>
      </c>
      <c r="C177" s="277">
        <v>174.9</v>
      </c>
      <c r="D177" s="279">
        <v>174.88333333333333</v>
      </c>
      <c r="E177" s="279">
        <v>173.76666666666665</v>
      </c>
      <c r="F177" s="279">
        <v>172.63333333333333</v>
      </c>
      <c r="G177" s="279">
        <v>171.51666666666665</v>
      </c>
      <c r="H177" s="279">
        <v>176.01666666666665</v>
      </c>
      <c r="I177" s="279">
        <v>177.13333333333333</v>
      </c>
      <c r="J177" s="279">
        <v>178.26666666666665</v>
      </c>
      <c r="K177" s="277">
        <v>176</v>
      </c>
      <c r="L177" s="277">
        <v>173.75</v>
      </c>
      <c r="M177" s="277">
        <v>53.98809</v>
      </c>
    </row>
    <row r="178" spans="1:13">
      <c r="A178" s="301">
        <v>169</v>
      </c>
      <c r="B178" s="277" t="s">
        <v>276</v>
      </c>
      <c r="C178" s="277">
        <v>235.65</v>
      </c>
      <c r="D178" s="279">
        <v>239.04999999999998</v>
      </c>
      <c r="E178" s="279">
        <v>231.09999999999997</v>
      </c>
      <c r="F178" s="279">
        <v>226.54999999999998</v>
      </c>
      <c r="G178" s="279">
        <v>218.59999999999997</v>
      </c>
      <c r="H178" s="279">
        <v>243.59999999999997</v>
      </c>
      <c r="I178" s="279">
        <v>251.54999999999995</v>
      </c>
      <c r="J178" s="279">
        <v>256.09999999999997</v>
      </c>
      <c r="K178" s="277">
        <v>247</v>
      </c>
      <c r="L178" s="277">
        <v>234.5</v>
      </c>
      <c r="M178" s="277">
        <v>4.9877900000000004</v>
      </c>
    </row>
    <row r="179" spans="1:13">
      <c r="A179" s="301">
        <v>170</v>
      </c>
      <c r="B179" s="277" t="s">
        <v>278</v>
      </c>
      <c r="C179" s="277">
        <v>378.05</v>
      </c>
      <c r="D179" s="279">
        <v>378.90000000000003</v>
      </c>
      <c r="E179" s="279">
        <v>374.00000000000006</v>
      </c>
      <c r="F179" s="279">
        <v>369.95000000000005</v>
      </c>
      <c r="G179" s="279">
        <v>365.05000000000007</v>
      </c>
      <c r="H179" s="279">
        <v>382.95000000000005</v>
      </c>
      <c r="I179" s="279">
        <v>387.85</v>
      </c>
      <c r="J179" s="279">
        <v>391.90000000000003</v>
      </c>
      <c r="K179" s="277">
        <v>383.8</v>
      </c>
      <c r="L179" s="277">
        <v>374.85</v>
      </c>
      <c r="M179" s="277">
        <v>0.82016</v>
      </c>
    </row>
    <row r="180" spans="1:13">
      <c r="A180" s="301">
        <v>171</v>
      </c>
      <c r="B180" s="277" t="s">
        <v>279</v>
      </c>
      <c r="C180" s="277">
        <v>450.2</v>
      </c>
      <c r="D180" s="279">
        <v>453.10000000000008</v>
      </c>
      <c r="E180" s="279">
        <v>446.20000000000016</v>
      </c>
      <c r="F180" s="279">
        <v>442.2000000000001</v>
      </c>
      <c r="G180" s="279">
        <v>435.30000000000018</v>
      </c>
      <c r="H180" s="279">
        <v>457.10000000000014</v>
      </c>
      <c r="I180" s="279">
        <v>464.00000000000011</v>
      </c>
      <c r="J180" s="279">
        <v>468.00000000000011</v>
      </c>
      <c r="K180" s="277">
        <v>460</v>
      </c>
      <c r="L180" s="277">
        <v>449.1</v>
      </c>
      <c r="M180" s="277">
        <v>0.58669000000000004</v>
      </c>
    </row>
    <row r="181" spans="1:13">
      <c r="A181" s="301">
        <v>172</v>
      </c>
      <c r="B181" s="277" t="s">
        <v>167</v>
      </c>
      <c r="C181" s="277">
        <v>698.15</v>
      </c>
      <c r="D181" s="279">
        <v>705.56666666666661</v>
      </c>
      <c r="E181" s="279">
        <v>683.18333333333317</v>
      </c>
      <c r="F181" s="279">
        <v>668.21666666666658</v>
      </c>
      <c r="G181" s="279">
        <v>645.83333333333314</v>
      </c>
      <c r="H181" s="279">
        <v>720.53333333333319</v>
      </c>
      <c r="I181" s="279">
        <v>742.91666666666663</v>
      </c>
      <c r="J181" s="279">
        <v>757.88333333333321</v>
      </c>
      <c r="K181" s="277">
        <v>727.95</v>
      </c>
      <c r="L181" s="277">
        <v>690.6</v>
      </c>
      <c r="M181" s="277">
        <v>8.1954999999999991</v>
      </c>
    </row>
    <row r="182" spans="1:13">
      <c r="A182" s="301">
        <v>173</v>
      </c>
      <c r="B182" s="277" t="s">
        <v>168</v>
      </c>
      <c r="C182" s="277">
        <v>179.8</v>
      </c>
      <c r="D182" s="279">
        <v>181.46666666666667</v>
      </c>
      <c r="E182" s="279">
        <v>175.33333333333334</v>
      </c>
      <c r="F182" s="279">
        <v>170.86666666666667</v>
      </c>
      <c r="G182" s="279">
        <v>164.73333333333335</v>
      </c>
      <c r="H182" s="279">
        <v>185.93333333333334</v>
      </c>
      <c r="I182" s="279">
        <v>192.06666666666666</v>
      </c>
      <c r="J182" s="279">
        <v>196.53333333333333</v>
      </c>
      <c r="K182" s="277">
        <v>187.6</v>
      </c>
      <c r="L182" s="277">
        <v>177</v>
      </c>
      <c r="M182" s="277">
        <v>213.45492999999999</v>
      </c>
    </row>
    <row r="183" spans="1:13">
      <c r="A183" s="301">
        <v>174</v>
      </c>
      <c r="B183" s="277" t="s">
        <v>169</v>
      </c>
      <c r="C183" s="277">
        <v>107.9</v>
      </c>
      <c r="D183" s="279">
        <v>108.58333333333333</v>
      </c>
      <c r="E183" s="279">
        <v>106.51666666666665</v>
      </c>
      <c r="F183" s="279">
        <v>105.13333333333333</v>
      </c>
      <c r="G183" s="279">
        <v>103.06666666666665</v>
      </c>
      <c r="H183" s="279">
        <v>109.96666666666665</v>
      </c>
      <c r="I183" s="279">
        <v>112.03333333333335</v>
      </c>
      <c r="J183" s="279">
        <v>113.41666666666666</v>
      </c>
      <c r="K183" s="277">
        <v>110.65</v>
      </c>
      <c r="L183" s="277">
        <v>107.2</v>
      </c>
      <c r="M183" s="277">
        <v>39.576659999999997</v>
      </c>
    </row>
    <row r="184" spans="1:13">
      <c r="A184" s="301">
        <v>175</v>
      </c>
      <c r="B184" s="277" t="s">
        <v>170</v>
      </c>
      <c r="C184" s="277">
        <v>2107.1</v>
      </c>
      <c r="D184" s="279">
        <v>2102.8666666666668</v>
      </c>
      <c r="E184" s="279">
        <v>2084.7333333333336</v>
      </c>
      <c r="F184" s="279">
        <v>2062.3666666666668</v>
      </c>
      <c r="G184" s="279">
        <v>2044.2333333333336</v>
      </c>
      <c r="H184" s="279">
        <v>2125.2333333333336</v>
      </c>
      <c r="I184" s="279">
        <v>2143.3666666666668</v>
      </c>
      <c r="J184" s="279">
        <v>2165.7333333333336</v>
      </c>
      <c r="K184" s="277">
        <v>2121</v>
      </c>
      <c r="L184" s="277">
        <v>2080.5</v>
      </c>
      <c r="M184" s="277">
        <v>126.43762</v>
      </c>
    </row>
    <row r="185" spans="1:13">
      <c r="A185" s="301">
        <v>176</v>
      </c>
      <c r="B185" s="277" t="s">
        <v>171</v>
      </c>
      <c r="C185" s="277">
        <v>38.700000000000003</v>
      </c>
      <c r="D185" s="279">
        <v>39.200000000000003</v>
      </c>
      <c r="E185" s="279">
        <v>37.700000000000003</v>
      </c>
      <c r="F185" s="279">
        <v>36.700000000000003</v>
      </c>
      <c r="G185" s="279">
        <v>35.200000000000003</v>
      </c>
      <c r="H185" s="279">
        <v>40.200000000000003</v>
      </c>
      <c r="I185" s="279">
        <v>41.7</v>
      </c>
      <c r="J185" s="279">
        <v>42.7</v>
      </c>
      <c r="K185" s="277">
        <v>40.700000000000003</v>
      </c>
      <c r="L185" s="277">
        <v>38.200000000000003</v>
      </c>
      <c r="M185" s="277">
        <v>657.44343000000003</v>
      </c>
    </row>
    <row r="186" spans="1:13">
      <c r="A186" s="301">
        <v>177</v>
      </c>
      <c r="B186" s="277" t="s">
        <v>3524</v>
      </c>
      <c r="C186" s="277">
        <v>818.9</v>
      </c>
      <c r="D186" s="279">
        <v>816.88333333333333</v>
      </c>
      <c r="E186" s="279">
        <v>809.16666666666663</v>
      </c>
      <c r="F186" s="279">
        <v>799.43333333333328</v>
      </c>
      <c r="G186" s="279">
        <v>791.71666666666658</v>
      </c>
      <c r="H186" s="279">
        <v>826.61666666666667</v>
      </c>
      <c r="I186" s="279">
        <v>834.33333333333337</v>
      </c>
      <c r="J186" s="279">
        <v>844.06666666666672</v>
      </c>
      <c r="K186" s="277">
        <v>824.6</v>
      </c>
      <c r="L186" s="277">
        <v>807.15</v>
      </c>
      <c r="M186" s="277">
        <v>15.274050000000001</v>
      </c>
    </row>
    <row r="187" spans="1:13">
      <c r="A187" s="301">
        <v>178</v>
      </c>
      <c r="B187" s="277" t="s">
        <v>280</v>
      </c>
      <c r="C187" s="277">
        <v>845</v>
      </c>
      <c r="D187" s="279">
        <v>842.01666666666677</v>
      </c>
      <c r="E187" s="279">
        <v>833.18333333333351</v>
      </c>
      <c r="F187" s="279">
        <v>821.36666666666679</v>
      </c>
      <c r="G187" s="279">
        <v>812.53333333333353</v>
      </c>
      <c r="H187" s="279">
        <v>853.83333333333348</v>
      </c>
      <c r="I187" s="279">
        <v>862.66666666666674</v>
      </c>
      <c r="J187" s="279">
        <v>874.48333333333346</v>
      </c>
      <c r="K187" s="277">
        <v>850.85</v>
      </c>
      <c r="L187" s="277">
        <v>830.2</v>
      </c>
      <c r="M187" s="277">
        <v>14.387409999999999</v>
      </c>
    </row>
    <row r="188" spans="1:13">
      <c r="A188" s="301">
        <v>179</v>
      </c>
      <c r="B188" s="277" t="s">
        <v>172</v>
      </c>
      <c r="C188" s="277">
        <v>204.05</v>
      </c>
      <c r="D188" s="279">
        <v>205.15</v>
      </c>
      <c r="E188" s="279">
        <v>201.8</v>
      </c>
      <c r="F188" s="279">
        <v>199.55</v>
      </c>
      <c r="G188" s="279">
        <v>196.20000000000002</v>
      </c>
      <c r="H188" s="279">
        <v>207.4</v>
      </c>
      <c r="I188" s="279">
        <v>210.74999999999997</v>
      </c>
      <c r="J188" s="279">
        <v>213</v>
      </c>
      <c r="K188" s="277">
        <v>208.5</v>
      </c>
      <c r="L188" s="277">
        <v>202.9</v>
      </c>
      <c r="M188" s="277">
        <v>341.47080999999997</v>
      </c>
    </row>
    <row r="189" spans="1:13">
      <c r="A189" s="301">
        <v>180</v>
      </c>
      <c r="B189" s="277" t="s">
        <v>173</v>
      </c>
      <c r="C189" s="277">
        <v>19355.849999999999</v>
      </c>
      <c r="D189" s="279">
        <v>19608.983333333334</v>
      </c>
      <c r="E189" s="279">
        <v>19018.966666666667</v>
      </c>
      <c r="F189" s="279">
        <v>18682.083333333332</v>
      </c>
      <c r="G189" s="279">
        <v>18092.066666666666</v>
      </c>
      <c r="H189" s="279">
        <v>19945.866666666669</v>
      </c>
      <c r="I189" s="279">
        <v>20535.883333333339</v>
      </c>
      <c r="J189" s="279">
        <v>20872.76666666667</v>
      </c>
      <c r="K189" s="277">
        <v>20199</v>
      </c>
      <c r="L189" s="277">
        <v>19272.099999999999</v>
      </c>
      <c r="M189" s="277">
        <v>0.65858000000000005</v>
      </c>
    </row>
    <row r="190" spans="1:13">
      <c r="A190" s="301">
        <v>181</v>
      </c>
      <c r="B190" s="277" t="s">
        <v>174</v>
      </c>
      <c r="C190" s="277">
        <v>1207.25</v>
      </c>
      <c r="D190" s="279">
        <v>1210.8499999999999</v>
      </c>
      <c r="E190" s="279">
        <v>1193.4999999999998</v>
      </c>
      <c r="F190" s="279">
        <v>1179.7499999999998</v>
      </c>
      <c r="G190" s="279">
        <v>1162.3999999999996</v>
      </c>
      <c r="H190" s="279">
        <v>1224.5999999999999</v>
      </c>
      <c r="I190" s="279">
        <v>1241.9500000000003</v>
      </c>
      <c r="J190" s="279">
        <v>1255.7</v>
      </c>
      <c r="K190" s="277">
        <v>1228.2</v>
      </c>
      <c r="L190" s="277">
        <v>1197.0999999999999</v>
      </c>
      <c r="M190" s="277">
        <v>5.5622299999999996</v>
      </c>
    </row>
    <row r="191" spans="1:13">
      <c r="A191" s="301">
        <v>182</v>
      </c>
      <c r="B191" s="277" t="s">
        <v>175</v>
      </c>
      <c r="C191" s="277">
        <v>4132.05</v>
      </c>
      <c r="D191" s="279">
        <v>4154.8833333333341</v>
      </c>
      <c r="E191" s="279">
        <v>4082.3666666666686</v>
      </c>
      <c r="F191" s="279">
        <v>4032.6833333333343</v>
      </c>
      <c r="G191" s="279">
        <v>3960.1666666666688</v>
      </c>
      <c r="H191" s="279">
        <v>4204.5666666666684</v>
      </c>
      <c r="I191" s="279">
        <v>4277.083333333333</v>
      </c>
      <c r="J191" s="279">
        <v>4326.7666666666682</v>
      </c>
      <c r="K191" s="277">
        <v>4227.3999999999996</v>
      </c>
      <c r="L191" s="277">
        <v>4105.2</v>
      </c>
      <c r="M191" s="277">
        <v>1.8220799999999999</v>
      </c>
    </row>
    <row r="192" spans="1:13">
      <c r="A192" s="301">
        <v>183</v>
      </c>
      <c r="B192" s="277" t="s">
        <v>176</v>
      </c>
      <c r="C192" s="277">
        <v>662.65</v>
      </c>
      <c r="D192" s="279">
        <v>670.2166666666667</v>
      </c>
      <c r="E192" s="279">
        <v>650.43333333333339</v>
      </c>
      <c r="F192" s="279">
        <v>638.2166666666667</v>
      </c>
      <c r="G192" s="279">
        <v>618.43333333333339</v>
      </c>
      <c r="H192" s="279">
        <v>682.43333333333339</v>
      </c>
      <c r="I192" s="279">
        <v>702.2166666666667</v>
      </c>
      <c r="J192" s="279">
        <v>714.43333333333339</v>
      </c>
      <c r="K192" s="277">
        <v>690</v>
      </c>
      <c r="L192" s="277">
        <v>658</v>
      </c>
      <c r="M192" s="277">
        <v>35.203279999999999</v>
      </c>
    </row>
    <row r="193" spans="1:13">
      <c r="A193" s="301">
        <v>184</v>
      </c>
      <c r="B193" s="277" t="s">
        <v>178</v>
      </c>
      <c r="C193" s="277">
        <v>501.9</v>
      </c>
      <c r="D193" s="279">
        <v>506.06666666666661</v>
      </c>
      <c r="E193" s="279">
        <v>494.48333333333323</v>
      </c>
      <c r="F193" s="279">
        <v>487.06666666666661</v>
      </c>
      <c r="G193" s="279">
        <v>475.48333333333323</v>
      </c>
      <c r="H193" s="279">
        <v>513.48333333333323</v>
      </c>
      <c r="I193" s="279">
        <v>525.06666666666661</v>
      </c>
      <c r="J193" s="279">
        <v>532.48333333333323</v>
      </c>
      <c r="K193" s="277">
        <v>517.65</v>
      </c>
      <c r="L193" s="277">
        <v>498.65</v>
      </c>
      <c r="M193" s="277">
        <v>85.195909999999998</v>
      </c>
    </row>
    <row r="194" spans="1:13">
      <c r="A194" s="301">
        <v>185</v>
      </c>
      <c r="B194" s="277" t="s">
        <v>179</v>
      </c>
      <c r="C194" s="277">
        <v>474.3</v>
      </c>
      <c r="D194" s="279">
        <v>477.41666666666669</v>
      </c>
      <c r="E194" s="279">
        <v>467.83333333333337</v>
      </c>
      <c r="F194" s="279">
        <v>461.36666666666667</v>
      </c>
      <c r="G194" s="279">
        <v>451.78333333333336</v>
      </c>
      <c r="H194" s="279">
        <v>483.88333333333338</v>
      </c>
      <c r="I194" s="279">
        <v>493.46666666666675</v>
      </c>
      <c r="J194" s="279">
        <v>499.93333333333339</v>
      </c>
      <c r="K194" s="277">
        <v>487</v>
      </c>
      <c r="L194" s="277">
        <v>470.95</v>
      </c>
      <c r="M194" s="277">
        <v>17.645219999999998</v>
      </c>
    </row>
    <row r="195" spans="1:13">
      <c r="A195" s="301">
        <v>186</v>
      </c>
      <c r="B195" s="277" t="s">
        <v>282</v>
      </c>
      <c r="C195" s="277">
        <v>451.8</v>
      </c>
      <c r="D195" s="279">
        <v>456.4666666666667</v>
      </c>
      <c r="E195" s="279">
        <v>446.33333333333337</v>
      </c>
      <c r="F195" s="279">
        <v>440.86666666666667</v>
      </c>
      <c r="G195" s="279">
        <v>430.73333333333335</v>
      </c>
      <c r="H195" s="279">
        <v>461.93333333333339</v>
      </c>
      <c r="I195" s="279">
        <v>472.06666666666672</v>
      </c>
      <c r="J195" s="279">
        <v>477.53333333333342</v>
      </c>
      <c r="K195" s="277">
        <v>466.6</v>
      </c>
      <c r="L195" s="277">
        <v>451</v>
      </c>
      <c r="M195" s="277">
        <v>2.3542000000000001</v>
      </c>
    </row>
    <row r="196" spans="1:13">
      <c r="A196" s="301">
        <v>187</v>
      </c>
      <c r="B196" s="277" t="s">
        <v>3465</v>
      </c>
      <c r="C196" s="277">
        <v>538.35</v>
      </c>
      <c r="D196" s="279">
        <v>540.23333333333346</v>
      </c>
      <c r="E196" s="279">
        <v>531.76666666666688</v>
      </c>
      <c r="F196" s="279">
        <v>525.18333333333339</v>
      </c>
      <c r="G196" s="279">
        <v>516.71666666666681</v>
      </c>
      <c r="H196" s="279">
        <v>546.81666666666695</v>
      </c>
      <c r="I196" s="279">
        <v>555.28333333333342</v>
      </c>
      <c r="J196" s="279">
        <v>561.86666666666702</v>
      </c>
      <c r="K196" s="277">
        <v>548.70000000000005</v>
      </c>
      <c r="L196" s="277">
        <v>533.65</v>
      </c>
      <c r="M196" s="277">
        <v>38.919550000000001</v>
      </c>
    </row>
    <row r="197" spans="1:13">
      <c r="A197" s="301">
        <v>188</v>
      </c>
      <c r="B197" s="268" t="s">
        <v>183</v>
      </c>
      <c r="C197" s="268">
        <v>142.30000000000001</v>
      </c>
      <c r="D197" s="308">
        <v>144.36666666666665</v>
      </c>
      <c r="E197" s="308">
        <v>139.1333333333333</v>
      </c>
      <c r="F197" s="308">
        <v>135.96666666666664</v>
      </c>
      <c r="G197" s="308">
        <v>130.73333333333329</v>
      </c>
      <c r="H197" s="308">
        <v>147.5333333333333</v>
      </c>
      <c r="I197" s="308">
        <v>152.76666666666665</v>
      </c>
      <c r="J197" s="308">
        <v>155.93333333333331</v>
      </c>
      <c r="K197" s="268">
        <v>149.6</v>
      </c>
      <c r="L197" s="268">
        <v>141.19999999999999</v>
      </c>
      <c r="M197" s="268">
        <v>762.97951</v>
      </c>
    </row>
    <row r="198" spans="1:13">
      <c r="A198" s="301">
        <v>189</v>
      </c>
      <c r="B198" s="268" t="s">
        <v>185</v>
      </c>
      <c r="C198" s="268">
        <v>55.2</v>
      </c>
      <c r="D198" s="308">
        <v>56.016666666666673</v>
      </c>
      <c r="E198" s="308">
        <v>53.833333333333343</v>
      </c>
      <c r="F198" s="308">
        <v>52.466666666666669</v>
      </c>
      <c r="G198" s="308">
        <v>50.283333333333339</v>
      </c>
      <c r="H198" s="308">
        <v>57.383333333333347</v>
      </c>
      <c r="I198" s="308">
        <v>59.56666666666667</v>
      </c>
      <c r="J198" s="308">
        <v>60.933333333333351</v>
      </c>
      <c r="K198" s="268">
        <v>58.2</v>
      </c>
      <c r="L198" s="268">
        <v>54.65</v>
      </c>
      <c r="M198" s="268">
        <v>242.14285000000001</v>
      </c>
    </row>
    <row r="199" spans="1:13">
      <c r="A199" s="301">
        <v>190</v>
      </c>
      <c r="B199" s="268" t="s">
        <v>186</v>
      </c>
      <c r="C199" s="268">
        <v>405.1</v>
      </c>
      <c r="D199" s="308">
        <v>411.15000000000003</v>
      </c>
      <c r="E199" s="308">
        <v>396.55000000000007</v>
      </c>
      <c r="F199" s="308">
        <v>388.00000000000006</v>
      </c>
      <c r="G199" s="308">
        <v>373.40000000000009</v>
      </c>
      <c r="H199" s="308">
        <v>419.70000000000005</v>
      </c>
      <c r="I199" s="308">
        <v>434.30000000000007</v>
      </c>
      <c r="J199" s="308">
        <v>442.85</v>
      </c>
      <c r="K199" s="268">
        <v>425.75</v>
      </c>
      <c r="L199" s="268">
        <v>402.6</v>
      </c>
      <c r="M199" s="268">
        <v>116.3737</v>
      </c>
    </row>
    <row r="200" spans="1:13">
      <c r="A200" s="301">
        <v>191</v>
      </c>
      <c r="B200" s="268" t="s">
        <v>187</v>
      </c>
      <c r="C200" s="268">
        <v>2348.1999999999998</v>
      </c>
      <c r="D200" s="308">
        <v>2355.2333333333331</v>
      </c>
      <c r="E200" s="308">
        <v>2320.0166666666664</v>
      </c>
      <c r="F200" s="308">
        <v>2291.8333333333335</v>
      </c>
      <c r="G200" s="308">
        <v>2256.6166666666668</v>
      </c>
      <c r="H200" s="308">
        <v>2383.4166666666661</v>
      </c>
      <c r="I200" s="308">
        <v>2418.6333333333323</v>
      </c>
      <c r="J200" s="308">
        <v>2446.8166666666657</v>
      </c>
      <c r="K200" s="268">
        <v>2390.4499999999998</v>
      </c>
      <c r="L200" s="268">
        <v>2327.0500000000002</v>
      </c>
      <c r="M200" s="268">
        <v>74.541610000000006</v>
      </c>
    </row>
    <row r="201" spans="1:13">
      <c r="A201" s="301">
        <v>192</v>
      </c>
      <c r="B201" s="268" t="s">
        <v>188</v>
      </c>
      <c r="C201" s="268">
        <v>752.25</v>
      </c>
      <c r="D201" s="308">
        <v>755.41666666666663</v>
      </c>
      <c r="E201" s="308">
        <v>741.83333333333326</v>
      </c>
      <c r="F201" s="308">
        <v>731.41666666666663</v>
      </c>
      <c r="G201" s="308">
        <v>717.83333333333326</v>
      </c>
      <c r="H201" s="308">
        <v>765.83333333333326</v>
      </c>
      <c r="I201" s="308">
        <v>779.41666666666652</v>
      </c>
      <c r="J201" s="308">
        <v>789.83333333333326</v>
      </c>
      <c r="K201" s="268">
        <v>769</v>
      </c>
      <c r="L201" s="268">
        <v>745</v>
      </c>
      <c r="M201" s="268">
        <v>52.373840000000001</v>
      </c>
    </row>
    <row r="202" spans="1:13">
      <c r="A202" s="301">
        <v>193</v>
      </c>
      <c r="B202" s="268" t="s">
        <v>189</v>
      </c>
      <c r="C202" s="268">
        <v>1162.55</v>
      </c>
      <c r="D202" s="308">
        <v>1163.7499999999998</v>
      </c>
      <c r="E202" s="308">
        <v>1153.3999999999996</v>
      </c>
      <c r="F202" s="308">
        <v>1144.2499999999998</v>
      </c>
      <c r="G202" s="308">
        <v>1133.8999999999996</v>
      </c>
      <c r="H202" s="308">
        <v>1172.8999999999996</v>
      </c>
      <c r="I202" s="308">
        <v>1183.2499999999995</v>
      </c>
      <c r="J202" s="308">
        <v>1192.3999999999996</v>
      </c>
      <c r="K202" s="268">
        <v>1174.0999999999999</v>
      </c>
      <c r="L202" s="268">
        <v>1154.5999999999999</v>
      </c>
      <c r="M202" s="268">
        <v>19.940729999999999</v>
      </c>
    </row>
    <row r="203" spans="1:13">
      <c r="A203" s="301">
        <v>194</v>
      </c>
      <c r="B203" s="268" t="s">
        <v>190</v>
      </c>
      <c r="C203" s="268">
        <v>2753.65</v>
      </c>
      <c r="D203" s="308">
        <v>2770.5499999999997</v>
      </c>
      <c r="E203" s="308">
        <v>2723.0999999999995</v>
      </c>
      <c r="F203" s="308">
        <v>2692.5499999999997</v>
      </c>
      <c r="G203" s="308">
        <v>2645.0999999999995</v>
      </c>
      <c r="H203" s="308">
        <v>2801.0999999999995</v>
      </c>
      <c r="I203" s="308">
        <v>2848.5499999999993</v>
      </c>
      <c r="J203" s="308">
        <v>2879.0999999999995</v>
      </c>
      <c r="K203" s="268">
        <v>2818</v>
      </c>
      <c r="L203" s="268">
        <v>2740</v>
      </c>
      <c r="M203" s="268">
        <v>7.7583299999999999</v>
      </c>
    </row>
    <row r="204" spans="1:13">
      <c r="A204" s="301">
        <v>195</v>
      </c>
      <c r="B204" s="268" t="s">
        <v>191</v>
      </c>
      <c r="C204" s="268">
        <v>323.89999999999998</v>
      </c>
      <c r="D204" s="308">
        <v>326.59999999999997</v>
      </c>
      <c r="E204" s="308">
        <v>319.54999999999995</v>
      </c>
      <c r="F204" s="308">
        <v>315.2</v>
      </c>
      <c r="G204" s="308">
        <v>308.14999999999998</v>
      </c>
      <c r="H204" s="308">
        <v>330.94999999999993</v>
      </c>
      <c r="I204" s="308">
        <v>338</v>
      </c>
      <c r="J204" s="308">
        <v>342.34999999999991</v>
      </c>
      <c r="K204" s="268">
        <v>333.65</v>
      </c>
      <c r="L204" s="268">
        <v>322.25</v>
      </c>
      <c r="M204" s="268">
        <v>5.8573500000000003</v>
      </c>
    </row>
    <row r="205" spans="1:13">
      <c r="A205" s="301">
        <v>196</v>
      </c>
      <c r="B205" s="268" t="s">
        <v>550</v>
      </c>
      <c r="C205" s="268">
        <v>635.20000000000005</v>
      </c>
      <c r="D205" s="308">
        <v>641.05000000000007</v>
      </c>
      <c r="E205" s="308">
        <v>624.25000000000011</v>
      </c>
      <c r="F205" s="308">
        <v>613.30000000000007</v>
      </c>
      <c r="G205" s="308">
        <v>596.50000000000011</v>
      </c>
      <c r="H205" s="308">
        <v>652.00000000000011</v>
      </c>
      <c r="I205" s="308">
        <v>668.80000000000007</v>
      </c>
      <c r="J205" s="308">
        <v>679.75000000000011</v>
      </c>
      <c r="K205" s="268">
        <v>657.85</v>
      </c>
      <c r="L205" s="268">
        <v>630.1</v>
      </c>
      <c r="M205" s="268">
        <v>3.2799200000000002</v>
      </c>
    </row>
    <row r="206" spans="1:13">
      <c r="A206" s="301">
        <v>197</v>
      </c>
      <c r="B206" s="268" t="s">
        <v>192</v>
      </c>
      <c r="C206" s="268">
        <v>434</v>
      </c>
      <c r="D206" s="308">
        <v>435.2833333333333</v>
      </c>
      <c r="E206" s="308">
        <v>429.26666666666659</v>
      </c>
      <c r="F206" s="308">
        <v>424.5333333333333</v>
      </c>
      <c r="G206" s="308">
        <v>418.51666666666659</v>
      </c>
      <c r="H206" s="308">
        <v>440.01666666666659</v>
      </c>
      <c r="I206" s="308">
        <v>446.03333333333325</v>
      </c>
      <c r="J206" s="308">
        <v>450.76666666666659</v>
      </c>
      <c r="K206" s="268">
        <v>441.3</v>
      </c>
      <c r="L206" s="268">
        <v>430.55</v>
      </c>
      <c r="M206" s="268">
        <v>17.595500000000001</v>
      </c>
    </row>
    <row r="207" spans="1:13">
      <c r="A207" s="301">
        <v>198</v>
      </c>
      <c r="B207" s="268" t="s">
        <v>193</v>
      </c>
      <c r="C207" s="268">
        <v>1084.9000000000001</v>
      </c>
      <c r="D207" s="308">
        <v>1095.25</v>
      </c>
      <c r="E207" s="308">
        <v>1070.6500000000001</v>
      </c>
      <c r="F207" s="308">
        <v>1056.4000000000001</v>
      </c>
      <c r="G207" s="308">
        <v>1031.8000000000002</v>
      </c>
      <c r="H207" s="308">
        <v>1109.5</v>
      </c>
      <c r="I207" s="308">
        <v>1134.0999999999999</v>
      </c>
      <c r="J207" s="308">
        <v>1148.3499999999999</v>
      </c>
      <c r="K207" s="268">
        <v>1119.8499999999999</v>
      </c>
      <c r="L207" s="268">
        <v>1081</v>
      </c>
      <c r="M207" s="268">
        <v>4.1023199999999997</v>
      </c>
    </row>
    <row r="208" spans="1:13">
      <c r="A208" s="301">
        <v>199</v>
      </c>
      <c r="B208" s="268" t="s">
        <v>195</v>
      </c>
      <c r="C208" s="268">
        <v>3823.75</v>
      </c>
      <c r="D208" s="308">
        <v>3832.9666666666667</v>
      </c>
      <c r="E208" s="308">
        <v>3803.4333333333334</v>
      </c>
      <c r="F208" s="308">
        <v>3783.1166666666668</v>
      </c>
      <c r="G208" s="308">
        <v>3753.5833333333335</v>
      </c>
      <c r="H208" s="308">
        <v>3853.2833333333333</v>
      </c>
      <c r="I208" s="308">
        <v>3882.8166666666671</v>
      </c>
      <c r="J208" s="308">
        <v>3903.1333333333332</v>
      </c>
      <c r="K208" s="268">
        <v>3862.5</v>
      </c>
      <c r="L208" s="268">
        <v>3812.65</v>
      </c>
      <c r="M208" s="268">
        <v>4.5689099999999998</v>
      </c>
    </row>
    <row r="209" spans="1:13">
      <c r="A209" s="301">
        <v>200</v>
      </c>
      <c r="B209" s="268" t="s">
        <v>196</v>
      </c>
      <c r="C209" s="268">
        <v>28.75</v>
      </c>
      <c r="D209" s="308">
        <v>28.833333333333332</v>
      </c>
      <c r="E209" s="308">
        <v>28.566666666666663</v>
      </c>
      <c r="F209" s="308">
        <v>28.383333333333329</v>
      </c>
      <c r="G209" s="308">
        <v>28.11666666666666</v>
      </c>
      <c r="H209" s="308">
        <v>29.016666666666666</v>
      </c>
      <c r="I209" s="308">
        <v>29.283333333333339</v>
      </c>
      <c r="J209" s="308">
        <v>29.466666666666669</v>
      </c>
      <c r="K209" s="268">
        <v>29.1</v>
      </c>
      <c r="L209" s="268">
        <v>28.65</v>
      </c>
      <c r="M209" s="268">
        <v>15.369</v>
      </c>
    </row>
    <row r="210" spans="1:13">
      <c r="A210" s="301">
        <v>201</v>
      </c>
      <c r="B210" s="268" t="s">
        <v>197</v>
      </c>
      <c r="C210" s="268">
        <v>487</v>
      </c>
      <c r="D210" s="308">
        <v>491.8</v>
      </c>
      <c r="E210" s="308">
        <v>480.20000000000005</v>
      </c>
      <c r="F210" s="308">
        <v>473.40000000000003</v>
      </c>
      <c r="G210" s="308">
        <v>461.80000000000007</v>
      </c>
      <c r="H210" s="308">
        <v>498.6</v>
      </c>
      <c r="I210" s="308">
        <v>510.20000000000005</v>
      </c>
      <c r="J210" s="308">
        <v>517</v>
      </c>
      <c r="K210" s="268">
        <v>503.4</v>
      </c>
      <c r="L210" s="268">
        <v>485</v>
      </c>
      <c r="M210" s="268">
        <v>48.44567</v>
      </c>
    </row>
    <row r="211" spans="1:13">
      <c r="A211" s="301">
        <v>202</v>
      </c>
      <c r="B211" s="268" t="s">
        <v>563</v>
      </c>
      <c r="C211" s="268">
        <v>739.35</v>
      </c>
      <c r="D211" s="308">
        <v>741.9</v>
      </c>
      <c r="E211" s="308">
        <v>732.8</v>
      </c>
      <c r="F211" s="308">
        <v>726.25</v>
      </c>
      <c r="G211" s="308">
        <v>717.15</v>
      </c>
      <c r="H211" s="308">
        <v>748.44999999999993</v>
      </c>
      <c r="I211" s="308">
        <v>757.55000000000007</v>
      </c>
      <c r="J211" s="308">
        <v>764.09999999999991</v>
      </c>
      <c r="K211" s="268">
        <v>751</v>
      </c>
      <c r="L211" s="268">
        <v>735.35</v>
      </c>
      <c r="M211" s="268">
        <v>0.69752999999999998</v>
      </c>
    </row>
    <row r="212" spans="1:13">
      <c r="A212" s="301">
        <v>203</v>
      </c>
      <c r="B212" s="268" t="s">
        <v>284</v>
      </c>
      <c r="C212" s="268">
        <v>167.75</v>
      </c>
      <c r="D212" s="308">
        <v>168.38333333333333</v>
      </c>
      <c r="E212" s="308">
        <v>165.36666666666665</v>
      </c>
      <c r="F212" s="308">
        <v>162.98333333333332</v>
      </c>
      <c r="G212" s="308">
        <v>159.96666666666664</v>
      </c>
      <c r="H212" s="308">
        <v>170.76666666666665</v>
      </c>
      <c r="I212" s="308">
        <v>173.7833333333333</v>
      </c>
      <c r="J212" s="308">
        <v>176.16666666666666</v>
      </c>
      <c r="K212" s="268">
        <v>171.4</v>
      </c>
      <c r="L212" s="268">
        <v>166</v>
      </c>
      <c r="M212" s="268">
        <v>4.1559600000000003</v>
      </c>
    </row>
    <row r="213" spans="1:13">
      <c r="A213" s="301">
        <v>204</v>
      </c>
      <c r="B213" s="268" t="s">
        <v>199</v>
      </c>
      <c r="C213" s="268">
        <v>637.75</v>
      </c>
      <c r="D213" s="308">
        <v>641</v>
      </c>
      <c r="E213" s="308">
        <v>631.5</v>
      </c>
      <c r="F213" s="308">
        <v>625.25</v>
      </c>
      <c r="G213" s="308">
        <v>615.75</v>
      </c>
      <c r="H213" s="308">
        <v>647.25</v>
      </c>
      <c r="I213" s="308">
        <v>656.75</v>
      </c>
      <c r="J213" s="308">
        <v>663</v>
      </c>
      <c r="K213" s="268">
        <v>650.5</v>
      </c>
      <c r="L213" s="268">
        <v>634.75</v>
      </c>
      <c r="M213" s="268">
        <v>9.3134399999999999</v>
      </c>
    </row>
    <row r="214" spans="1:13">
      <c r="A214" s="301">
        <v>205</v>
      </c>
      <c r="B214" s="268" t="s">
        <v>569</v>
      </c>
      <c r="C214" s="268">
        <v>2146.6</v>
      </c>
      <c r="D214" s="308">
        <v>2168.7833333333333</v>
      </c>
      <c r="E214" s="308">
        <v>2082.8166666666666</v>
      </c>
      <c r="F214" s="308">
        <v>2019.0333333333333</v>
      </c>
      <c r="G214" s="308">
        <v>1933.0666666666666</v>
      </c>
      <c r="H214" s="308">
        <v>2232.5666666666666</v>
      </c>
      <c r="I214" s="308">
        <v>2318.5333333333328</v>
      </c>
      <c r="J214" s="308">
        <v>2382.3166666666666</v>
      </c>
      <c r="K214" s="268">
        <v>2254.75</v>
      </c>
      <c r="L214" s="268">
        <v>2105</v>
      </c>
      <c r="M214" s="268">
        <v>1.1666700000000001</v>
      </c>
    </row>
    <row r="215" spans="1:13">
      <c r="A215" s="301">
        <v>206</v>
      </c>
      <c r="B215" s="268" t="s">
        <v>200</v>
      </c>
      <c r="C215" s="308">
        <v>282.55</v>
      </c>
      <c r="D215" s="308">
        <v>282.66666666666669</v>
      </c>
      <c r="E215" s="308">
        <v>278.38333333333338</v>
      </c>
      <c r="F215" s="308">
        <v>274.2166666666667</v>
      </c>
      <c r="G215" s="308">
        <v>269.93333333333339</v>
      </c>
      <c r="H215" s="308">
        <v>286.83333333333337</v>
      </c>
      <c r="I215" s="308">
        <v>291.11666666666667</v>
      </c>
      <c r="J215" s="308">
        <v>295.28333333333336</v>
      </c>
      <c r="K215" s="308">
        <v>286.95</v>
      </c>
      <c r="L215" s="308">
        <v>278.5</v>
      </c>
      <c r="M215" s="308">
        <v>222.94865999999999</v>
      </c>
    </row>
    <row r="216" spans="1:13">
      <c r="A216" s="301">
        <v>207</v>
      </c>
      <c r="B216" s="268" t="s">
        <v>202</v>
      </c>
      <c r="C216" s="308">
        <v>213.75</v>
      </c>
      <c r="D216" s="308">
        <v>217.1</v>
      </c>
      <c r="E216" s="308">
        <v>208.75</v>
      </c>
      <c r="F216" s="308">
        <v>203.75</v>
      </c>
      <c r="G216" s="308">
        <v>195.4</v>
      </c>
      <c r="H216" s="308">
        <v>222.1</v>
      </c>
      <c r="I216" s="308">
        <v>230.44999999999996</v>
      </c>
      <c r="J216" s="308">
        <v>235.45</v>
      </c>
      <c r="K216" s="308">
        <v>225.45</v>
      </c>
      <c r="L216" s="308">
        <v>212.1</v>
      </c>
      <c r="M216" s="308">
        <v>336.61021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3"/>
      <c r="B1" s="53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44083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0" t="s">
        <v>16</v>
      </c>
      <c r="B9" s="531" t="s">
        <v>18</v>
      </c>
      <c r="C9" s="529" t="s">
        <v>19</v>
      </c>
      <c r="D9" s="529" t="s">
        <v>20</v>
      </c>
      <c r="E9" s="529" t="s">
        <v>21</v>
      </c>
      <c r="F9" s="529"/>
      <c r="G9" s="529"/>
      <c r="H9" s="529" t="s">
        <v>22</v>
      </c>
      <c r="I9" s="529"/>
      <c r="J9" s="529"/>
      <c r="K9" s="274"/>
      <c r="L9" s="281"/>
      <c r="M9" s="282"/>
    </row>
    <row r="10" spans="1:15" ht="42.75" customHeight="1">
      <c r="A10" s="525"/>
      <c r="B10" s="527"/>
      <c r="C10" s="532" t="s">
        <v>23</v>
      </c>
      <c r="D10" s="53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19130.7</v>
      </c>
      <c r="D11" s="279">
        <v>19280.899999999998</v>
      </c>
      <c r="E11" s="279">
        <v>18949.799999999996</v>
      </c>
      <c r="F11" s="279">
        <v>18768.899999999998</v>
      </c>
      <c r="G11" s="279">
        <v>18437.799999999996</v>
      </c>
      <c r="H11" s="279">
        <v>19461.799999999996</v>
      </c>
      <c r="I11" s="279">
        <v>19792.899999999994</v>
      </c>
      <c r="J11" s="279">
        <v>19973.799999999996</v>
      </c>
      <c r="K11" s="277">
        <v>19612</v>
      </c>
      <c r="L11" s="277">
        <v>19100</v>
      </c>
      <c r="M11" s="277">
        <v>2.8469999999999999E-2</v>
      </c>
    </row>
    <row r="12" spans="1:15" ht="12" customHeight="1">
      <c r="A12" s="268">
        <v>2</v>
      </c>
      <c r="B12" s="277" t="s">
        <v>803</v>
      </c>
      <c r="C12" s="278">
        <v>1026.45</v>
      </c>
      <c r="D12" s="279">
        <v>1033.8166666666666</v>
      </c>
      <c r="E12" s="279">
        <v>1013.6333333333332</v>
      </c>
      <c r="F12" s="279">
        <v>1000.8166666666666</v>
      </c>
      <c r="G12" s="279">
        <v>980.63333333333321</v>
      </c>
      <c r="H12" s="279">
        <v>1046.6333333333332</v>
      </c>
      <c r="I12" s="279">
        <v>1066.8166666666666</v>
      </c>
      <c r="J12" s="279">
        <v>1079.6333333333332</v>
      </c>
      <c r="K12" s="277">
        <v>1054</v>
      </c>
      <c r="L12" s="277">
        <v>1021</v>
      </c>
      <c r="M12" s="277">
        <v>2.1872699999999998</v>
      </c>
    </row>
    <row r="13" spans="1:15" ht="12" customHeight="1">
      <c r="A13" s="268">
        <v>3</v>
      </c>
      <c r="B13" s="277" t="s">
        <v>294</v>
      </c>
      <c r="C13" s="278">
        <v>1372</v>
      </c>
      <c r="D13" s="279">
        <v>1374</v>
      </c>
      <c r="E13" s="279">
        <v>1323</v>
      </c>
      <c r="F13" s="279">
        <v>1274</v>
      </c>
      <c r="G13" s="279">
        <v>1223</v>
      </c>
      <c r="H13" s="279">
        <v>1423</v>
      </c>
      <c r="I13" s="279">
        <v>1474</v>
      </c>
      <c r="J13" s="279">
        <v>1523</v>
      </c>
      <c r="K13" s="277">
        <v>1425</v>
      </c>
      <c r="L13" s="277">
        <v>1325</v>
      </c>
      <c r="M13" s="277">
        <v>0.87929000000000002</v>
      </c>
    </row>
    <row r="14" spans="1:15" ht="12" customHeight="1">
      <c r="A14" s="268">
        <v>4</v>
      </c>
      <c r="B14" s="277" t="s">
        <v>3120</v>
      </c>
      <c r="C14" s="278">
        <v>901.15</v>
      </c>
      <c r="D14" s="279">
        <v>914.94999999999993</v>
      </c>
      <c r="E14" s="279">
        <v>886.19999999999982</v>
      </c>
      <c r="F14" s="279">
        <v>871.24999999999989</v>
      </c>
      <c r="G14" s="279">
        <v>842.49999999999977</v>
      </c>
      <c r="H14" s="279">
        <v>929.89999999999986</v>
      </c>
      <c r="I14" s="279">
        <v>958.65000000000009</v>
      </c>
      <c r="J14" s="279">
        <v>973.59999999999991</v>
      </c>
      <c r="K14" s="277">
        <v>943.7</v>
      </c>
      <c r="L14" s="277">
        <v>900</v>
      </c>
      <c r="M14" s="277">
        <v>1.83592</v>
      </c>
    </row>
    <row r="15" spans="1:15" ht="12" customHeight="1">
      <c r="A15" s="268">
        <v>5</v>
      </c>
      <c r="B15" s="277" t="s">
        <v>295</v>
      </c>
      <c r="C15" s="278">
        <v>16723</v>
      </c>
      <c r="D15" s="279">
        <v>16625.733333333334</v>
      </c>
      <c r="E15" s="279">
        <v>16452.466666666667</v>
      </c>
      <c r="F15" s="279">
        <v>16181.933333333334</v>
      </c>
      <c r="G15" s="279">
        <v>16008.666666666668</v>
      </c>
      <c r="H15" s="279">
        <v>16896.266666666666</v>
      </c>
      <c r="I15" s="279">
        <v>17069.533333333336</v>
      </c>
      <c r="J15" s="279">
        <v>17340.066666666666</v>
      </c>
      <c r="K15" s="277">
        <v>16799</v>
      </c>
      <c r="L15" s="277">
        <v>16355.2</v>
      </c>
      <c r="M15" s="277">
        <v>9.9269999999999997E-2</v>
      </c>
    </row>
    <row r="16" spans="1:15" ht="12" customHeight="1">
      <c r="A16" s="268">
        <v>6</v>
      </c>
      <c r="B16" s="277" t="s">
        <v>227</v>
      </c>
      <c r="C16" s="278">
        <v>71</v>
      </c>
      <c r="D16" s="279">
        <v>71.63333333333334</v>
      </c>
      <c r="E16" s="279">
        <v>69.616666666666674</v>
      </c>
      <c r="F16" s="279">
        <v>68.233333333333334</v>
      </c>
      <c r="G16" s="279">
        <v>66.216666666666669</v>
      </c>
      <c r="H16" s="279">
        <v>73.01666666666668</v>
      </c>
      <c r="I16" s="279">
        <v>75.03333333333336</v>
      </c>
      <c r="J16" s="279">
        <v>76.416666666666686</v>
      </c>
      <c r="K16" s="277">
        <v>73.650000000000006</v>
      </c>
      <c r="L16" s="277">
        <v>70.25</v>
      </c>
      <c r="M16" s="277">
        <v>45.33746</v>
      </c>
    </row>
    <row r="17" spans="1:13" ht="12" customHeight="1">
      <c r="A17" s="268">
        <v>7</v>
      </c>
      <c r="B17" s="277" t="s">
        <v>228</v>
      </c>
      <c r="C17" s="278">
        <v>137.80000000000001</v>
      </c>
      <c r="D17" s="279">
        <v>137.1</v>
      </c>
      <c r="E17" s="279">
        <v>135.14999999999998</v>
      </c>
      <c r="F17" s="279">
        <v>132.49999999999997</v>
      </c>
      <c r="G17" s="279">
        <v>130.54999999999995</v>
      </c>
      <c r="H17" s="279">
        <v>139.75</v>
      </c>
      <c r="I17" s="279">
        <v>141.69999999999999</v>
      </c>
      <c r="J17" s="279">
        <v>144.35000000000002</v>
      </c>
      <c r="K17" s="277">
        <v>139.05000000000001</v>
      </c>
      <c r="L17" s="277">
        <v>134.44999999999999</v>
      </c>
      <c r="M17" s="277">
        <v>10.414400000000001</v>
      </c>
    </row>
    <row r="18" spans="1:13" ht="12" customHeight="1">
      <c r="A18" s="268">
        <v>8</v>
      </c>
      <c r="B18" s="277" t="s">
        <v>38</v>
      </c>
      <c r="C18" s="278">
        <v>1308.5</v>
      </c>
      <c r="D18" s="279">
        <v>1317.2</v>
      </c>
      <c r="E18" s="279">
        <v>1294.6000000000001</v>
      </c>
      <c r="F18" s="279">
        <v>1280.7</v>
      </c>
      <c r="G18" s="279">
        <v>1258.1000000000001</v>
      </c>
      <c r="H18" s="279">
        <v>1331.1000000000001</v>
      </c>
      <c r="I18" s="279">
        <v>1353.7</v>
      </c>
      <c r="J18" s="279">
        <v>1367.6000000000001</v>
      </c>
      <c r="K18" s="277">
        <v>1339.8</v>
      </c>
      <c r="L18" s="277">
        <v>1303.3</v>
      </c>
      <c r="M18" s="277">
        <v>7.49573</v>
      </c>
    </row>
    <row r="19" spans="1:13" ht="12" customHeight="1">
      <c r="A19" s="268">
        <v>9</v>
      </c>
      <c r="B19" s="277" t="s">
        <v>296</v>
      </c>
      <c r="C19" s="278">
        <v>191.05</v>
      </c>
      <c r="D19" s="279">
        <v>192.83333333333334</v>
      </c>
      <c r="E19" s="279">
        <v>188.31666666666669</v>
      </c>
      <c r="F19" s="279">
        <v>185.58333333333334</v>
      </c>
      <c r="G19" s="279">
        <v>181.06666666666669</v>
      </c>
      <c r="H19" s="279">
        <v>195.56666666666669</v>
      </c>
      <c r="I19" s="279">
        <v>200.08333333333334</v>
      </c>
      <c r="J19" s="279">
        <v>202.81666666666669</v>
      </c>
      <c r="K19" s="277">
        <v>197.35</v>
      </c>
      <c r="L19" s="277">
        <v>190.1</v>
      </c>
      <c r="M19" s="277">
        <v>19.570589999999999</v>
      </c>
    </row>
    <row r="20" spans="1:13" ht="12" customHeight="1">
      <c r="A20" s="268">
        <v>10</v>
      </c>
      <c r="B20" s="277" t="s">
        <v>297</v>
      </c>
      <c r="C20" s="278">
        <v>564.4</v>
      </c>
      <c r="D20" s="279">
        <v>561.76666666666654</v>
      </c>
      <c r="E20" s="279">
        <v>545.73333333333312</v>
      </c>
      <c r="F20" s="279">
        <v>527.06666666666661</v>
      </c>
      <c r="G20" s="279">
        <v>511.03333333333319</v>
      </c>
      <c r="H20" s="279">
        <v>580.43333333333305</v>
      </c>
      <c r="I20" s="279">
        <v>596.46666666666658</v>
      </c>
      <c r="J20" s="279">
        <v>615.13333333333298</v>
      </c>
      <c r="K20" s="277">
        <v>577.79999999999995</v>
      </c>
      <c r="L20" s="277">
        <v>543.1</v>
      </c>
      <c r="M20" s="277">
        <v>12.473610000000001</v>
      </c>
    </row>
    <row r="21" spans="1:13" ht="12" customHeight="1">
      <c r="A21" s="268">
        <v>11</v>
      </c>
      <c r="B21" s="277" t="s">
        <v>41</v>
      </c>
      <c r="C21" s="278">
        <v>345.6</v>
      </c>
      <c r="D21" s="279">
        <v>348.36666666666662</v>
      </c>
      <c r="E21" s="279">
        <v>340.78333333333325</v>
      </c>
      <c r="F21" s="279">
        <v>335.96666666666664</v>
      </c>
      <c r="G21" s="279">
        <v>328.38333333333327</v>
      </c>
      <c r="H21" s="279">
        <v>353.18333333333322</v>
      </c>
      <c r="I21" s="279">
        <v>360.76666666666659</v>
      </c>
      <c r="J21" s="279">
        <v>365.5833333333332</v>
      </c>
      <c r="K21" s="277">
        <v>355.95</v>
      </c>
      <c r="L21" s="277">
        <v>343.55</v>
      </c>
      <c r="M21" s="277">
        <v>23.394570000000002</v>
      </c>
    </row>
    <row r="22" spans="1:13" ht="12" customHeight="1">
      <c r="A22" s="268">
        <v>12</v>
      </c>
      <c r="B22" s="277" t="s">
        <v>43</v>
      </c>
      <c r="C22" s="278">
        <v>37.15</v>
      </c>
      <c r="D22" s="279">
        <v>37.349999999999994</v>
      </c>
      <c r="E22" s="279">
        <v>36.899999999999991</v>
      </c>
      <c r="F22" s="279">
        <v>36.65</v>
      </c>
      <c r="G22" s="279">
        <v>36.199999999999996</v>
      </c>
      <c r="H22" s="279">
        <v>37.599999999999987</v>
      </c>
      <c r="I22" s="279">
        <v>38.04999999999999</v>
      </c>
      <c r="J22" s="279">
        <v>38.299999999999983</v>
      </c>
      <c r="K22" s="277">
        <v>37.799999999999997</v>
      </c>
      <c r="L22" s="277">
        <v>37.1</v>
      </c>
      <c r="M22" s="277">
        <v>25.941269999999999</v>
      </c>
    </row>
    <row r="23" spans="1:13">
      <c r="A23" s="268">
        <v>13</v>
      </c>
      <c r="B23" s="277" t="s">
        <v>298</v>
      </c>
      <c r="C23" s="278">
        <v>262.60000000000002</v>
      </c>
      <c r="D23" s="279">
        <v>265.31666666666666</v>
      </c>
      <c r="E23" s="279">
        <v>257.63333333333333</v>
      </c>
      <c r="F23" s="279">
        <v>252.66666666666669</v>
      </c>
      <c r="G23" s="279">
        <v>244.98333333333335</v>
      </c>
      <c r="H23" s="279">
        <v>270.2833333333333</v>
      </c>
      <c r="I23" s="279">
        <v>277.96666666666658</v>
      </c>
      <c r="J23" s="279">
        <v>282.93333333333328</v>
      </c>
      <c r="K23" s="277">
        <v>273</v>
      </c>
      <c r="L23" s="277">
        <v>260.35000000000002</v>
      </c>
      <c r="M23" s="277">
        <v>2.6271</v>
      </c>
    </row>
    <row r="24" spans="1:13">
      <c r="A24" s="268">
        <v>14</v>
      </c>
      <c r="B24" s="277" t="s">
        <v>299</v>
      </c>
      <c r="C24" s="278">
        <v>229.95</v>
      </c>
      <c r="D24" s="279">
        <v>230.96666666666667</v>
      </c>
      <c r="E24" s="279">
        <v>228.08333333333334</v>
      </c>
      <c r="F24" s="279">
        <v>226.21666666666667</v>
      </c>
      <c r="G24" s="279">
        <v>223.33333333333334</v>
      </c>
      <c r="H24" s="279">
        <v>232.83333333333334</v>
      </c>
      <c r="I24" s="279">
        <v>235.71666666666667</v>
      </c>
      <c r="J24" s="279">
        <v>237.58333333333334</v>
      </c>
      <c r="K24" s="277">
        <v>233.85</v>
      </c>
      <c r="L24" s="277">
        <v>229.1</v>
      </c>
      <c r="M24" s="277">
        <v>2.3441800000000002</v>
      </c>
    </row>
    <row r="25" spans="1:13">
      <c r="A25" s="268">
        <v>15</v>
      </c>
      <c r="B25" s="277" t="s">
        <v>300</v>
      </c>
      <c r="C25" s="278">
        <v>203.9</v>
      </c>
      <c r="D25" s="279">
        <v>207.28333333333333</v>
      </c>
      <c r="E25" s="279">
        <v>199.11666666666667</v>
      </c>
      <c r="F25" s="279">
        <v>194.33333333333334</v>
      </c>
      <c r="G25" s="279">
        <v>186.16666666666669</v>
      </c>
      <c r="H25" s="279">
        <v>212.06666666666666</v>
      </c>
      <c r="I25" s="279">
        <v>220.23333333333335</v>
      </c>
      <c r="J25" s="279">
        <v>225.01666666666665</v>
      </c>
      <c r="K25" s="277">
        <v>215.45</v>
      </c>
      <c r="L25" s="277">
        <v>202.5</v>
      </c>
      <c r="M25" s="277">
        <v>3.06955</v>
      </c>
    </row>
    <row r="26" spans="1:13">
      <c r="A26" s="268">
        <v>16</v>
      </c>
      <c r="B26" s="277" t="s">
        <v>833</v>
      </c>
      <c r="C26" s="278">
        <v>2766.6</v>
      </c>
      <c r="D26" s="279">
        <v>2782.9666666666667</v>
      </c>
      <c r="E26" s="279">
        <v>2703.6333333333332</v>
      </c>
      <c r="F26" s="279">
        <v>2640.6666666666665</v>
      </c>
      <c r="G26" s="279">
        <v>2561.333333333333</v>
      </c>
      <c r="H26" s="279">
        <v>2845.9333333333334</v>
      </c>
      <c r="I26" s="279">
        <v>2925.2666666666664</v>
      </c>
      <c r="J26" s="279">
        <v>2988.2333333333336</v>
      </c>
      <c r="K26" s="277">
        <v>2862.3</v>
      </c>
      <c r="L26" s="277">
        <v>2720</v>
      </c>
      <c r="M26" s="277">
        <v>0.61978999999999995</v>
      </c>
    </row>
    <row r="27" spans="1:13">
      <c r="A27" s="268">
        <v>17</v>
      </c>
      <c r="B27" s="277" t="s">
        <v>292</v>
      </c>
      <c r="C27" s="278">
        <v>1775.05</v>
      </c>
      <c r="D27" s="279">
        <v>1777.7166666666665</v>
      </c>
      <c r="E27" s="279">
        <v>1769.4333333333329</v>
      </c>
      <c r="F27" s="279">
        <v>1763.8166666666664</v>
      </c>
      <c r="G27" s="279">
        <v>1755.5333333333328</v>
      </c>
      <c r="H27" s="279">
        <v>1783.333333333333</v>
      </c>
      <c r="I27" s="279">
        <v>1791.6166666666663</v>
      </c>
      <c r="J27" s="279">
        <v>1797.2333333333331</v>
      </c>
      <c r="K27" s="277">
        <v>1786</v>
      </c>
      <c r="L27" s="277">
        <v>1772.1</v>
      </c>
      <c r="M27" s="277">
        <v>0.40146999999999999</v>
      </c>
    </row>
    <row r="28" spans="1:13">
      <c r="A28" s="268">
        <v>18</v>
      </c>
      <c r="B28" s="277" t="s">
        <v>229</v>
      </c>
      <c r="C28" s="278">
        <v>1505.05</v>
      </c>
      <c r="D28" s="279">
        <v>1514.8500000000001</v>
      </c>
      <c r="E28" s="279">
        <v>1480.2000000000003</v>
      </c>
      <c r="F28" s="279">
        <v>1455.3500000000001</v>
      </c>
      <c r="G28" s="279">
        <v>1420.7000000000003</v>
      </c>
      <c r="H28" s="279">
        <v>1539.7000000000003</v>
      </c>
      <c r="I28" s="279">
        <v>1574.3500000000004</v>
      </c>
      <c r="J28" s="279">
        <v>1599.2000000000003</v>
      </c>
      <c r="K28" s="277">
        <v>1549.5</v>
      </c>
      <c r="L28" s="277">
        <v>1490</v>
      </c>
      <c r="M28" s="277">
        <v>1.2677099999999999</v>
      </c>
    </row>
    <row r="29" spans="1:13">
      <c r="A29" s="268">
        <v>19</v>
      </c>
      <c r="B29" s="277" t="s">
        <v>301</v>
      </c>
      <c r="C29" s="278">
        <v>2105.65</v>
      </c>
      <c r="D29" s="279">
        <v>2107.4333333333334</v>
      </c>
      <c r="E29" s="279">
        <v>2070.916666666667</v>
      </c>
      <c r="F29" s="279">
        <v>2036.1833333333334</v>
      </c>
      <c r="G29" s="279">
        <v>1999.666666666667</v>
      </c>
      <c r="H29" s="279">
        <v>2142.166666666667</v>
      </c>
      <c r="I29" s="279">
        <v>2178.6833333333334</v>
      </c>
      <c r="J29" s="279">
        <v>2213.416666666667</v>
      </c>
      <c r="K29" s="277">
        <v>2143.9499999999998</v>
      </c>
      <c r="L29" s="277">
        <v>2072.6999999999998</v>
      </c>
      <c r="M29" s="277">
        <v>0.49401</v>
      </c>
    </row>
    <row r="30" spans="1:13">
      <c r="A30" s="268">
        <v>20</v>
      </c>
      <c r="B30" s="277" t="s">
        <v>230</v>
      </c>
      <c r="C30" s="278">
        <v>2841.9</v>
      </c>
      <c r="D30" s="279">
        <v>2844.3833333333332</v>
      </c>
      <c r="E30" s="279">
        <v>2817.7666666666664</v>
      </c>
      <c r="F30" s="279">
        <v>2793.6333333333332</v>
      </c>
      <c r="G30" s="279">
        <v>2767.0166666666664</v>
      </c>
      <c r="H30" s="279">
        <v>2868.5166666666664</v>
      </c>
      <c r="I30" s="279">
        <v>2895.1333333333332</v>
      </c>
      <c r="J30" s="279">
        <v>2919.2666666666664</v>
      </c>
      <c r="K30" s="277">
        <v>2871</v>
      </c>
      <c r="L30" s="277">
        <v>2820.25</v>
      </c>
      <c r="M30" s="277">
        <v>2.2895099999999999</v>
      </c>
    </row>
    <row r="31" spans="1:13">
      <c r="A31" s="268">
        <v>21</v>
      </c>
      <c r="B31" s="277" t="s">
        <v>871</v>
      </c>
      <c r="C31" s="278">
        <v>3243.45</v>
      </c>
      <c r="D31" s="279">
        <v>3276.15</v>
      </c>
      <c r="E31" s="279">
        <v>3197.3</v>
      </c>
      <c r="F31" s="279">
        <v>3151.15</v>
      </c>
      <c r="G31" s="279">
        <v>3072.3</v>
      </c>
      <c r="H31" s="279">
        <v>3322.3</v>
      </c>
      <c r="I31" s="279">
        <v>3401.1499999999996</v>
      </c>
      <c r="J31" s="279">
        <v>3447.3</v>
      </c>
      <c r="K31" s="277">
        <v>3355</v>
      </c>
      <c r="L31" s="277">
        <v>3230</v>
      </c>
      <c r="M31" s="277">
        <v>0.34720000000000001</v>
      </c>
    </row>
    <row r="32" spans="1:13">
      <c r="A32" s="268">
        <v>22</v>
      </c>
      <c r="B32" s="277" t="s">
        <v>303</v>
      </c>
      <c r="C32" s="278">
        <v>115.1</v>
      </c>
      <c r="D32" s="279">
        <v>115.75</v>
      </c>
      <c r="E32" s="279">
        <v>112.6</v>
      </c>
      <c r="F32" s="279">
        <v>110.1</v>
      </c>
      <c r="G32" s="279">
        <v>106.94999999999999</v>
      </c>
      <c r="H32" s="279">
        <v>118.25</v>
      </c>
      <c r="I32" s="279">
        <v>121.4</v>
      </c>
      <c r="J32" s="279">
        <v>123.9</v>
      </c>
      <c r="K32" s="277">
        <v>118.9</v>
      </c>
      <c r="L32" s="277">
        <v>113.25</v>
      </c>
      <c r="M32" s="277">
        <v>5.0663999999999998</v>
      </c>
    </row>
    <row r="33" spans="1:13">
      <c r="A33" s="268">
        <v>23</v>
      </c>
      <c r="B33" s="277" t="s">
        <v>45</v>
      </c>
      <c r="C33" s="278">
        <v>717.9</v>
      </c>
      <c r="D33" s="279">
        <v>725.0333333333333</v>
      </c>
      <c r="E33" s="279">
        <v>708.01666666666665</v>
      </c>
      <c r="F33" s="279">
        <v>698.13333333333333</v>
      </c>
      <c r="G33" s="279">
        <v>681.11666666666667</v>
      </c>
      <c r="H33" s="279">
        <v>734.91666666666663</v>
      </c>
      <c r="I33" s="279">
        <v>751.93333333333328</v>
      </c>
      <c r="J33" s="279">
        <v>761.81666666666661</v>
      </c>
      <c r="K33" s="277">
        <v>742.05</v>
      </c>
      <c r="L33" s="277">
        <v>715.15</v>
      </c>
      <c r="M33" s="277">
        <v>8.4201300000000003</v>
      </c>
    </row>
    <row r="34" spans="1:13">
      <c r="A34" s="268">
        <v>24</v>
      </c>
      <c r="B34" s="277" t="s">
        <v>304</v>
      </c>
      <c r="C34" s="278">
        <v>1879.6</v>
      </c>
      <c r="D34" s="279">
        <v>1909.8333333333333</v>
      </c>
      <c r="E34" s="279">
        <v>1819.7666666666664</v>
      </c>
      <c r="F34" s="279">
        <v>1759.9333333333332</v>
      </c>
      <c r="G34" s="279">
        <v>1669.8666666666663</v>
      </c>
      <c r="H34" s="279">
        <v>1969.6666666666665</v>
      </c>
      <c r="I34" s="279">
        <v>2059.7333333333336</v>
      </c>
      <c r="J34" s="279">
        <v>2119.5666666666666</v>
      </c>
      <c r="K34" s="277">
        <v>1999.9</v>
      </c>
      <c r="L34" s="277">
        <v>1850</v>
      </c>
      <c r="M34" s="277">
        <v>5.4001900000000003</v>
      </c>
    </row>
    <row r="35" spans="1:13">
      <c r="A35" s="268">
        <v>25</v>
      </c>
      <c r="B35" s="277" t="s">
        <v>46</v>
      </c>
      <c r="C35" s="278">
        <v>206.5</v>
      </c>
      <c r="D35" s="279">
        <v>207.54999999999998</v>
      </c>
      <c r="E35" s="279">
        <v>204.59999999999997</v>
      </c>
      <c r="F35" s="279">
        <v>202.7</v>
      </c>
      <c r="G35" s="279">
        <v>199.74999999999997</v>
      </c>
      <c r="H35" s="279">
        <v>209.44999999999996</v>
      </c>
      <c r="I35" s="279">
        <v>212.39999999999995</v>
      </c>
      <c r="J35" s="279">
        <v>214.29999999999995</v>
      </c>
      <c r="K35" s="277">
        <v>210.5</v>
      </c>
      <c r="L35" s="277">
        <v>205.65</v>
      </c>
      <c r="M35" s="277">
        <v>20.706340000000001</v>
      </c>
    </row>
    <row r="36" spans="1:13">
      <c r="A36" s="268">
        <v>26</v>
      </c>
      <c r="B36" s="277" t="s">
        <v>293</v>
      </c>
      <c r="C36" s="278">
        <v>2449.4</v>
      </c>
      <c r="D36" s="279">
        <v>2453.3666666666668</v>
      </c>
      <c r="E36" s="279">
        <v>2419.3333333333335</v>
      </c>
      <c r="F36" s="279">
        <v>2389.2666666666669</v>
      </c>
      <c r="G36" s="279">
        <v>2355.2333333333336</v>
      </c>
      <c r="H36" s="279">
        <v>2483.4333333333334</v>
      </c>
      <c r="I36" s="279">
        <v>2517.4666666666662</v>
      </c>
      <c r="J36" s="279">
        <v>2547.5333333333333</v>
      </c>
      <c r="K36" s="277">
        <v>2487.4</v>
      </c>
      <c r="L36" s="277">
        <v>2423.3000000000002</v>
      </c>
      <c r="M36" s="277">
        <v>0.94625999999999999</v>
      </c>
    </row>
    <row r="37" spans="1:13">
      <c r="A37" s="268">
        <v>27</v>
      </c>
      <c r="B37" s="277" t="s">
        <v>302</v>
      </c>
      <c r="C37" s="278">
        <v>922.7</v>
      </c>
      <c r="D37" s="279">
        <v>926.76666666666677</v>
      </c>
      <c r="E37" s="279">
        <v>912.53333333333353</v>
      </c>
      <c r="F37" s="279">
        <v>902.36666666666679</v>
      </c>
      <c r="G37" s="279">
        <v>888.13333333333355</v>
      </c>
      <c r="H37" s="279">
        <v>936.93333333333351</v>
      </c>
      <c r="I37" s="279">
        <v>951.16666666666686</v>
      </c>
      <c r="J37" s="279">
        <v>961.33333333333348</v>
      </c>
      <c r="K37" s="277">
        <v>941</v>
      </c>
      <c r="L37" s="277">
        <v>916.6</v>
      </c>
      <c r="M37" s="277">
        <v>3.8914499999999999</v>
      </c>
    </row>
    <row r="38" spans="1:13">
      <c r="A38" s="268">
        <v>28</v>
      </c>
      <c r="B38" s="277" t="s">
        <v>47</v>
      </c>
      <c r="C38" s="278">
        <v>1651.65</v>
      </c>
      <c r="D38" s="279">
        <v>1656.1333333333332</v>
      </c>
      <c r="E38" s="279">
        <v>1626.3666666666663</v>
      </c>
      <c r="F38" s="279">
        <v>1601.083333333333</v>
      </c>
      <c r="G38" s="279">
        <v>1571.3166666666662</v>
      </c>
      <c r="H38" s="279">
        <v>1681.4166666666665</v>
      </c>
      <c r="I38" s="279">
        <v>1711.1833333333334</v>
      </c>
      <c r="J38" s="279">
        <v>1736.4666666666667</v>
      </c>
      <c r="K38" s="277">
        <v>1685.9</v>
      </c>
      <c r="L38" s="277">
        <v>1630.85</v>
      </c>
      <c r="M38" s="277">
        <v>7.1035300000000001</v>
      </c>
    </row>
    <row r="39" spans="1:13">
      <c r="A39" s="268">
        <v>29</v>
      </c>
      <c r="B39" s="277" t="s">
        <v>48</v>
      </c>
      <c r="C39" s="278">
        <v>113.3</v>
      </c>
      <c r="D39" s="279">
        <v>114.55</v>
      </c>
      <c r="E39" s="279">
        <v>109.1</v>
      </c>
      <c r="F39" s="279">
        <v>104.89999999999999</v>
      </c>
      <c r="G39" s="279">
        <v>99.449999999999989</v>
      </c>
      <c r="H39" s="279">
        <v>118.75</v>
      </c>
      <c r="I39" s="279">
        <v>124.20000000000002</v>
      </c>
      <c r="J39" s="279">
        <v>128.4</v>
      </c>
      <c r="K39" s="277">
        <v>120</v>
      </c>
      <c r="L39" s="277">
        <v>110.35</v>
      </c>
      <c r="M39" s="277">
        <v>74.259069999999994</v>
      </c>
    </row>
    <row r="40" spans="1:13">
      <c r="A40" s="268">
        <v>30</v>
      </c>
      <c r="B40" s="277" t="s">
        <v>305</v>
      </c>
      <c r="C40" s="278">
        <v>135.69999999999999</v>
      </c>
      <c r="D40" s="279">
        <v>138.31666666666663</v>
      </c>
      <c r="E40" s="279">
        <v>132.78333333333327</v>
      </c>
      <c r="F40" s="279">
        <v>129.86666666666665</v>
      </c>
      <c r="G40" s="279">
        <v>124.33333333333329</v>
      </c>
      <c r="H40" s="279">
        <v>141.23333333333326</v>
      </c>
      <c r="I40" s="279">
        <v>146.76666666666662</v>
      </c>
      <c r="J40" s="279">
        <v>149.68333333333325</v>
      </c>
      <c r="K40" s="277">
        <v>143.85</v>
      </c>
      <c r="L40" s="277">
        <v>135.4</v>
      </c>
      <c r="M40" s="277">
        <v>1.4571499999999999</v>
      </c>
    </row>
    <row r="41" spans="1:13">
      <c r="A41" s="268">
        <v>31</v>
      </c>
      <c r="B41" s="277" t="s">
        <v>938</v>
      </c>
      <c r="C41" s="278">
        <v>221.4</v>
      </c>
      <c r="D41" s="279">
        <v>225.46666666666667</v>
      </c>
      <c r="E41" s="279">
        <v>215.93333333333334</v>
      </c>
      <c r="F41" s="279">
        <v>210.46666666666667</v>
      </c>
      <c r="G41" s="279">
        <v>200.93333333333334</v>
      </c>
      <c r="H41" s="279">
        <v>230.93333333333334</v>
      </c>
      <c r="I41" s="279">
        <v>240.4666666666667</v>
      </c>
      <c r="J41" s="279">
        <v>245.93333333333334</v>
      </c>
      <c r="K41" s="277">
        <v>235</v>
      </c>
      <c r="L41" s="277">
        <v>220</v>
      </c>
      <c r="M41" s="277">
        <v>1.30111</v>
      </c>
    </row>
    <row r="42" spans="1:13">
      <c r="A42" s="268">
        <v>32</v>
      </c>
      <c r="B42" s="277" t="s">
        <v>306</v>
      </c>
      <c r="C42" s="278">
        <v>71.25</v>
      </c>
      <c r="D42" s="279">
        <v>71.63333333333334</v>
      </c>
      <c r="E42" s="279">
        <v>69.866666666666674</v>
      </c>
      <c r="F42" s="279">
        <v>68.483333333333334</v>
      </c>
      <c r="G42" s="279">
        <v>66.716666666666669</v>
      </c>
      <c r="H42" s="279">
        <v>73.01666666666668</v>
      </c>
      <c r="I42" s="279">
        <v>74.78333333333336</v>
      </c>
      <c r="J42" s="279">
        <v>76.166666666666686</v>
      </c>
      <c r="K42" s="277">
        <v>73.400000000000006</v>
      </c>
      <c r="L42" s="277">
        <v>70.25</v>
      </c>
      <c r="M42" s="277">
        <v>35.161200000000001</v>
      </c>
    </row>
    <row r="43" spans="1:13">
      <c r="A43" s="268">
        <v>33</v>
      </c>
      <c r="B43" s="277" t="s">
        <v>49</v>
      </c>
      <c r="C43" s="278">
        <v>67.55</v>
      </c>
      <c r="D43" s="279">
        <v>68.216666666666669</v>
      </c>
      <c r="E43" s="279">
        <v>66.433333333333337</v>
      </c>
      <c r="F43" s="279">
        <v>65.316666666666663</v>
      </c>
      <c r="G43" s="279">
        <v>63.533333333333331</v>
      </c>
      <c r="H43" s="279">
        <v>69.333333333333343</v>
      </c>
      <c r="I43" s="279">
        <v>71.116666666666674</v>
      </c>
      <c r="J43" s="279">
        <v>72.233333333333348</v>
      </c>
      <c r="K43" s="277">
        <v>70</v>
      </c>
      <c r="L43" s="277">
        <v>67.099999999999994</v>
      </c>
      <c r="M43" s="277">
        <v>202.81774999999999</v>
      </c>
    </row>
    <row r="44" spans="1:13">
      <c r="A44" s="268">
        <v>34</v>
      </c>
      <c r="B44" s="277" t="s">
        <v>51</v>
      </c>
      <c r="C44" s="278">
        <v>1960.35</v>
      </c>
      <c r="D44" s="279">
        <v>1971.4333333333334</v>
      </c>
      <c r="E44" s="279">
        <v>1940.9166666666667</v>
      </c>
      <c r="F44" s="279">
        <v>1921.4833333333333</v>
      </c>
      <c r="G44" s="279">
        <v>1890.9666666666667</v>
      </c>
      <c r="H44" s="279">
        <v>1990.8666666666668</v>
      </c>
      <c r="I44" s="279">
        <v>2021.3833333333332</v>
      </c>
      <c r="J44" s="279">
        <v>2040.8166666666668</v>
      </c>
      <c r="K44" s="277">
        <v>2001.95</v>
      </c>
      <c r="L44" s="277">
        <v>1952</v>
      </c>
      <c r="M44" s="277">
        <v>24.010539999999999</v>
      </c>
    </row>
    <row r="45" spans="1:13">
      <c r="A45" s="268">
        <v>35</v>
      </c>
      <c r="B45" s="277" t="s">
        <v>307</v>
      </c>
      <c r="C45" s="278">
        <v>124.05</v>
      </c>
      <c r="D45" s="279">
        <v>125.08333333333333</v>
      </c>
      <c r="E45" s="279">
        <v>122.96666666666665</v>
      </c>
      <c r="F45" s="279">
        <v>121.88333333333333</v>
      </c>
      <c r="G45" s="279">
        <v>119.76666666666665</v>
      </c>
      <c r="H45" s="279">
        <v>126.16666666666666</v>
      </c>
      <c r="I45" s="279">
        <v>128.28333333333333</v>
      </c>
      <c r="J45" s="279">
        <v>129.36666666666667</v>
      </c>
      <c r="K45" s="277">
        <v>127.2</v>
      </c>
      <c r="L45" s="277">
        <v>124</v>
      </c>
      <c r="M45" s="277">
        <v>0.68172999999999995</v>
      </c>
    </row>
    <row r="46" spans="1:13">
      <c r="A46" s="268">
        <v>36</v>
      </c>
      <c r="B46" s="277" t="s">
        <v>309</v>
      </c>
      <c r="C46" s="278">
        <v>1265.75</v>
      </c>
      <c r="D46" s="279">
        <v>1273.5</v>
      </c>
      <c r="E46" s="279">
        <v>1232.3</v>
      </c>
      <c r="F46" s="279">
        <v>1198.8499999999999</v>
      </c>
      <c r="G46" s="279">
        <v>1157.6499999999999</v>
      </c>
      <c r="H46" s="279">
        <v>1306.95</v>
      </c>
      <c r="I46" s="279">
        <v>1348.1499999999999</v>
      </c>
      <c r="J46" s="279">
        <v>1381.6000000000001</v>
      </c>
      <c r="K46" s="277">
        <v>1314.7</v>
      </c>
      <c r="L46" s="277">
        <v>1240.05</v>
      </c>
      <c r="M46" s="277">
        <v>3.1623800000000002</v>
      </c>
    </row>
    <row r="47" spans="1:13">
      <c r="A47" s="268">
        <v>37</v>
      </c>
      <c r="B47" s="277" t="s">
        <v>308</v>
      </c>
      <c r="C47" s="278">
        <v>4231.05</v>
      </c>
      <c r="D47" s="279">
        <v>4440.6333333333332</v>
      </c>
      <c r="E47" s="279">
        <v>3911.2666666666664</v>
      </c>
      <c r="F47" s="279">
        <v>3591.4833333333336</v>
      </c>
      <c r="G47" s="279">
        <v>3062.1166666666668</v>
      </c>
      <c r="H47" s="279">
        <v>4760.4166666666661</v>
      </c>
      <c r="I47" s="279">
        <v>5289.7833333333328</v>
      </c>
      <c r="J47" s="279">
        <v>5609.5666666666657</v>
      </c>
      <c r="K47" s="277">
        <v>4970</v>
      </c>
      <c r="L47" s="277">
        <v>4120.8500000000004</v>
      </c>
      <c r="M47" s="277">
        <v>11.78567</v>
      </c>
    </row>
    <row r="48" spans="1:13">
      <c r="A48" s="268">
        <v>38</v>
      </c>
      <c r="B48" s="277" t="s">
        <v>310</v>
      </c>
      <c r="C48" s="278">
        <v>6215.8</v>
      </c>
      <c r="D48" s="279">
        <v>6210.2833333333328</v>
      </c>
      <c r="E48" s="279">
        <v>6110.5666666666657</v>
      </c>
      <c r="F48" s="279">
        <v>6005.333333333333</v>
      </c>
      <c r="G48" s="279">
        <v>5905.6166666666659</v>
      </c>
      <c r="H48" s="279">
        <v>6315.5166666666655</v>
      </c>
      <c r="I48" s="279">
        <v>6415.2333333333327</v>
      </c>
      <c r="J48" s="279">
        <v>6520.4666666666653</v>
      </c>
      <c r="K48" s="277">
        <v>6310</v>
      </c>
      <c r="L48" s="277">
        <v>6105.05</v>
      </c>
      <c r="M48" s="277">
        <v>0.36951000000000001</v>
      </c>
    </row>
    <row r="49" spans="1:13">
      <c r="A49" s="268">
        <v>39</v>
      </c>
      <c r="B49" s="277" t="s">
        <v>226</v>
      </c>
      <c r="C49" s="278">
        <v>644</v>
      </c>
      <c r="D49" s="279">
        <v>656.68333333333328</v>
      </c>
      <c r="E49" s="279">
        <v>623.36666666666656</v>
      </c>
      <c r="F49" s="279">
        <v>602.73333333333323</v>
      </c>
      <c r="G49" s="279">
        <v>569.41666666666652</v>
      </c>
      <c r="H49" s="279">
        <v>677.31666666666661</v>
      </c>
      <c r="I49" s="279">
        <v>710.63333333333344</v>
      </c>
      <c r="J49" s="279">
        <v>731.26666666666665</v>
      </c>
      <c r="K49" s="277">
        <v>690</v>
      </c>
      <c r="L49" s="277">
        <v>636.04999999999995</v>
      </c>
      <c r="M49" s="277">
        <v>9.5894100000000009</v>
      </c>
    </row>
    <row r="50" spans="1:13">
      <c r="A50" s="268">
        <v>40</v>
      </c>
      <c r="B50" s="277" t="s">
        <v>53</v>
      </c>
      <c r="C50" s="278">
        <v>786.35</v>
      </c>
      <c r="D50" s="279">
        <v>792.5</v>
      </c>
      <c r="E50" s="279">
        <v>773</v>
      </c>
      <c r="F50" s="279">
        <v>759.65</v>
      </c>
      <c r="G50" s="279">
        <v>740.15</v>
      </c>
      <c r="H50" s="279">
        <v>805.85</v>
      </c>
      <c r="I50" s="279">
        <v>825.35</v>
      </c>
      <c r="J50" s="279">
        <v>838.7</v>
      </c>
      <c r="K50" s="277">
        <v>812</v>
      </c>
      <c r="L50" s="277">
        <v>779.15</v>
      </c>
      <c r="M50" s="277">
        <v>33.452959999999997</v>
      </c>
    </row>
    <row r="51" spans="1:13">
      <c r="A51" s="268">
        <v>41</v>
      </c>
      <c r="B51" s="277" t="s">
        <v>311</v>
      </c>
      <c r="C51" s="278">
        <v>482.7</v>
      </c>
      <c r="D51" s="279">
        <v>489.0333333333333</v>
      </c>
      <c r="E51" s="279">
        <v>473.66666666666663</v>
      </c>
      <c r="F51" s="279">
        <v>464.63333333333333</v>
      </c>
      <c r="G51" s="279">
        <v>449.26666666666665</v>
      </c>
      <c r="H51" s="279">
        <v>498.06666666666661</v>
      </c>
      <c r="I51" s="279">
        <v>513.43333333333328</v>
      </c>
      <c r="J51" s="279">
        <v>522.46666666666658</v>
      </c>
      <c r="K51" s="277">
        <v>504.4</v>
      </c>
      <c r="L51" s="277">
        <v>480</v>
      </c>
      <c r="M51" s="277">
        <v>5.0746399999999996</v>
      </c>
    </row>
    <row r="52" spans="1:13">
      <c r="A52" s="268">
        <v>42</v>
      </c>
      <c r="B52" s="277" t="s">
        <v>55</v>
      </c>
      <c r="C52" s="278">
        <v>444.35</v>
      </c>
      <c r="D52" s="279">
        <v>449.33333333333331</v>
      </c>
      <c r="E52" s="279">
        <v>436.26666666666665</v>
      </c>
      <c r="F52" s="279">
        <v>428.18333333333334</v>
      </c>
      <c r="G52" s="279">
        <v>415.11666666666667</v>
      </c>
      <c r="H52" s="279">
        <v>457.41666666666663</v>
      </c>
      <c r="I52" s="279">
        <v>470.48333333333335</v>
      </c>
      <c r="J52" s="279">
        <v>478.56666666666661</v>
      </c>
      <c r="K52" s="277">
        <v>462.4</v>
      </c>
      <c r="L52" s="277">
        <v>441.25</v>
      </c>
      <c r="M52" s="277">
        <v>210.52763999999999</v>
      </c>
    </row>
    <row r="53" spans="1:13">
      <c r="A53" s="268">
        <v>43</v>
      </c>
      <c r="B53" s="277" t="s">
        <v>56</v>
      </c>
      <c r="C53" s="278">
        <v>2901.75</v>
      </c>
      <c r="D53" s="279">
        <v>2895.3333333333335</v>
      </c>
      <c r="E53" s="279">
        <v>2872.666666666667</v>
      </c>
      <c r="F53" s="279">
        <v>2843.5833333333335</v>
      </c>
      <c r="G53" s="279">
        <v>2820.916666666667</v>
      </c>
      <c r="H53" s="279">
        <v>2924.416666666667</v>
      </c>
      <c r="I53" s="279">
        <v>2947.0833333333339</v>
      </c>
      <c r="J53" s="279">
        <v>2976.166666666667</v>
      </c>
      <c r="K53" s="277">
        <v>2918</v>
      </c>
      <c r="L53" s="277">
        <v>2866.25</v>
      </c>
      <c r="M53" s="277">
        <v>7.9819500000000003</v>
      </c>
    </row>
    <row r="54" spans="1:13">
      <c r="A54" s="268">
        <v>44</v>
      </c>
      <c r="B54" s="277" t="s">
        <v>315</v>
      </c>
      <c r="C54" s="278">
        <v>168.25</v>
      </c>
      <c r="D54" s="279">
        <v>168.51666666666668</v>
      </c>
      <c r="E54" s="279">
        <v>165.28333333333336</v>
      </c>
      <c r="F54" s="279">
        <v>162.31666666666669</v>
      </c>
      <c r="G54" s="279">
        <v>159.08333333333337</v>
      </c>
      <c r="H54" s="279">
        <v>171.48333333333335</v>
      </c>
      <c r="I54" s="279">
        <v>174.71666666666664</v>
      </c>
      <c r="J54" s="279">
        <v>177.68333333333334</v>
      </c>
      <c r="K54" s="277">
        <v>171.75</v>
      </c>
      <c r="L54" s="277">
        <v>165.55</v>
      </c>
      <c r="M54" s="277">
        <v>5.0292199999999996</v>
      </c>
    </row>
    <row r="55" spans="1:13">
      <c r="A55" s="268">
        <v>45</v>
      </c>
      <c r="B55" s="277" t="s">
        <v>316</v>
      </c>
      <c r="C55" s="278">
        <v>470.8</v>
      </c>
      <c r="D55" s="279">
        <v>474.16666666666669</v>
      </c>
      <c r="E55" s="279">
        <v>461.68333333333339</v>
      </c>
      <c r="F55" s="279">
        <v>452.56666666666672</v>
      </c>
      <c r="G55" s="279">
        <v>440.08333333333343</v>
      </c>
      <c r="H55" s="279">
        <v>483.28333333333336</v>
      </c>
      <c r="I55" s="279">
        <v>495.76666666666659</v>
      </c>
      <c r="J55" s="279">
        <v>504.88333333333333</v>
      </c>
      <c r="K55" s="277">
        <v>486.65</v>
      </c>
      <c r="L55" s="277">
        <v>465.05</v>
      </c>
      <c r="M55" s="277">
        <v>2.5771999999999999</v>
      </c>
    </row>
    <row r="56" spans="1:13">
      <c r="A56" s="268">
        <v>46</v>
      </c>
      <c r="B56" s="277" t="s">
        <v>58</v>
      </c>
      <c r="C56" s="278">
        <v>6234.25</v>
      </c>
      <c r="D56" s="279">
        <v>6258.7666666666664</v>
      </c>
      <c r="E56" s="279">
        <v>6187.5333333333328</v>
      </c>
      <c r="F56" s="279">
        <v>6140.8166666666666</v>
      </c>
      <c r="G56" s="279">
        <v>6069.583333333333</v>
      </c>
      <c r="H56" s="279">
        <v>6305.4833333333327</v>
      </c>
      <c r="I56" s="279">
        <v>6376.7166666666662</v>
      </c>
      <c r="J56" s="279">
        <v>6423.4333333333325</v>
      </c>
      <c r="K56" s="277">
        <v>6330</v>
      </c>
      <c r="L56" s="277">
        <v>6212.05</v>
      </c>
      <c r="M56" s="277">
        <v>3.9176899999999999</v>
      </c>
    </row>
    <row r="57" spans="1:13">
      <c r="A57" s="268">
        <v>47</v>
      </c>
      <c r="B57" s="277" t="s">
        <v>232</v>
      </c>
      <c r="C57" s="278">
        <v>2456</v>
      </c>
      <c r="D57" s="279">
        <v>2472.65</v>
      </c>
      <c r="E57" s="279">
        <v>2420.3000000000002</v>
      </c>
      <c r="F57" s="279">
        <v>2384.6</v>
      </c>
      <c r="G57" s="279">
        <v>2332.25</v>
      </c>
      <c r="H57" s="279">
        <v>2508.3500000000004</v>
      </c>
      <c r="I57" s="279">
        <v>2560.6999999999998</v>
      </c>
      <c r="J57" s="279">
        <v>2596.4000000000005</v>
      </c>
      <c r="K57" s="277">
        <v>2525</v>
      </c>
      <c r="L57" s="277">
        <v>2436.9499999999998</v>
      </c>
      <c r="M57" s="277">
        <v>0.69747000000000003</v>
      </c>
    </row>
    <row r="58" spans="1:13">
      <c r="A58" s="268">
        <v>48</v>
      </c>
      <c r="B58" s="277" t="s">
        <v>59</v>
      </c>
      <c r="C58" s="278">
        <v>3500</v>
      </c>
      <c r="D58" s="279">
        <v>3516.6333333333332</v>
      </c>
      <c r="E58" s="279">
        <v>3458.3666666666663</v>
      </c>
      <c r="F58" s="279">
        <v>3416.7333333333331</v>
      </c>
      <c r="G58" s="279">
        <v>3358.4666666666662</v>
      </c>
      <c r="H58" s="279">
        <v>3558.2666666666664</v>
      </c>
      <c r="I58" s="279">
        <v>3616.5333333333328</v>
      </c>
      <c r="J58" s="279">
        <v>3658.1666666666665</v>
      </c>
      <c r="K58" s="277">
        <v>3574.9</v>
      </c>
      <c r="L58" s="277">
        <v>3475</v>
      </c>
      <c r="M58" s="277">
        <v>44.487180000000002</v>
      </c>
    </row>
    <row r="59" spans="1:13">
      <c r="A59" s="268">
        <v>49</v>
      </c>
      <c r="B59" s="277" t="s">
        <v>60</v>
      </c>
      <c r="C59" s="278">
        <v>1258.9000000000001</v>
      </c>
      <c r="D59" s="279">
        <v>1262.4666666666667</v>
      </c>
      <c r="E59" s="279">
        <v>1243.9333333333334</v>
      </c>
      <c r="F59" s="279">
        <v>1228.9666666666667</v>
      </c>
      <c r="G59" s="279">
        <v>1210.4333333333334</v>
      </c>
      <c r="H59" s="279">
        <v>1277.4333333333334</v>
      </c>
      <c r="I59" s="279">
        <v>1295.9666666666667</v>
      </c>
      <c r="J59" s="279">
        <v>1310.9333333333334</v>
      </c>
      <c r="K59" s="277">
        <v>1281</v>
      </c>
      <c r="L59" s="277">
        <v>1247.5</v>
      </c>
      <c r="M59" s="277">
        <v>4.9694500000000001</v>
      </c>
    </row>
    <row r="60" spans="1:13" ht="12" customHeight="1">
      <c r="A60" s="268">
        <v>50</v>
      </c>
      <c r="B60" s="277" t="s">
        <v>317</v>
      </c>
      <c r="C60" s="278">
        <v>116.15</v>
      </c>
      <c r="D60" s="279">
        <v>116.21666666666665</v>
      </c>
      <c r="E60" s="279">
        <v>114.93333333333331</v>
      </c>
      <c r="F60" s="279">
        <v>113.71666666666665</v>
      </c>
      <c r="G60" s="279">
        <v>112.43333333333331</v>
      </c>
      <c r="H60" s="279">
        <v>117.43333333333331</v>
      </c>
      <c r="I60" s="279">
        <v>118.71666666666664</v>
      </c>
      <c r="J60" s="279">
        <v>119.93333333333331</v>
      </c>
      <c r="K60" s="277">
        <v>117.5</v>
      </c>
      <c r="L60" s="277">
        <v>115</v>
      </c>
      <c r="M60" s="277">
        <v>2.1249400000000001</v>
      </c>
    </row>
    <row r="61" spans="1:13">
      <c r="A61" s="268">
        <v>51</v>
      </c>
      <c r="B61" s="277" t="s">
        <v>318</v>
      </c>
      <c r="C61" s="278">
        <v>149.25</v>
      </c>
      <c r="D61" s="279">
        <v>150.4</v>
      </c>
      <c r="E61" s="279">
        <v>145.85000000000002</v>
      </c>
      <c r="F61" s="279">
        <v>142.45000000000002</v>
      </c>
      <c r="G61" s="279">
        <v>137.90000000000003</v>
      </c>
      <c r="H61" s="279">
        <v>153.80000000000001</v>
      </c>
      <c r="I61" s="279">
        <v>158.35000000000002</v>
      </c>
      <c r="J61" s="279">
        <v>161.75</v>
      </c>
      <c r="K61" s="277">
        <v>154.94999999999999</v>
      </c>
      <c r="L61" s="277">
        <v>147</v>
      </c>
      <c r="M61" s="277">
        <v>8.5489499999999996</v>
      </c>
    </row>
    <row r="62" spans="1:13">
      <c r="A62" s="268">
        <v>52</v>
      </c>
      <c r="B62" s="277" t="s">
        <v>233</v>
      </c>
      <c r="C62" s="278">
        <v>305.45</v>
      </c>
      <c r="D62" s="279">
        <v>307.2833333333333</v>
      </c>
      <c r="E62" s="279">
        <v>302.16666666666663</v>
      </c>
      <c r="F62" s="279">
        <v>298.88333333333333</v>
      </c>
      <c r="G62" s="279">
        <v>293.76666666666665</v>
      </c>
      <c r="H62" s="279">
        <v>310.56666666666661</v>
      </c>
      <c r="I62" s="279">
        <v>315.68333333333328</v>
      </c>
      <c r="J62" s="279">
        <v>318.96666666666658</v>
      </c>
      <c r="K62" s="277">
        <v>312.39999999999998</v>
      </c>
      <c r="L62" s="277">
        <v>304</v>
      </c>
      <c r="M62" s="277">
        <v>87.781610000000001</v>
      </c>
    </row>
    <row r="63" spans="1:13">
      <c r="A63" s="268">
        <v>53</v>
      </c>
      <c r="B63" s="277" t="s">
        <v>61</v>
      </c>
      <c r="C63" s="278">
        <v>45.25</v>
      </c>
      <c r="D63" s="279">
        <v>45.583333333333336</v>
      </c>
      <c r="E63" s="279">
        <v>44.716666666666669</v>
      </c>
      <c r="F63" s="279">
        <v>44.18333333333333</v>
      </c>
      <c r="G63" s="279">
        <v>43.316666666666663</v>
      </c>
      <c r="H63" s="279">
        <v>46.116666666666674</v>
      </c>
      <c r="I63" s="279">
        <v>46.983333333333334</v>
      </c>
      <c r="J63" s="279">
        <v>47.51666666666668</v>
      </c>
      <c r="K63" s="277">
        <v>46.45</v>
      </c>
      <c r="L63" s="277">
        <v>45.05</v>
      </c>
      <c r="M63" s="277">
        <v>266.95546000000002</v>
      </c>
    </row>
    <row r="64" spans="1:13">
      <c r="A64" s="268">
        <v>54</v>
      </c>
      <c r="B64" s="277" t="s">
        <v>62</v>
      </c>
      <c r="C64" s="278">
        <v>46.5</v>
      </c>
      <c r="D64" s="279">
        <v>46.883333333333333</v>
      </c>
      <c r="E64" s="279">
        <v>45.616666666666667</v>
      </c>
      <c r="F64" s="279">
        <v>44.733333333333334</v>
      </c>
      <c r="G64" s="279">
        <v>43.466666666666669</v>
      </c>
      <c r="H64" s="279">
        <v>47.766666666666666</v>
      </c>
      <c r="I64" s="279">
        <v>49.033333333333331</v>
      </c>
      <c r="J64" s="279">
        <v>49.916666666666664</v>
      </c>
      <c r="K64" s="277">
        <v>48.15</v>
      </c>
      <c r="L64" s="277">
        <v>46</v>
      </c>
      <c r="M64" s="277">
        <v>15.15077</v>
      </c>
    </row>
    <row r="65" spans="1:13">
      <c r="A65" s="268">
        <v>55</v>
      </c>
      <c r="B65" s="277" t="s">
        <v>312</v>
      </c>
      <c r="C65" s="278">
        <v>1460.25</v>
      </c>
      <c r="D65" s="279">
        <v>1472.6000000000001</v>
      </c>
      <c r="E65" s="279">
        <v>1437.6500000000003</v>
      </c>
      <c r="F65" s="279">
        <v>1415.0500000000002</v>
      </c>
      <c r="G65" s="279">
        <v>1380.1000000000004</v>
      </c>
      <c r="H65" s="279">
        <v>1495.2000000000003</v>
      </c>
      <c r="I65" s="279">
        <v>1530.15</v>
      </c>
      <c r="J65" s="279">
        <v>1552.7500000000002</v>
      </c>
      <c r="K65" s="277">
        <v>1507.55</v>
      </c>
      <c r="L65" s="277">
        <v>1450</v>
      </c>
      <c r="M65" s="277">
        <v>0.44740000000000002</v>
      </c>
    </row>
    <row r="66" spans="1:13">
      <c r="A66" s="268">
        <v>56</v>
      </c>
      <c r="B66" s="277" t="s">
        <v>63</v>
      </c>
      <c r="C66" s="278">
        <v>1308.3499999999999</v>
      </c>
      <c r="D66" s="279">
        <v>1315.8500000000001</v>
      </c>
      <c r="E66" s="279">
        <v>1294.5000000000002</v>
      </c>
      <c r="F66" s="279">
        <v>1280.6500000000001</v>
      </c>
      <c r="G66" s="279">
        <v>1259.3000000000002</v>
      </c>
      <c r="H66" s="279">
        <v>1329.7000000000003</v>
      </c>
      <c r="I66" s="279">
        <v>1351.0500000000002</v>
      </c>
      <c r="J66" s="279">
        <v>1364.9000000000003</v>
      </c>
      <c r="K66" s="277">
        <v>1337.2</v>
      </c>
      <c r="L66" s="277">
        <v>1302</v>
      </c>
      <c r="M66" s="277">
        <v>6.3754900000000001</v>
      </c>
    </row>
    <row r="67" spans="1:13">
      <c r="A67" s="268">
        <v>57</v>
      </c>
      <c r="B67" s="277" t="s">
        <v>320</v>
      </c>
      <c r="C67" s="278">
        <v>5735.85</v>
      </c>
      <c r="D67" s="279">
        <v>5786.2833333333328</v>
      </c>
      <c r="E67" s="279">
        <v>5674.5666666666657</v>
      </c>
      <c r="F67" s="279">
        <v>5613.2833333333328</v>
      </c>
      <c r="G67" s="279">
        <v>5501.5666666666657</v>
      </c>
      <c r="H67" s="279">
        <v>5847.5666666666657</v>
      </c>
      <c r="I67" s="279">
        <v>5959.2833333333328</v>
      </c>
      <c r="J67" s="279">
        <v>6020.5666666666657</v>
      </c>
      <c r="K67" s="277">
        <v>5898</v>
      </c>
      <c r="L67" s="277">
        <v>5725</v>
      </c>
      <c r="M67" s="277">
        <v>0.17935999999999999</v>
      </c>
    </row>
    <row r="68" spans="1:13">
      <c r="A68" s="268">
        <v>58</v>
      </c>
      <c r="B68" s="277" t="s">
        <v>234</v>
      </c>
      <c r="C68" s="278">
        <v>1359.7</v>
      </c>
      <c r="D68" s="279">
        <v>1363.0833333333333</v>
      </c>
      <c r="E68" s="279">
        <v>1340.7166666666665</v>
      </c>
      <c r="F68" s="279">
        <v>1321.7333333333331</v>
      </c>
      <c r="G68" s="279">
        <v>1299.3666666666663</v>
      </c>
      <c r="H68" s="279">
        <v>1382.0666666666666</v>
      </c>
      <c r="I68" s="279">
        <v>1404.4333333333334</v>
      </c>
      <c r="J68" s="279">
        <v>1423.4166666666667</v>
      </c>
      <c r="K68" s="277">
        <v>1385.45</v>
      </c>
      <c r="L68" s="277">
        <v>1344.1</v>
      </c>
      <c r="M68" s="277">
        <v>1.57182</v>
      </c>
    </row>
    <row r="69" spans="1:13">
      <c r="A69" s="268">
        <v>59</v>
      </c>
      <c r="B69" s="277" t="s">
        <v>321</v>
      </c>
      <c r="C69" s="278">
        <v>331</v>
      </c>
      <c r="D69" s="279">
        <v>334.28333333333336</v>
      </c>
      <c r="E69" s="279">
        <v>326.86666666666673</v>
      </c>
      <c r="F69" s="279">
        <v>322.73333333333335</v>
      </c>
      <c r="G69" s="279">
        <v>315.31666666666672</v>
      </c>
      <c r="H69" s="279">
        <v>338.41666666666674</v>
      </c>
      <c r="I69" s="279">
        <v>345.83333333333337</v>
      </c>
      <c r="J69" s="279">
        <v>349.96666666666675</v>
      </c>
      <c r="K69" s="277">
        <v>341.7</v>
      </c>
      <c r="L69" s="277">
        <v>330.15</v>
      </c>
      <c r="M69" s="277">
        <v>48.802729999999997</v>
      </c>
    </row>
    <row r="70" spans="1:13">
      <c r="A70" s="268">
        <v>60</v>
      </c>
      <c r="B70" s="277" t="s">
        <v>65</v>
      </c>
      <c r="C70" s="278">
        <v>102.65</v>
      </c>
      <c r="D70" s="279">
        <v>103.61666666666667</v>
      </c>
      <c r="E70" s="279">
        <v>100.63333333333335</v>
      </c>
      <c r="F70" s="279">
        <v>98.616666666666674</v>
      </c>
      <c r="G70" s="279">
        <v>95.633333333333354</v>
      </c>
      <c r="H70" s="279">
        <v>105.63333333333335</v>
      </c>
      <c r="I70" s="279">
        <v>108.61666666666667</v>
      </c>
      <c r="J70" s="279">
        <v>110.63333333333335</v>
      </c>
      <c r="K70" s="277">
        <v>106.6</v>
      </c>
      <c r="L70" s="277">
        <v>101.6</v>
      </c>
      <c r="M70" s="277">
        <v>101.00297</v>
      </c>
    </row>
    <row r="71" spans="1:13">
      <c r="A71" s="268">
        <v>61</v>
      </c>
      <c r="B71" s="277" t="s">
        <v>313</v>
      </c>
      <c r="C71" s="278">
        <v>644.4</v>
      </c>
      <c r="D71" s="279">
        <v>651.6</v>
      </c>
      <c r="E71" s="279">
        <v>632.80000000000007</v>
      </c>
      <c r="F71" s="279">
        <v>621.20000000000005</v>
      </c>
      <c r="G71" s="279">
        <v>602.40000000000009</v>
      </c>
      <c r="H71" s="279">
        <v>663.2</v>
      </c>
      <c r="I71" s="279">
        <v>682</v>
      </c>
      <c r="J71" s="279">
        <v>693.6</v>
      </c>
      <c r="K71" s="277">
        <v>670.4</v>
      </c>
      <c r="L71" s="277">
        <v>640</v>
      </c>
      <c r="M71" s="277">
        <v>3.5295299999999998</v>
      </c>
    </row>
    <row r="72" spans="1:13">
      <c r="A72" s="268">
        <v>62</v>
      </c>
      <c r="B72" s="277" t="s">
        <v>66</v>
      </c>
      <c r="C72" s="278">
        <v>553.54999999999995</v>
      </c>
      <c r="D72" s="279">
        <v>554.6</v>
      </c>
      <c r="E72" s="279">
        <v>549.45000000000005</v>
      </c>
      <c r="F72" s="279">
        <v>545.35</v>
      </c>
      <c r="G72" s="279">
        <v>540.20000000000005</v>
      </c>
      <c r="H72" s="279">
        <v>558.70000000000005</v>
      </c>
      <c r="I72" s="279">
        <v>563.84999999999991</v>
      </c>
      <c r="J72" s="279">
        <v>567.95000000000005</v>
      </c>
      <c r="K72" s="277">
        <v>559.75</v>
      </c>
      <c r="L72" s="277">
        <v>550.5</v>
      </c>
      <c r="M72" s="277">
        <v>9.86205</v>
      </c>
    </row>
    <row r="73" spans="1:13">
      <c r="A73" s="268">
        <v>63</v>
      </c>
      <c r="B73" s="277" t="s">
        <v>67</v>
      </c>
      <c r="C73" s="278">
        <v>471.15</v>
      </c>
      <c r="D73" s="279">
        <v>476.31666666666666</v>
      </c>
      <c r="E73" s="279">
        <v>463.08333333333331</v>
      </c>
      <c r="F73" s="279">
        <v>455.01666666666665</v>
      </c>
      <c r="G73" s="279">
        <v>441.7833333333333</v>
      </c>
      <c r="H73" s="279">
        <v>484.38333333333333</v>
      </c>
      <c r="I73" s="279">
        <v>497.61666666666667</v>
      </c>
      <c r="J73" s="279">
        <v>505.68333333333334</v>
      </c>
      <c r="K73" s="277">
        <v>489.55</v>
      </c>
      <c r="L73" s="277">
        <v>468.25</v>
      </c>
      <c r="M73" s="277">
        <v>14.88528</v>
      </c>
    </row>
    <row r="74" spans="1:13">
      <c r="A74" s="268">
        <v>64</v>
      </c>
      <c r="B74" s="277" t="s">
        <v>1046</v>
      </c>
      <c r="C74" s="278">
        <v>9192.15</v>
      </c>
      <c r="D74" s="279">
        <v>9262.3833333333332</v>
      </c>
      <c r="E74" s="279">
        <v>9079.7666666666664</v>
      </c>
      <c r="F74" s="279">
        <v>8967.3833333333332</v>
      </c>
      <c r="G74" s="279">
        <v>8784.7666666666664</v>
      </c>
      <c r="H74" s="279">
        <v>9374.7666666666664</v>
      </c>
      <c r="I74" s="279">
        <v>9557.3833333333314</v>
      </c>
      <c r="J74" s="279">
        <v>9669.7666666666664</v>
      </c>
      <c r="K74" s="277">
        <v>9445</v>
      </c>
      <c r="L74" s="277">
        <v>9150</v>
      </c>
      <c r="M74" s="277">
        <v>4.0250000000000001E-2</v>
      </c>
    </row>
    <row r="75" spans="1:13">
      <c r="A75" s="268">
        <v>65</v>
      </c>
      <c r="B75" s="277" t="s">
        <v>69</v>
      </c>
      <c r="C75" s="278">
        <v>498.1</v>
      </c>
      <c r="D75" s="279">
        <v>502.98333333333335</v>
      </c>
      <c r="E75" s="279">
        <v>489.11666666666667</v>
      </c>
      <c r="F75" s="279">
        <v>480.13333333333333</v>
      </c>
      <c r="G75" s="279">
        <v>466.26666666666665</v>
      </c>
      <c r="H75" s="279">
        <v>511.9666666666667</v>
      </c>
      <c r="I75" s="279">
        <v>525.83333333333337</v>
      </c>
      <c r="J75" s="279">
        <v>534.81666666666672</v>
      </c>
      <c r="K75" s="277">
        <v>516.85</v>
      </c>
      <c r="L75" s="277">
        <v>494</v>
      </c>
      <c r="M75" s="277">
        <v>331.23745000000002</v>
      </c>
    </row>
    <row r="76" spans="1:13" s="16" customFormat="1">
      <c r="A76" s="268">
        <v>66</v>
      </c>
      <c r="B76" s="277" t="s">
        <v>70</v>
      </c>
      <c r="C76" s="278">
        <v>37.5</v>
      </c>
      <c r="D76" s="279">
        <v>37.766666666666666</v>
      </c>
      <c r="E76" s="279">
        <v>36.733333333333334</v>
      </c>
      <c r="F76" s="279">
        <v>35.966666666666669</v>
      </c>
      <c r="G76" s="279">
        <v>34.933333333333337</v>
      </c>
      <c r="H76" s="279">
        <v>38.533333333333331</v>
      </c>
      <c r="I76" s="279">
        <v>39.566666666666663</v>
      </c>
      <c r="J76" s="279">
        <v>40.333333333333329</v>
      </c>
      <c r="K76" s="277">
        <v>38.799999999999997</v>
      </c>
      <c r="L76" s="277">
        <v>37</v>
      </c>
      <c r="M76" s="277">
        <v>219.78053</v>
      </c>
    </row>
    <row r="77" spans="1:13" s="16" customFormat="1">
      <c r="A77" s="268">
        <v>67</v>
      </c>
      <c r="B77" s="277" t="s">
        <v>71</v>
      </c>
      <c r="C77" s="278">
        <v>415.8</v>
      </c>
      <c r="D77" s="279">
        <v>418.08333333333331</v>
      </c>
      <c r="E77" s="279">
        <v>411.61666666666662</v>
      </c>
      <c r="F77" s="279">
        <v>407.43333333333328</v>
      </c>
      <c r="G77" s="279">
        <v>400.96666666666658</v>
      </c>
      <c r="H77" s="279">
        <v>422.26666666666665</v>
      </c>
      <c r="I77" s="279">
        <v>428.73333333333335</v>
      </c>
      <c r="J77" s="279">
        <v>432.91666666666669</v>
      </c>
      <c r="K77" s="277">
        <v>424.55</v>
      </c>
      <c r="L77" s="277">
        <v>413.9</v>
      </c>
      <c r="M77" s="277">
        <v>29.942329999999998</v>
      </c>
    </row>
    <row r="78" spans="1:13" s="16" customFormat="1">
      <c r="A78" s="268">
        <v>68</v>
      </c>
      <c r="B78" s="277" t="s">
        <v>322</v>
      </c>
      <c r="C78" s="278">
        <v>591.79999999999995</v>
      </c>
      <c r="D78" s="279">
        <v>595.51666666666665</v>
      </c>
      <c r="E78" s="279">
        <v>582.23333333333335</v>
      </c>
      <c r="F78" s="279">
        <v>572.66666666666674</v>
      </c>
      <c r="G78" s="279">
        <v>559.38333333333344</v>
      </c>
      <c r="H78" s="279">
        <v>605.08333333333326</v>
      </c>
      <c r="I78" s="279">
        <v>618.36666666666656</v>
      </c>
      <c r="J78" s="279">
        <v>627.93333333333317</v>
      </c>
      <c r="K78" s="277">
        <v>608.79999999999995</v>
      </c>
      <c r="L78" s="277">
        <v>585.95000000000005</v>
      </c>
      <c r="M78" s="277">
        <v>0.87634999999999996</v>
      </c>
    </row>
    <row r="79" spans="1:13" s="16" customFormat="1">
      <c r="A79" s="268">
        <v>69</v>
      </c>
      <c r="B79" s="277" t="s">
        <v>324</v>
      </c>
      <c r="C79" s="278">
        <v>151.15</v>
      </c>
      <c r="D79" s="279">
        <v>150.86666666666667</v>
      </c>
      <c r="E79" s="279">
        <v>148.33333333333334</v>
      </c>
      <c r="F79" s="279">
        <v>145.51666666666668</v>
      </c>
      <c r="G79" s="279">
        <v>142.98333333333335</v>
      </c>
      <c r="H79" s="279">
        <v>153.68333333333334</v>
      </c>
      <c r="I79" s="279">
        <v>156.21666666666664</v>
      </c>
      <c r="J79" s="279">
        <v>159.03333333333333</v>
      </c>
      <c r="K79" s="277">
        <v>153.4</v>
      </c>
      <c r="L79" s="277">
        <v>148.05000000000001</v>
      </c>
      <c r="M79" s="277">
        <v>10.079879999999999</v>
      </c>
    </row>
    <row r="80" spans="1:13" s="16" customFormat="1">
      <c r="A80" s="268">
        <v>70</v>
      </c>
      <c r="B80" s="277" t="s">
        <v>325</v>
      </c>
      <c r="C80" s="278">
        <v>2576.35</v>
      </c>
      <c r="D80" s="279">
        <v>2617.1166666666668</v>
      </c>
      <c r="E80" s="279">
        <v>2502.2333333333336</v>
      </c>
      <c r="F80" s="279">
        <v>2428.1166666666668</v>
      </c>
      <c r="G80" s="279">
        <v>2313.2333333333336</v>
      </c>
      <c r="H80" s="279">
        <v>2691.2333333333336</v>
      </c>
      <c r="I80" s="279">
        <v>2806.1166666666668</v>
      </c>
      <c r="J80" s="279">
        <v>2880.2333333333336</v>
      </c>
      <c r="K80" s="277">
        <v>2732</v>
      </c>
      <c r="L80" s="277">
        <v>2543</v>
      </c>
      <c r="M80" s="277">
        <v>2.3846500000000002</v>
      </c>
    </row>
    <row r="81" spans="1:13" s="16" customFormat="1">
      <c r="A81" s="268">
        <v>71</v>
      </c>
      <c r="B81" s="277" t="s">
        <v>326</v>
      </c>
      <c r="C81" s="278">
        <v>608.20000000000005</v>
      </c>
      <c r="D81" s="279">
        <v>610.86666666666667</v>
      </c>
      <c r="E81" s="279">
        <v>599.33333333333337</v>
      </c>
      <c r="F81" s="279">
        <v>590.4666666666667</v>
      </c>
      <c r="G81" s="279">
        <v>578.93333333333339</v>
      </c>
      <c r="H81" s="279">
        <v>619.73333333333335</v>
      </c>
      <c r="I81" s="279">
        <v>631.26666666666665</v>
      </c>
      <c r="J81" s="279">
        <v>640.13333333333333</v>
      </c>
      <c r="K81" s="277">
        <v>622.4</v>
      </c>
      <c r="L81" s="277">
        <v>602</v>
      </c>
      <c r="M81" s="277">
        <v>0.76271</v>
      </c>
    </row>
    <row r="82" spans="1:13" s="16" customFormat="1">
      <c r="A82" s="268">
        <v>72</v>
      </c>
      <c r="B82" s="277" t="s">
        <v>327</v>
      </c>
      <c r="C82" s="278">
        <v>65.05</v>
      </c>
      <c r="D82" s="279">
        <v>65.283333333333346</v>
      </c>
      <c r="E82" s="279">
        <v>64.316666666666691</v>
      </c>
      <c r="F82" s="279">
        <v>63.583333333333343</v>
      </c>
      <c r="G82" s="279">
        <v>62.616666666666688</v>
      </c>
      <c r="H82" s="279">
        <v>66.016666666666694</v>
      </c>
      <c r="I82" s="279">
        <v>66.983333333333363</v>
      </c>
      <c r="J82" s="279">
        <v>67.716666666666697</v>
      </c>
      <c r="K82" s="277">
        <v>66.25</v>
      </c>
      <c r="L82" s="277">
        <v>64.55</v>
      </c>
      <c r="M82" s="277">
        <v>11.36351</v>
      </c>
    </row>
    <row r="83" spans="1:13" s="16" customFormat="1">
      <c r="A83" s="268">
        <v>73</v>
      </c>
      <c r="B83" s="277" t="s">
        <v>72</v>
      </c>
      <c r="C83" s="278">
        <v>12774.45</v>
      </c>
      <c r="D83" s="279">
        <v>12871.483333333332</v>
      </c>
      <c r="E83" s="279">
        <v>12612.966666666664</v>
      </c>
      <c r="F83" s="279">
        <v>12451.483333333332</v>
      </c>
      <c r="G83" s="279">
        <v>12192.966666666664</v>
      </c>
      <c r="H83" s="279">
        <v>13032.966666666664</v>
      </c>
      <c r="I83" s="279">
        <v>13291.48333333333</v>
      </c>
      <c r="J83" s="279">
        <v>13452.966666666664</v>
      </c>
      <c r="K83" s="277">
        <v>13130</v>
      </c>
      <c r="L83" s="277">
        <v>12710</v>
      </c>
      <c r="M83" s="277">
        <v>0.58804999999999996</v>
      </c>
    </row>
    <row r="84" spans="1:13" s="16" customFormat="1">
      <c r="A84" s="268">
        <v>74</v>
      </c>
      <c r="B84" s="277" t="s">
        <v>74</v>
      </c>
      <c r="C84" s="278">
        <v>412.1</v>
      </c>
      <c r="D84" s="279">
        <v>410.51666666666665</v>
      </c>
      <c r="E84" s="279">
        <v>401.08333333333331</v>
      </c>
      <c r="F84" s="279">
        <v>390.06666666666666</v>
      </c>
      <c r="G84" s="279">
        <v>380.63333333333333</v>
      </c>
      <c r="H84" s="279">
        <v>421.5333333333333</v>
      </c>
      <c r="I84" s="279">
        <v>430.9666666666667</v>
      </c>
      <c r="J84" s="279">
        <v>441.98333333333329</v>
      </c>
      <c r="K84" s="277">
        <v>419.95</v>
      </c>
      <c r="L84" s="277">
        <v>399.5</v>
      </c>
      <c r="M84" s="277">
        <v>186.41462000000001</v>
      </c>
    </row>
    <row r="85" spans="1:13" s="16" customFormat="1">
      <c r="A85" s="268">
        <v>75</v>
      </c>
      <c r="B85" s="277" t="s">
        <v>328</v>
      </c>
      <c r="C85" s="278">
        <v>164.9</v>
      </c>
      <c r="D85" s="279">
        <v>167.63333333333333</v>
      </c>
      <c r="E85" s="279">
        <v>160.36666666666665</v>
      </c>
      <c r="F85" s="279">
        <v>155.83333333333331</v>
      </c>
      <c r="G85" s="279">
        <v>148.56666666666663</v>
      </c>
      <c r="H85" s="279">
        <v>172.16666666666666</v>
      </c>
      <c r="I85" s="279">
        <v>179.43333333333331</v>
      </c>
      <c r="J85" s="279">
        <v>183.96666666666667</v>
      </c>
      <c r="K85" s="277">
        <v>174.9</v>
      </c>
      <c r="L85" s="277">
        <v>163.1</v>
      </c>
      <c r="M85" s="277">
        <v>0.85502</v>
      </c>
    </row>
    <row r="86" spans="1:13" s="16" customFormat="1">
      <c r="A86" s="268">
        <v>76</v>
      </c>
      <c r="B86" s="277" t="s">
        <v>75</v>
      </c>
      <c r="C86" s="278">
        <v>3731.6</v>
      </c>
      <c r="D86" s="279">
        <v>3735.1</v>
      </c>
      <c r="E86" s="279">
        <v>3707.75</v>
      </c>
      <c r="F86" s="279">
        <v>3683.9</v>
      </c>
      <c r="G86" s="279">
        <v>3656.55</v>
      </c>
      <c r="H86" s="279">
        <v>3758.95</v>
      </c>
      <c r="I86" s="279">
        <v>3786.2999999999993</v>
      </c>
      <c r="J86" s="279">
        <v>3810.1499999999996</v>
      </c>
      <c r="K86" s="277">
        <v>3762.45</v>
      </c>
      <c r="L86" s="277">
        <v>3711.25</v>
      </c>
      <c r="M86" s="277">
        <v>3.7927499999999998</v>
      </c>
    </row>
    <row r="87" spans="1:13" s="16" customFormat="1">
      <c r="A87" s="268">
        <v>77</v>
      </c>
      <c r="B87" s="277" t="s">
        <v>314</v>
      </c>
      <c r="C87" s="278">
        <v>514.15</v>
      </c>
      <c r="D87" s="279">
        <v>521.16666666666663</v>
      </c>
      <c r="E87" s="279">
        <v>503.08333333333326</v>
      </c>
      <c r="F87" s="279">
        <v>492.01666666666665</v>
      </c>
      <c r="G87" s="279">
        <v>473.93333333333328</v>
      </c>
      <c r="H87" s="279">
        <v>532.23333333333323</v>
      </c>
      <c r="I87" s="279">
        <v>550.31666666666649</v>
      </c>
      <c r="J87" s="279">
        <v>561.38333333333321</v>
      </c>
      <c r="K87" s="277">
        <v>539.25</v>
      </c>
      <c r="L87" s="277">
        <v>510.1</v>
      </c>
      <c r="M87" s="277">
        <v>2.4874499999999999</v>
      </c>
    </row>
    <row r="88" spans="1:13" s="16" customFormat="1">
      <c r="A88" s="268">
        <v>78</v>
      </c>
      <c r="B88" s="277" t="s">
        <v>323</v>
      </c>
      <c r="C88" s="278">
        <v>173.8</v>
      </c>
      <c r="D88" s="279">
        <v>170.66666666666666</v>
      </c>
      <c r="E88" s="279">
        <v>165.13333333333333</v>
      </c>
      <c r="F88" s="279">
        <v>156.46666666666667</v>
      </c>
      <c r="G88" s="279">
        <v>150.93333333333334</v>
      </c>
      <c r="H88" s="279">
        <v>179.33333333333331</v>
      </c>
      <c r="I88" s="279">
        <v>184.86666666666667</v>
      </c>
      <c r="J88" s="279">
        <v>193.5333333333333</v>
      </c>
      <c r="K88" s="277">
        <v>176.2</v>
      </c>
      <c r="L88" s="277">
        <v>162</v>
      </c>
      <c r="M88" s="277">
        <v>45.870780000000003</v>
      </c>
    </row>
    <row r="89" spans="1:13" s="16" customFormat="1">
      <c r="A89" s="268">
        <v>79</v>
      </c>
      <c r="B89" s="277" t="s">
        <v>76</v>
      </c>
      <c r="C89" s="278">
        <v>364.6</v>
      </c>
      <c r="D89" s="279">
        <v>367.0333333333333</v>
      </c>
      <c r="E89" s="279">
        <v>359.86666666666662</v>
      </c>
      <c r="F89" s="279">
        <v>355.13333333333333</v>
      </c>
      <c r="G89" s="279">
        <v>347.96666666666664</v>
      </c>
      <c r="H89" s="279">
        <v>371.76666666666659</v>
      </c>
      <c r="I89" s="279">
        <v>378.93333333333334</v>
      </c>
      <c r="J89" s="279">
        <v>383.66666666666657</v>
      </c>
      <c r="K89" s="277">
        <v>374.2</v>
      </c>
      <c r="L89" s="277">
        <v>362.3</v>
      </c>
      <c r="M89" s="277">
        <v>20.824670000000001</v>
      </c>
    </row>
    <row r="90" spans="1:13" s="16" customFormat="1">
      <c r="A90" s="268">
        <v>80</v>
      </c>
      <c r="B90" s="277" t="s">
        <v>77</v>
      </c>
      <c r="C90" s="278">
        <v>99.85</v>
      </c>
      <c r="D90" s="279">
        <v>100.58333333333333</v>
      </c>
      <c r="E90" s="279">
        <v>98.766666666666652</v>
      </c>
      <c r="F90" s="279">
        <v>97.683333333333323</v>
      </c>
      <c r="G90" s="279">
        <v>95.866666666666646</v>
      </c>
      <c r="H90" s="279">
        <v>101.66666666666666</v>
      </c>
      <c r="I90" s="279">
        <v>103.48333333333335</v>
      </c>
      <c r="J90" s="279">
        <v>104.56666666666666</v>
      </c>
      <c r="K90" s="277">
        <v>102.4</v>
      </c>
      <c r="L90" s="277">
        <v>99.5</v>
      </c>
      <c r="M90" s="277">
        <v>52.474690000000002</v>
      </c>
    </row>
    <row r="91" spans="1:13" s="16" customFormat="1">
      <c r="A91" s="268">
        <v>81</v>
      </c>
      <c r="B91" s="277" t="s">
        <v>332</v>
      </c>
      <c r="C91" s="278">
        <v>370.85</v>
      </c>
      <c r="D91" s="279">
        <v>372.95</v>
      </c>
      <c r="E91" s="279">
        <v>367.9</v>
      </c>
      <c r="F91" s="279">
        <v>364.95</v>
      </c>
      <c r="G91" s="279">
        <v>359.9</v>
      </c>
      <c r="H91" s="279">
        <v>375.9</v>
      </c>
      <c r="I91" s="279">
        <v>380.95000000000005</v>
      </c>
      <c r="J91" s="279">
        <v>383.9</v>
      </c>
      <c r="K91" s="277">
        <v>378</v>
      </c>
      <c r="L91" s="277">
        <v>370</v>
      </c>
      <c r="M91" s="277">
        <v>1.8437399999999999</v>
      </c>
    </row>
    <row r="92" spans="1:13" s="16" customFormat="1">
      <c r="A92" s="268">
        <v>82</v>
      </c>
      <c r="B92" s="277" t="s">
        <v>333</v>
      </c>
      <c r="C92" s="278">
        <v>525.95000000000005</v>
      </c>
      <c r="D92" s="279">
        <v>531.48333333333335</v>
      </c>
      <c r="E92" s="279">
        <v>517.9666666666667</v>
      </c>
      <c r="F92" s="279">
        <v>509.98333333333335</v>
      </c>
      <c r="G92" s="279">
        <v>496.4666666666667</v>
      </c>
      <c r="H92" s="279">
        <v>539.4666666666667</v>
      </c>
      <c r="I92" s="279">
        <v>552.98333333333335</v>
      </c>
      <c r="J92" s="279">
        <v>560.9666666666667</v>
      </c>
      <c r="K92" s="277">
        <v>545</v>
      </c>
      <c r="L92" s="277">
        <v>523.5</v>
      </c>
      <c r="M92" s="277">
        <v>1.85486</v>
      </c>
    </row>
    <row r="93" spans="1:13" s="16" customFormat="1">
      <c r="A93" s="268">
        <v>83</v>
      </c>
      <c r="B93" s="277" t="s">
        <v>335</v>
      </c>
      <c r="C93" s="278">
        <v>249.05</v>
      </c>
      <c r="D93" s="279">
        <v>252.11666666666667</v>
      </c>
      <c r="E93" s="279">
        <v>244.93333333333334</v>
      </c>
      <c r="F93" s="279">
        <v>240.81666666666666</v>
      </c>
      <c r="G93" s="279">
        <v>233.63333333333333</v>
      </c>
      <c r="H93" s="279">
        <v>256.23333333333335</v>
      </c>
      <c r="I93" s="279">
        <v>263.41666666666669</v>
      </c>
      <c r="J93" s="279">
        <v>267.53333333333336</v>
      </c>
      <c r="K93" s="277">
        <v>259.3</v>
      </c>
      <c r="L93" s="277">
        <v>248</v>
      </c>
      <c r="M93" s="277">
        <v>1.36012</v>
      </c>
    </row>
    <row r="94" spans="1:13" s="16" customFormat="1">
      <c r="A94" s="268">
        <v>84</v>
      </c>
      <c r="B94" s="277" t="s">
        <v>329</v>
      </c>
      <c r="C94" s="278">
        <v>401.55</v>
      </c>
      <c r="D94" s="279">
        <v>403.51666666666665</v>
      </c>
      <c r="E94" s="279">
        <v>398.0333333333333</v>
      </c>
      <c r="F94" s="279">
        <v>394.51666666666665</v>
      </c>
      <c r="G94" s="279">
        <v>389.0333333333333</v>
      </c>
      <c r="H94" s="279">
        <v>407.0333333333333</v>
      </c>
      <c r="I94" s="279">
        <v>412.51666666666665</v>
      </c>
      <c r="J94" s="279">
        <v>416.0333333333333</v>
      </c>
      <c r="K94" s="277">
        <v>409</v>
      </c>
      <c r="L94" s="277">
        <v>400</v>
      </c>
      <c r="M94" s="277">
        <v>0.4007</v>
      </c>
    </row>
    <row r="95" spans="1:13" s="16" customFormat="1">
      <c r="A95" s="268">
        <v>85</v>
      </c>
      <c r="B95" s="277" t="s">
        <v>78</v>
      </c>
      <c r="C95" s="278">
        <v>119.65</v>
      </c>
      <c r="D95" s="279">
        <v>119.53333333333335</v>
      </c>
      <c r="E95" s="279">
        <v>118.2166666666667</v>
      </c>
      <c r="F95" s="279">
        <v>116.78333333333335</v>
      </c>
      <c r="G95" s="279">
        <v>115.4666666666667</v>
      </c>
      <c r="H95" s="279">
        <v>120.9666666666667</v>
      </c>
      <c r="I95" s="279">
        <v>122.28333333333333</v>
      </c>
      <c r="J95" s="279">
        <v>123.7166666666667</v>
      </c>
      <c r="K95" s="277">
        <v>120.85</v>
      </c>
      <c r="L95" s="277">
        <v>118.1</v>
      </c>
      <c r="M95" s="277">
        <v>5.8871500000000001</v>
      </c>
    </row>
    <row r="96" spans="1:13" s="16" customFormat="1">
      <c r="A96" s="268">
        <v>86</v>
      </c>
      <c r="B96" s="277" t="s">
        <v>330</v>
      </c>
      <c r="C96" s="278">
        <v>248.3</v>
      </c>
      <c r="D96" s="279">
        <v>247.63333333333333</v>
      </c>
      <c r="E96" s="279">
        <v>243.26666666666665</v>
      </c>
      <c r="F96" s="279">
        <v>238.23333333333332</v>
      </c>
      <c r="G96" s="279">
        <v>233.86666666666665</v>
      </c>
      <c r="H96" s="279">
        <v>252.66666666666666</v>
      </c>
      <c r="I96" s="279">
        <v>257.0333333333333</v>
      </c>
      <c r="J96" s="279">
        <v>262.06666666666666</v>
      </c>
      <c r="K96" s="277">
        <v>252</v>
      </c>
      <c r="L96" s="277">
        <v>242.6</v>
      </c>
      <c r="M96" s="277">
        <v>1.95817</v>
      </c>
    </row>
    <row r="97" spans="1:13" s="16" customFormat="1">
      <c r="A97" s="268">
        <v>87</v>
      </c>
      <c r="B97" s="277" t="s">
        <v>338</v>
      </c>
      <c r="C97" s="278">
        <v>441.95</v>
      </c>
      <c r="D97" s="279">
        <v>448.75</v>
      </c>
      <c r="E97" s="279">
        <v>429.25</v>
      </c>
      <c r="F97" s="279">
        <v>416.55</v>
      </c>
      <c r="G97" s="279">
        <v>397.05</v>
      </c>
      <c r="H97" s="279">
        <v>461.45</v>
      </c>
      <c r="I97" s="279">
        <v>480.95</v>
      </c>
      <c r="J97" s="279">
        <v>493.65</v>
      </c>
      <c r="K97" s="277">
        <v>468.25</v>
      </c>
      <c r="L97" s="277">
        <v>436.05</v>
      </c>
      <c r="M97" s="277">
        <v>17.029330000000002</v>
      </c>
    </row>
    <row r="98" spans="1:13" s="16" customFormat="1">
      <c r="A98" s="268">
        <v>88</v>
      </c>
      <c r="B98" s="277" t="s">
        <v>336</v>
      </c>
      <c r="C98" s="278">
        <v>887.3</v>
      </c>
      <c r="D98" s="279">
        <v>890.7833333333333</v>
      </c>
      <c r="E98" s="279">
        <v>874.56666666666661</v>
      </c>
      <c r="F98" s="279">
        <v>861.83333333333326</v>
      </c>
      <c r="G98" s="279">
        <v>845.61666666666656</v>
      </c>
      <c r="H98" s="279">
        <v>903.51666666666665</v>
      </c>
      <c r="I98" s="279">
        <v>919.73333333333335</v>
      </c>
      <c r="J98" s="279">
        <v>932.4666666666667</v>
      </c>
      <c r="K98" s="277">
        <v>907</v>
      </c>
      <c r="L98" s="277">
        <v>878.05</v>
      </c>
      <c r="M98" s="277">
        <v>1.17371</v>
      </c>
    </row>
    <row r="99" spans="1:13" s="16" customFormat="1">
      <c r="A99" s="268">
        <v>89</v>
      </c>
      <c r="B99" s="277" t="s">
        <v>337</v>
      </c>
      <c r="C99" s="278">
        <v>16.850000000000001</v>
      </c>
      <c r="D99" s="279">
        <v>16.916666666666668</v>
      </c>
      <c r="E99" s="279">
        <v>16.733333333333334</v>
      </c>
      <c r="F99" s="279">
        <v>16.616666666666667</v>
      </c>
      <c r="G99" s="279">
        <v>16.433333333333334</v>
      </c>
      <c r="H99" s="279">
        <v>17.033333333333335</v>
      </c>
      <c r="I99" s="279">
        <v>17.216666666666665</v>
      </c>
      <c r="J99" s="279">
        <v>17.333333333333336</v>
      </c>
      <c r="K99" s="277">
        <v>17.100000000000001</v>
      </c>
      <c r="L99" s="277">
        <v>16.8</v>
      </c>
      <c r="M99" s="277">
        <v>4.6169399999999996</v>
      </c>
    </row>
    <row r="100" spans="1:13" s="16" customFormat="1">
      <c r="A100" s="268">
        <v>90</v>
      </c>
      <c r="B100" s="277" t="s">
        <v>339</v>
      </c>
      <c r="C100" s="278">
        <v>160</v>
      </c>
      <c r="D100" s="279">
        <v>160.06666666666666</v>
      </c>
      <c r="E100" s="279">
        <v>158.43333333333334</v>
      </c>
      <c r="F100" s="279">
        <v>156.86666666666667</v>
      </c>
      <c r="G100" s="279">
        <v>155.23333333333335</v>
      </c>
      <c r="H100" s="279">
        <v>161.63333333333333</v>
      </c>
      <c r="I100" s="279">
        <v>163.26666666666665</v>
      </c>
      <c r="J100" s="279">
        <v>164.83333333333331</v>
      </c>
      <c r="K100" s="277">
        <v>161.69999999999999</v>
      </c>
      <c r="L100" s="277">
        <v>158.5</v>
      </c>
      <c r="M100" s="277">
        <v>6.9853199999999998</v>
      </c>
    </row>
    <row r="101" spans="1:13">
      <c r="A101" s="268">
        <v>91</v>
      </c>
      <c r="B101" s="277" t="s">
        <v>80</v>
      </c>
      <c r="C101" s="278">
        <v>330.95</v>
      </c>
      <c r="D101" s="279">
        <v>334.5333333333333</v>
      </c>
      <c r="E101" s="279">
        <v>323.61666666666662</v>
      </c>
      <c r="F101" s="279">
        <v>316.2833333333333</v>
      </c>
      <c r="G101" s="279">
        <v>305.36666666666662</v>
      </c>
      <c r="H101" s="279">
        <v>341.86666666666662</v>
      </c>
      <c r="I101" s="279">
        <v>352.78333333333336</v>
      </c>
      <c r="J101" s="279">
        <v>360.11666666666662</v>
      </c>
      <c r="K101" s="277">
        <v>345.45</v>
      </c>
      <c r="L101" s="277">
        <v>327.2</v>
      </c>
      <c r="M101" s="277">
        <v>10.584860000000001</v>
      </c>
    </row>
    <row r="102" spans="1:13">
      <c r="A102" s="268">
        <v>92</v>
      </c>
      <c r="B102" s="277" t="s">
        <v>340</v>
      </c>
      <c r="C102" s="278">
        <v>2496.5</v>
      </c>
      <c r="D102" s="279">
        <v>2508.7999999999997</v>
      </c>
      <c r="E102" s="279">
        <v>2467.8499999999995</v>
      </c>
      <c r="F102" s="279">
        <v>2439.1999999999998</v>
      </c>
      <c r="G102" s="279">
        <v>2398.2499999999995</v>
      </c>
      <c r="H102" s="279">
        <v>2537.4499999999994</v>
      </c>
      <c r="I102" s="279">
        <v>2578.3999999999992</v>
      </c>
      <c r="J102" s="279">
        <v>2607.0499999999993</v>
      </c>
      <c r="K102" s="277">
        <v>2549.75</v>
      </c>
      <c r="L102" s="277">
        <v>2480.15</v>
      </c>
      <c r="M102" s="277">
        <v>2.0080000000000001E-2</v>
      </c>
    </row>
    <row r="103" spans="1:13">
      <c r="A103" s="268">
        <v>93</v>
      </c>
      <c r="B103" s="277" t="s">
        <v>81</v>
      </c>
      <c r="C103" s="278">
        <v>615.85</v>
      </c>
      <c r="D103" s="279">
        <v>615.41666666666663</v>
      </c>
      <c r="E103" s="279">
        <v>605.83333333333326</v>
      </c>
      <c r="F103" s="279">
        <v>595.81666666666661</v>
      </c>
      <c r="G103" s="279">
        <v>586.23333333333323</v>
      </c>
      <c r="H103" s="279">
        <v>625.43333333333328</v>
      </c>
      <c r="I103" s="279">
        <v>635.01666666666654</v>
      </c>
      <c r="J103" s="279">
        <v>645.0333333333333</v>
      </c>
      <c r="K103" s="277">
        <v>625</v>
      </c>
      <c r="L103" s="277">
        <v>605.4</v>
      </c>
      <c r="M103" s="277">
        <v>4.7495099999999999</v>
      </c>
    </row>
    <row r="104" spans="1:13">
      <c r="A104" s="268">
        <v>94</v>
      </c>
      <c r="B104" s="277" t="s">
        <v>334</v>
      </c>
      <c r="C104" s="278">
        <v>225.4</v>
      </c>
      <c r="D104" s="279">
        <v>224.88333333333333</v>
      </c>
      <c r="E104" s="279">
        <v>222.76666666666665</v>
      </c>
      <c r="F104" s="279">
        <v>220.13333333333333</v>
      </c>
      <c r="G104" s="279">
        <v>218.01666666666665</v>
      </c>
      <c r="H104" s="279">
        <v>227.51666666666665</v>
      </c>
      <c r="I104" s="279">
        <v>229.63333333333333</v>
      </c>
      <c r="J104" s="279">
        <v>232.26666666666665</v>
      </c>
      <c r="K104" s="277">
        <v>227</v>
      </c>
      <c r="L104" s="277">
        <v>222.25</v>
      </c>
      <c r="M104" s="277">
        <v>0.58333999999999997</v>
      </c>
    </row>
    <row r="105" spans="1:13">
      <c r="A105" s="268">
        <v>95</v>
      </c>
      <c r="B105" s="277" t="s">
        <v>342</v>
      </c>
      <c r="C105" s="278">
        <v>140.65</v>
      </c>
      <c r="D105" s="279">
        <v>140.85</v>
      </c>
      <c r="E105" s="279">
        <v>139.19999999999999</v>
      </c>
      <c r="F105" s="279">
        <v>137.75</v>
      </c>
      <c r="G105" s="279">
        <v>136.1</v>
      </c>
      <c r="H105" s="279">
        <v>142.29999999999998</v>
      </c>
      <c r="I105" s="279">
        <v>143.95000000000002</v>
      </c>
      <c r="J105" s="279">
        <v>145.39999999999998</v>
      </c>
      <c r="K105" s="277">
        <v>142.5</v>
      </c>
      <c r="L105" s="277">
        <v>139.4</v>
      </c>
      <c r="M105" s="277">
        <v>6.1787200000000002</v>
      </c>
    </row>
    <row r="106" spans="1:13">
      <c r="A106" s="268">
        <v>96</v>
      </c>
      <c r="B106" s="277" t="s">
        <v>343</v>
      </c>
      <c r="C106" s="278">
        <v>77.099999999999994</v>
      </c>
      <c r="D106" s="279">
        <v>77.899999999999991</v>
      </c>
      <c r="E106" s="279">
        <v>75.699999999999989</v>
      </c>
      <c r="F106" s="279">
        <v>74.3</v>
      </c>
      <c r="G106" s="279">
        <v>72.099999999999994</v>
      </c>
      <c r="H106" s="279">
        <v>79.299999999999983</v>
      </c>
      <c r="I106" s="279">
        <v>81.5</v>
      </c>
      <c r="J106" s="279">
        <v>82.899999999999977</v>
      </c>
      <c r="K106" s="277">
        <v>80.099999999999994</v>
      </c>
      <c r="L106" s="277">
        <v>76.5</v>
      </c>
      <c r="M106" s="277">
        <v>6.2758000000000003</v>
      </c>
    </row>
    <row r="107" spans="1:13">
      <c r="A107" s="268">
        <v>97</v>
      </c>
      <c r="B107" s="277" t="s">
        <v>82</v>
      </c>
      <c r="C107" s="278">
        <v>222.15</v>
      </c>
      <c r="D107" s="279">
        <v>224.31666666666669</v>
      </c>
      <c r="E107" s="279">
        <v>218.63333333333338</v>
      </c>
      <c r="F107" s="279">
        <v>215.1166666666667</v>
      </c>
      <c r="G107" s="279">
        <v>209.43333333333339</v>
      </c>
      <c r="H107" s="279">
        <v>227.83333333333337</v>
      </c>
      <c r="I107" s="279">
        <v>233.51666666666671</v>
      </c>
      <c r="J107" s="279">
        <v>237.03333333333336</v>
      </c>
      <c r="K107" s="277">
        <v>230</v>
      </c>
      <c r="L107" s="277">
        <v>220.8</v>
      </c>
      <c r="M107" s="277">
        <v>38.756810000000002</v>
      </c>
    </row>
    <row r="108" spans="1:13">
      <c r="A108" s="268">
        <v>98</v>
      </c>
      <c r="B108" s="285" t="s">
        <v>344</v>
      </c>
      <c r="C108" s="278">
        <v>411.7</v>
      </c>
      <c r="D108" s="279">
        <v>412.73333333333335</v>
      </c>
      <c r="E108" s="279">
        <v>402.9666666666667</v>
      </c>
      <c r="F108" s="279">
        <v>394.23333333333335</v>
      </c>
      <c r="G108" s="279">
        <v>384.4666666666667</v>
      </c>
      <c r="H108" s="279">
        <v>421.4666666666667</v>
      </c>
      <c r="I108" s="279">
        <v>431.23333333333335</v>
      </c>
      <c r="J108" s="279">
        <v>439.9666666666667</v>
      </c>
      <c r="K108" s="277">
        <v>422.5</v>
      </c>
      <c r="L108" s="277">
        <v>404</v>
      </c>
      <c r="M108" s="277">
        <v>0.44098999999999999</v>
      </c>
    </row>
    <row r="109" spans="1:13">
      <c r="A109" s="268">
        <v>99</v>
      </c>
      <c r="B109" s="277" t="s">
        <v>83</v>
      </c>
      <c r="C109" s="278">
        <v>708.2</v>
      </c>
      <c r="D109" s="279">
        <v>713.01666666666677</v>
      </c>
      <c r="E109" s="279">
        <v>699.58333333333348</v>
      </c>
      <c r="F109" s="279">
        <v>690.9666666666667</v>
      </c>
      <c r="G109" s="279">
        <v>677.53333333333342</v>
      </c>
      <c r="H109" s="279">
        <v>721.63333333333355</v>
      </c>
      <c r="I109" s="279">
        <v>735.06666666666672</v>
      </c>
      <c r="J109" s="279">
        <v>743.68333333333362</v>
      </c>
      <c r="K109" s="277">
        <v>726.45</v>
      </c>
      <c r="L109" s="277">
        <v>704.4</v>
      </c>
      <c r="M109" s="277">
        <v>48.182310000000001</v>
      </c>
    </row>
    <row r="110" spans="1:13">
      <c r="A110" s="268">
        <v>100</v>
      </c>
      <c r="B110" s="277" t="s">
        <v>84</v>
      </c>
      <c r="C110" s="278">
        <v>129.94999999999999</v>
      </c>
      <c r="D110" s="279">
        <v>130.65</v>
      </c>
      <c r="E110" s="279">
        <v>128.65</v>
      </c>
      <c r="F110" s="279">
        <v>127.35</v>
      </c>
      <c r="G110" s="279">
        <v>125.35</v>
      </c>
      <c r="H110" s="279">
        <v>131.95000000000002</v>
      </c>
      <c r="I110" s="279">
        <v>133.95000000000002</v>
      </c>
      <c r="J110" s="279">
        <v>135.25000000000003</v>
      </c>
      <c r="K110" s="277">
        <v>132.65</v>
      </c>
      <c r="L110" s="277">
        <v>129.35</v>
      </c>
      <c r="M110" s="277">
        <v>72.924729999999997</v>
      </c>
    </row>
    <row r="111" spans="1:13">
      <c r="A111" s="268">
        <v>101</v>
      </c>
      <c r="B111" s="277" t="s">
        <v>345</v>
      </c>
      <c r="C111" s="278">
        <v>326.7</v>
      </c>
      <c r="D111" s="279">
        <v>327.95</v>
      </c>
      <c r="E111" s="279">
        <v>323.95</v>
      </c>
      <c r="F111" s="279">
        <v>321.2</v>
      </c>
      <c r="G111" s="279">
        <v>317.2</v>
      </c>
      <c r="H111" s="279">
        <v>330.7</v>
      </c>
      <c r="I111" s="279">
        <v>334.7</v>
      </c>
      <c r="J111" s="279">
        <v>337.45</v>
      </c>
      <c r="K111" s="277">
        <v>331.95</v>
      </c>
      <c r="L111" s="277">
        <v>325.2</v>
      </c>
      <c r="M111" s="277">
        <v>1.49593</v>
      </c>
    </row>
    <row r="112" spans="1:13">
      <c r="A112" s="268">
        <v>102</v>
      </c>
      <c r="B112" s="277" t="s">
        <v>3643</v>
      </c>
      <c r="C112" s="278">
        <v>1944.15</v>
      </c>
      <c r="D112" s="279">
        <v>1946.3500000000001</v>
      </c>
      <c r="E112" s="279">
        <v>1907.8000000000002</v>
      </c>
      <c r="F112" s="279">
        <v>1871.45</v>
      </c>
      <c r="G112" s="279">
        <v>1832.9</v>
      </c>
      <c r="H112" s="279">
        <v>1982.7000000000003</v>
      </c>
      <c r="I112" s="279">
        <v>2021.25</v>
      </c>
      <c r="J112" s="279">
        <v>2057.6000000000004</v>
      </c>
      <c r="K112" s="277">
        <v>1984.9</v>
      </c>
      <c r="L112" s="277">
        <v>1910</v>
      </c>
      <c r="M112" s="277">
        <v>2.25447</v>
      </c>
    </row>
    <row r="113" spans="1:13">
      <c r="A113" s="268">
        <v>103</v>
      </c>
      <c r="B113" s="277" t="s">
        <v>85</v>
      </c>
      <c r="C113" s="278">
        <v>1363.75</v>
      </c>
      <c r="D113" s="279">
        <v>1368.1000000000001</v>
      </c>
      <c r="E113" s="279">
        <v>1354.6500000000003</v>
      </c>
      <c r="F113" s="279">
        <v>1345.5500000000002</v>
      </c>
      <c r="G113" s="279">
        <v>1332.1000000000004</v>
      </c>
      <c r="H113" s="279">
        <v>1377.2000000000003</v>
      </c>
      <c r="I113" s="279">
        <v>1390.65</v>
      </c>
      <c r="J113" s="279">
        <v>1399.7500000000002</v>
      </c>
      <c r="K113" s="277">
        <v>1381.55</v>
      </c>
      <c r="L113" s="277">
        <v>1359</v>
      </c>
      <c r="M113" s="277">
        <v>8.1124399999999994</v>
      </c>
    </row>
    <row r="114" spans="1:13">
      <c r="A114" s="268">
        <v>104</v>
      </c>
      <c r="B114" s="277" t="s">
        <v>86</v>
      </c>
      <c r="C114" s="278">
        <v>388.3</v>
      </c>
      <c r="D114" s="279">
        <v>389.23333333333335</v>
      </c>
      <c r="E114" s="279">
        <v>383.56666666666672</v>
      </c>
      <c r="F114" s="279">
        <v>378.83333333333337</v>
      </c>
      <c r="G114" s="279">
        <v>373.16666666666674</v>
      </c>
      <c r="H114" s="279">
        <v>393.9666666666667</v>
      </c>
      <c r="I114" s="279">
        <v>399.63333333333333</v>
      </c>
      <c r="J114" s="279">
        <v>404.36666666666667</v>
      </c>
      <c r="K114" s="277">
        <v>394.9</v>
      </c>
      <c r="L114" s="277">
        <v>384.5</v>
      </c>
      <c r="M114" s="277">
        <v>14.9414</v>
      </c>
    </row>
    <row r="115" spans="1:13">
      <c r="A115" s="268">
        <v>105</v>
      </c>
      <c r="B115" s="277" t="s">
        <v>236</v>
      </c>
      <c r="C115" s="278">
        <v>729.3</v>
      </c>
      <c r="D115" s="279">
        <v>731.06666666666661</v>
      </c>
      <c r="E115" s="279">
        <v>722.23333333333323</v>
      </c>
      <c r="F115" s="279">
        <v>715.16666666666663</v>
      </c>
      <c r="G115" s="279">
        <v>706.33333333333326</v>
      </c>
      <c r="H115" s="279">
        <v>738.13333333333321</v>
      </c>
      <c r="I115" s="279">
        <v>746.9666666666667</v>
      </c>
      <c r="J115" s="279">
        <v>754.03333333333319</v>
      </c>
      <c r="K115" s="277">
        <v>739.9</v>
      </c>
      <c r="L115" s="277">
        <v>724</v>
      </c>
      <c r="M115" s="277">
        <v>1.7772300000000001</v>
      </c>
    </row>
    <row r="116" spans="1:13">
      <c r="A116" s="268">
        <v>106</v>
      </c>
      <c r="B116" s="277" t="s">
        <v>346</v>
      </c>
      <c r="C116" s="278">
        <v>666</v>
      </c>
      <c r="D116" s="279">
        <v>675.98333333333335</v>
      </c>
      <c r="E116" s="279">
        <v>648.56666666666672</v>
      </c>
      <c r="F116" s="279">
        <v>631.13333333333333</v>
      </c>
      <c r="G116" s="279">
        <v>603.7166666666667</v>
      </c>
      <c r="H116" s="279">
        <v>693.41666666666674</v>
      </c>
      <c r="I116" s="279">
        <v>720.83333333333326</v>
      </c>
      <c r="J116" s="279">
        <v>738.26666666666677</v>
      </c>
      <c r="K116" s="277">
        <v>703.4</v>
      </c>
      <c r="L116" s="277">
        <v>658.55</v>
      </c>
      <c r="M116" s="277">
        <v>0.97885999999999995</v>
      </c>
    </row>
    <row r="117" spans="1:13">
      <c r="A117" s="268">
        <v>107</v>
      </c>
      <c r="B117" s="277" t="s">
        <v>331</v>
      </c>
      <c r="C117" s="278">
        <v>1789.35</v>
      </c>
      <c r="D117" s="279">
        <v>1798.1666666666667</v>
      </c>
      <c r="E117" s="279">
        <v>1762.3833333333334</v>
      </c>
      <c r="F117" s="279">
        <v>1735.4166666666667</v>
      </c>
      <c r="G117" s="279">
        <v>1699.6333333333334</v>
      </c>
      <c r="H117" s="279">
        <v>1825.1333333333334</v>
      </c>
      <c r="I117" s="279">
        <v>1860.9166666666667</v>
      </c>
      <c r="J117" s="279">
        <v>1887.8833333333334</v>
      </c>
      <c r="K117" s="277">
        <v>1833.95</v>
      </c>
      <c r="L117" s="277">
        <v>1771.2</v>
      </c>
      <c r="M117" s="277">
        <v>0.88868000000000003</v>
      </c>
    </row>
    <row r="118" spans="1:13">
      <c r="A118" s="268">
        <v>108</v>
      </c>
      <c r="B118" s="277" t="s">
        <v>237</v>
      </c>
      <c r="C118" s="278">
        <v>256</v>
      </c>
      <c r="D118" s="279">
        <v>258.34999999999997</v>
      </c>
      <c r="E118" s="279">
        <v>252.44999999999993</v>
      </c>
      <c r="F118" s="279">
        <v>248.89999999999998</v>
      </c>
      <c r="G118" s="279">
        <v>242.99999999999994</v>
      </c>
      <c r="H118" s="279">
        <v>261.89999999999992</v>
      </c>
      <c r="I118" s="279">
        <v>267.7999999999999</v>
      </c>
      <c r="J118" s="279">
        <v>271.34999999999991</v>
      </c>
      <c r="K118" s="277">
        <v>264.25</v>
      </c>
      <c r="L118" s="277">
        <v>254.8</v>
      </c>
      <c r="M118" s="277">
        <v>14.22348</v>
      </c>
    </row>
    <row r="119" spans="1:13">
      <c r="A119" s="268">
        <v>109</v>
      </c>
      <c r="B119" s="277" t="s">
        <v>2996</v>
      </c>
      <c r="C119" s="278">
        <v>220.75</v>
      </c>
      <c r="D119" s="279">
        <v>223.1</v>
      </c>
      <c r="E119" s="279">
        <v>215.64999999999998</v>
      </c>
      <c r="F119" s="279">
        <v>210.54999999999998</v>
      </c>
      <c r="G119" s="279">
        <v>203.09999999999997</v>
      </c>
      <c r="H119" s="279">
        <v>228.2</v>
      </c>
      <c r="I119" s="279">
        <v>235.64999999999998</v>
      </c>
      <c r="J119" s="279">
        <v>240.75</v>
      </c>
      <c r="K119" s="277">
        <v>230.55</v>
      </c>
      <c r="L119" s="277">
        <v>218</v>
      </c>
      <c r="M119" s="277">
        <v>1.79976</v>
      </c>
    </row>
    <row r="120" spans="1:13">
      <c r="A120" s="268">
        <v>110</v>
      </c>
      <c r="B120" s="277" t="s">
        <v>235</v>
      </c>
      <c r="C120" s="278">
        <v>136.55000000000001</v>
      </c>
      <c r="D120" s="279">
        <v>137.46666666666667</v>
      </c>
      <c r="E120" s="279">
        <v>134.23333333333335</v>
      </c>
      <c r="F120" s="279">
        <v>131.91666666666669</v>
      </c>
      <c r="G120" s="279">
        <v>128.68333333333337</v>
      </c>
      <c r="H120" s="279">
        <v>139.78333333333333</v>
      </c>
      <c r="I120" s="279">
        <v>143.01666666666662</v>
      </c>
      <c r="J120" s="279">
        <v>145.33333333333331</v>
      </c>
      <c r="K120" s="277">
        <v>140.69999999999999</v>
      </c>
      <c r="L120" s="277">
        <v>135.15</v>
      </c>
      <c r="M120" s="277">
        <v>6.6288299999999998</v>
      </c>
    </row>
    <row r="121" spans="1:13">
      <c r="A121" s="268">
        <v>111</v>
      </c>
      <c r="B121" s="277" t="s">
        <v>87</v>
      </c>
      <c r="C121" s="278">
        <v>458.85</v>
      </c>
      <c r="D121" s="279">
        <v>456.7166666666667</v>
      </c>
      <c r="E121" s="279">
        <v>450.23333333333341</v>
      </c>
      <c r="F121" s="279">
        <v>441.61666666666673</v>
      </c>
      <c r="G121" s="279">
        <v>435.13333333333344</v>
      </c>
      <c r="H121" s="279">
        <v>465.33333333333337</v>
      </c>
      <c r="I121" s="279">
        <v>471.81666666666672</v>
      </c>
      <c r="J121" s="279">
        <v>480.43333333333334</v>
      </c>
      <c r="K121" s="277">
        <v>463.2</v>
      </c>
      <c r="L121" s="277">
        <v>448.1</v>
      </c>
      <c r="M121" s="277">
        <v>10.4192</v>
      </c>
    </row>
    <row r="122" spans="1:13">
      <c r="A122" s="268">
        <v>112</v>
      </c>
      <c r="B122" s="277" t="s">
        <v>347</v>
      </c>
      <c r="C122" s="278">
        <v>382.3</v>
      </c>
      <c r="D122" s="279">
        <v>385.75</v>
      </c>
      <c r="E122" s="279">
        <v>373.85</v>
      </c>
      <c r="F122" s="279">
        <v>365.40000000000003</v>
      </c>
      <c r="G122" s="279">
        <v>353.50000000000006</v>
      </c>
      <c r="H122" s="279">
        <v>394.2</v>
      </c>
      <c r="I122" s="279">
        <v>406.09999999999997</v>
      </c>
      <c r="J122" s="279">
        <v>414.54999999999995</v>
      </c>
      <c r="K122" s="277">
        <v>397.65</v>
      </c>
      <c r="L122" s="277">
        <v>377.3</v>
      </c>
      <c r="M122" s="277">
        <v>7.1616600000000004</v>
      </c>
    </row>
    <row r="123" spans="1:13">
      <c r="A123" s="268">
        <v>113</v>
      </c>
      <c r="B123" s="277" t="s">
        <v>88</v>
      </c>
      <c r="C123" s="278">
        <v>486.4</v>
      </c>
      <c r="D123" s="279">
        <v>486.09999999999997</v>
      </c>
      <c r="E123" s="279">
        <v>481.79999999999995</v>
      </c>
      <c r="F123" s="279">
        <v>477.2</v>
      </c>
      <c r="G123" s="279">
        <v>472.9</v>
      </c>
      <c r="H123" s="279">
        <v>490.69999999999993</v>
      </c>
      <c r="I123" s="279">
        <v>495</v>
      </c>
      <c r="J123" s="279">
        <v>499.59999999999991</v>
      </c>
      <c r="K123" s="277">
        <v>490.4</v>
      </c>
      <c r="L123" s="277">
        <v>481.5</v>
      </c>
      <c r="M123" s="277">
        <v>20.881679999999999</v>
      </c>
    </row>
    <row r="124" spans="1:13">
      <c r="A124" s="268">
        <v>114</v>
      </c>
      <c r="B124" s="277" t="s">
        <v>238</v>
      </c>
      <c r="C124" s="278">
        <v>700.25</v>
      </c>
      <c r="D124" s="279">
        <v>705.11666666666667</v>
      </c>
      <c r="E124" s="279">
        <v>690.23333333333335</v>
      </c>
      <c r="F124" s="279">
        <v>680.2166666666667</v>
      </c>
      <c r="G124" s="279">
        <v>665.33333333333337</v>
      </c>
      <c r="H124" s="279">
        <v>715.13333333333333</v>
      </c>
      <c r="I124" s="279">
        <v>730.01666666666677</v>
      </c>
      <c r="J124" s="279">
        <v>740.0333333333333</v>
      </c>
      <c r="K124" s="277">
        <v>720</v>
      </c>
      <c r="L124" s="277">
        <v>695.1</v>
      </c>
      <c r="M124" s="277">
        <v>1.27216</v>
      </c>
    </row>
    <row r="125" spans="1:13">
      <c r="A125" s="268">
        <v>115</v>
      </c>
      <c r="B125" s="277" t="s">
        <v>348</v>
      </c>
      <c r="C125" s="278">
        <v>76.75</v>
      </c>
      <c r="D125" s="279">
        <v>76.966666666666654</v>
      </c>
      <c r="E125" s="279">
        <v>75.833333333333314</v>
      </c>
      <c r="F125" s="279">
        <v>74.916666666666657</v>
      </c>
      <c r="G125" s="279">
        <v>73.783333333333317</v>
      </c>
      <c r="H125" s="279">
        <v>77.883333333333312</v>
      </c>
      <c r="I125" s="279">
        <v>79.016666666666666</v>
      </c>
      <c r="J125" s="279">
        <v>79.933333333333309</v>
      </c>
      <c r="K125" s="277">
        <v>78.099999999999994</v>
      </c>
      <c r="L125" s="277">
        <v>76.05</v>
      </c>
      <c r="M125" s="277">
        <v>0.64786999999999995</v>
      </c>
    </row>
    <row r="126" spans="1:13">
      <c r="A126" s="268">
        <v>116</v>
      </c>
      <c r="B126" s="277" t="s">
        <v>355</v>
      </c>
      <c r="C126" s="278">
        <v>361.05</v>
      </c>
      <c r="D126" s="279">
        <v>365.65000000000003</v>
      </c>
      <c r="E126" s="279">
        <v>354.40000000000009</v>
      </c>
      <c r="F126" s="279">
        <v>347.75000000000006</v>
      </c>
      <c r="G126" s="279">
        <v>336.50000000000011</v>
      </c>
      <c r="H126" s="279">
        <v>372.30000000000007</v>
      </c>
      <c r="I126" s="279">
        <v>383.54999999999995</v>
      </c>
      <c r="J126" s="279">
        <v>390.20000000000005</v>
      </c>
      <c r="K126" s="277">
        <v>376.9</v>
      </c>
      <c r="L126" s="277">
        <v>359</v>
      </c>
      <c r="M126" s="277">
        <v>0.72248000000000001</v>
      </c>
    </row>
    <row r="127" spans="1:13">
      <c r="A127" s="268">
        <v>117</v>
      </c>
      <c r="B127" s="277" t="s">
        <v>356</v>
      </c>
      <c r="C127" s="278">
        <v>179.5</v>
      </c>
      <c r="D127" s="279">
        <v>181.68333333333331</v>
      </c>
      <c r="E127" s="279">
        <v>172.91666666666663</v>
      </c>
      <c r="F127" s="279">
        <v>166.33333333333331</v>
      </c>
      <c r="G127" s="279">
        <v>157.56666666666663</v>
      </c>
      <c r="H127" s="279">
        <v>188.26666666666662</v>
      </c>
      <c r="I127" s="279">
        <v>197.03333333333333</v>
      </c>
      <c r="J127" s="279">
        <v>203.61666666666662</v>
      </c>
      <c r="K127" s="277">
        <v>190.45</v>
      </c>
      <c r="L127" s="277">
        <v>175.1</v>
      </c>
      <c r="M127" s="277">
        <v>3.50386</v>
      </c>
    </row>
    <row r="128" spans="1:13">
      <c r="A128" s="268">
        <v>118</v>
      </c>
      <c r="B128" s="277" t="s">
        <v>349</v>
      </c>
      <c r="C128" s="278">
        <v>86.95</v>
      </c>
      <c r="D128" s="279">
        <v>88.016666666666666</v>
      </c>
      <c r="E128" s="279">
        <v>85.133333333333326</v>
      </c>
      <c r="F128" s="279">
        <v>83.316666666666663</v>
      </c>
      <c r="G128" s="279">
        <v>80.433333333333323</v>
      </c>
      <c r="H128" s="279">
        <v>89.833333333333329</v>
      </c>
      <c r="I128" s="279">
        <v>92.716666666666683</v>
      </c>
      <c r="J128" s="279">
        <v>94.533333333333331</v>
      </c>
      <c r="K128" s="277">
        <v>90.9</v>
      </c>
      <c r="L128" s="277">
        <v>86.2</v>
      </c>
      <c r="M128" s="277">
        <v>12.12656</v>
      </c>
    </row>
    <row r="129" spans="1:13">
      <c r="A129" s="268">
        <v>119</v>
      </c>
      <c r="B129" s="277" t="s">
        <v>350</v>
      </c>
      <c r="C129" s="278">
        <v>340.95</v>
      </c>
      <c r="D129" s="279">
        <v>347.06666666666666</v>
      </c>
      <c r="E129" s="279">
        <v>325.13333333333333</v>
      </c>
      <c r="F129" s="279">
        <v>309.31666666666666</v>
      </c>
      <c r="G129" s="279">
        <v>287.38333333333333</v>
      </c>
      <c r="H129" s="279">
        <v>362.88333333333333</v>
      </c>
      <c r="I129" s="279">
        <v>384.81666666666661</v>
      </c>
      <c r="J129" s="279">
        <v>400.63333333333333</v>
      </c>
      <c r="K129" s="277">
        <v>369</v>
      </c>
      <c r="L129" s="277">
        <v>331.25</v>
      </c>
      <c r="M129" s="277">
        <v>0.88571999999999995</v>
      </c>
    </row>
    <row r="130" spans="1:13">
      <c r="A130" s="268">
        <v>120</v>
      </c>
      <c r="B130" s="277" t="s">
        <v>351</v>
      </c>
      <c r="C130" s="278">
        <v>742</v>
      </c>
      <c r="D130" s="279">
        <v>737.16666666666663</v>
      </c>
      <c r="E130" s="279">
        <v>717.33333333333326</v>
      </c>
      <c r="F130" s="279">
        <v>692.66666666666663</v>
      </c>
      <c r="G130" s="279">
        <v>672.83333333333326</v>
      </c>
      <c r="H130" s="279">
        <v>761.83333333333326</v>
      </c>
      <c r="I130" s="279">
        <v>781.66666666666652</v>
      </c>
      <c r="J130" s="279">
        <v>806.33333333333326</v>
      </c>
      <c r="K130" s="277">
        <v>757</v>
      </c>
      <c r="L130" s="277">
        <v>712.5</v>
      </c>
      <c r="M130" s="277">
        <v>12.50812</v>
      </c>
    </row>
    <row r="131" spans="1:13">
      <c r="A131" s="268">
        <v>121</v>
      </c>
      <c r="B131" s="277" t="s">
        <v>352</v>
      </c>
      <c r="C131" s="278">
        <v>107.4</v>
      </c>
      <c r="D131" s="279">
        <v>108.41666666666667</v>
      </c>
      <c r="E131" s="279">
        <v>105.98333333333335</v>
      </c>
      <c r="F131" s="279">
        <v>104.56666666666668</v>
      </c>
      <c r="G131" s="279">
        <v>102.13333333333335</v>
      </c>
      <c r="H131" s="279">
        <v>109.83333333333334</v>
      </c>
      <c r="I131" s="279">
        <v>112.26666666666665</v>
      </c>
      <c r="J131" s="279">
        <v>113.68333333333334</v>
      </c>
      <c r="K131" s="277">
        <v>110.85</v>
      </c>
      <c r="L131" s="277">
        <v>107</v>
      </c>
      <c r="M131" s="277">
        <v>10.997070000000001</v>
      </c>
    </row>
    <row r="132" spans="1:13">
      <c r="A132" s="268">
        <v>122</v>
      </c>
      <c r="B132" s="277" t="s">
        <v>1221</v>
      </c>
      <c r="C132" s="278">
        <v>732</v>
      </c>
      <c r="D132" s="279">
        <v>735.63333333333333</v>
      </c>
      <c r="E132" s="279">
        <v>712.36666666666667</v>
      </c>
      <c r="F132" s="279">
        <v>692.73333333333335</v>
      </c>
      <c r="G132" s="279">
        <v>669.4666666666667</v>
      </c>
      <c r="H132" s="279">
        <v>755.26666666666665</v>
      </c>
      <c r="I132" s="279">
        <v>778.5333333333333</v>
      </c>
      <c r="J132" s="279">
        <v>798.16666666666663</v>
      </c>
      <c r="K132" s="277">
        <v>758.9</v>
      </c>
      <c r="L132" s="277">
        <v>716</v>
      </c>
      <c r="M132" s="277">
        <v>0.77707000000000004</v>
      </c>
    </row>
    <row r="133" spans="1:13">
      <c r="A133" s="268">
        <v>123</v>
      </c>
      <c r="B133" s="277" t="s">
        <v>90</v>
      </c>
      <c r="C133" s="278">
        <v>13.2</v>
      </c>
      <c r="D133" s="279">
        <v>13.199999999999998</v>
      </c>
      <c r="E133" s="279">
        <v>13.199999999999996</v>
      </c>
      <c r="F133" s="279">
        <v>13.199999999999998</v>
      </c>
      <c r="G133" s="279">
        <v>13.199999999999996</v>
      </c>
      <c r="H133" s="279">
        <v>13.199999999999996</v>
      </c>
      <c r="I133" s="279">
        <v>13.2</v>
      </c>
      <c r="J133" s="279">
        <v>13.199999999999996</v>
      </c>
      <c r="K133" s="277">
        <v>13.2</v>
      </c>
      <c r="L133" s="277">
        <v>13.2</v>
      </c>
      <c r="M133" s="277">
        <v>11.80969</v>
      </c>
    </row>
    <row r="134" spans="1:13">
      <c r="A134" s="268">
        <v>124</v>
      </c>
      <c r="B134" s="277" t="s">
        <v>91</v>
      </c>
      <c r="C134" s="278">
        <v>3112.6</v>
      </c>
      <c r="D134" s="279">
        <v>3141.2000000000003</v>
      </c>
      <c r="E134" s="279">
        <v>3066.4000000000005</v>
      </c>
      <c r="F134" s="279">
        <v>3020.2000000000003</v>
      </c>
      <c r="G134" s="279">
        <v>2945.4000000000005</v>
      </c>
      <c r="H134" s="279">
        <v>3187.4000000000005</v>
      </c>
      <c r="I134" s="279">
        <v>3262.2000000000007</v>
      </c>
      <c r="J134" s="279">
        <v>3308.4000000000005</v>
      </c>
      <c r="K134" s="277">
        <v>3216</v>
      </c>
      <c r="L134" s="277">
        <v>3095</v>
      </c>
      <c r="M134" s="277">
        <v>6.8787200000000004</v>
      </c>
    </row>
    <row r="135" spans="1:13">
      <c r="A135" s="268">
        <v>125</v>
      </c>
      <c r="B135" s="277" t="s">
        <v>357</v>
      </c>
      <c r="C135" s="278">
        <v>9604.7000000000007</v>
      </c>
      <c r="D135" s="279">
        <v>9401.8666666666668</v>
      </c>
      <c r="E135" s="279">
        <v>9026.7333333333336</v>
      </c>
      <c r="F135" s="279">
        <v>8448.7666666666664</v>
      </c>
      <c r="G135" s="279">
        <v>8073.6333333333332</v>
      </c>
      <c r="H135" s="279">
        <v>9979.8333333333339</v>
      </c>
      <c r="I135" s="279">
        <v>10354.966666666669</v>
      </c>
      <c r="J135" s="279">
        <v>10932.933333333334</v>
      </c>
      <c r="K135" s="277">
        <v>9777</v>
      </c>
      <c r="L135" s="277">
        <v>8823.9</v>
      </c>
      <c r="M135" s="277">
        <v>2.5051100000000002</v>
      </c>
    </row>
    <row r="136" spans="1:13">
      <c r="A136" s="268">
        <v>126</v>
      </c>
      <c r="B136" s="277" t="s">
        <v>93</v>
      </c>
      <c r="C136" s="278">
        <v>150.25</v>
      </c>
      <c r="D136" s="279">
        <v>151.13333333333333</v>
      </c>
      <c r="E136" s="279">
        <v>148.36666666666665</v>
      </c>
      <c r="F136" s="279">
        <v>146.48333333333332</v>
      </c>
      <c r="G136" s="279">
        <v>143.71666666666664</v>
      </c>
      <c r="H136" s="279">
        <v>153.01666666666665</v>
      </c>
      <c r="I136" s="279">
        <v>155.7833333333333</v>
      </c>
      <c r="J136" s="279">
        <v>157.66666666666666</v>
      </c>
      <c r="K136" s="277">
        <v>153.9</v>
      </c>
      <c r="L136" s="277">
        <v>149.25</v>
      </c>
      <c r="M136" s="277">
        <v>78.007239999999996</v>
      </c>
    </row>
    <row r="137" spans="1:13">
      <c r="A137" s="268">
        <v>127</v>
      </c>
      <c r="B137" s="277" t="s">
        <v>231</v>
      </c>
      <c r="C137" s="278">
        <v>2246.6</v>
      </c>
      <c r="D137" s="279">
        <v>2259.8333333333335</v>
      </c>
      <c r="E137" s="279">
        <v>2221.8166666666671</v>
      </c>
      <c r="F137" s="279">
        <v>2197.0333333333338</v>
      </c>
      <c r="G137" s="279">
        <v>2159.0166666666673</v>
      </c>
      <c r="H137" s="279">
        <v>2284.6166666666668</v>
      </c>
      <c r="I137" s="279">
        <v>2322.6333333333332</v>
      </c>
      <c r="J137" s="279">
        <v>2347.4166666666665</v>
      </c>
      <c r="K137" s="277">
        <v>2297.85</v>
      </c>
      <c r="L137" s="277">
        <v>2235.0500000000002</v>
      </c>
      <c r="M137" s="277">
        <v>12.34869</v>
      </c>
    </row>
    <row r="138" spans="1:13">
      <c r="A138" s="268">
        <v>128</v>
      </c>
      <c r="B138" s="277" t="s">
        <v>94</v>
      </c>
      <c r="C138" s="278">
        <v>4348.8</v>
      </c>
      <c r="D138" s="279">
        <v>4386.3666666666659</v>
      </c>
      <c r="E138" s="279">
        <v>4291.2333333333318</v>
      </c>
      <c r="F138" s="279">
        <v>4233.6666666666661</v>
      </c>
      <c r="G138" s="279">
        <v>4138.5333333333319</v>
      </c>
      <c r="H138" s="279">
        <v>4443.9333333333316</v>
      </c>
      <c r="I138" s="279">
        <v>4539.0666666666648</v>
      </c>
      <c r="J138" s="279">
        <v>4596.6333333333314</v>
      </c>
      <c r="K138" s="277">
        <v>4481.5</v>
      </c>
      <c r="L138" s="277">
        <v>4328.8</v>
      </c>
      <c r="M138" s="277">
        <v>14.71551</v>
      </c>
    </row>
    <row r="139" spans="1:13">
      <c r="A139" s="268">
        <v>129</v>
      </c>
      <c r="B139" s="277" t="s">
        <v>1264</v>
      </c>
      <c r="C139" s="278">
        <v>709.2</v>
      </c>
      <c r="D139" s="279">
        <v>718.15</v>
      </c>
      <c r="E139" s="279">
        <v>696.9</v>
      </c>
      <c r="F139" s="279">
        <v>684.6</v>
      </c>
      <c r="G139" s="279">
        <v>663.35</v>
      </c>
      <c r="H139" s="279">
        <v>730.44999999999993</v>
      </c>
      <c r="I139" s="279">
        <v>751.69999999999993</v>
      </c>
      <c r="J139" s="279">
        <v>763.99999999999989</v>
      </c>
      <c r="K139" s="277">
        <v>739.4</v>
      </c>
      <c r="L139" s="277">
        <v>705.85</v>
      </c>
      <c r="M139" s="277">
        <v>0.65412000000000003</v>
      </c>
    </row>
    <row r="140" spans="1:13">
      <c r="A140" s="268">
        <v>130</v>
      </c>
      <c r="B140" s="277" t="s">
        <v>239</v>
      </c>
      <c r="C140" s="278">
        <v>74.3</v>
      </c>
      <c r="D140" s="279">
        <v>74.916666666666671</v>
      </c>
      <c r="E140" s="279">
        <v>72.933333333333337</v>
      </c>
      <c r="F140" s="279">
        <v>71.566666666666663</v>
      </c>
      <c r="G140" s="279">
        <v>69.583333333333329</v>
      </c>
      <c r="H140" s="279">
        <v>76.283333333333346</v>
      </c>
      <c r="I140" s="279">
        <v>78.266666666666666</v>
      </c>
      <c r="J140" s="279">
        <v>79.633333333333354</v>
      </c>
      <c r="K140" s="277">
        <v>76.900000000000006</v>
      </c>
      <c r="L140" s="277">
        <v>73.55</v>
      </c>
      <c r="M140" s="277">
        <v>4.9792500000000004</v>
      </c>
    </row>
    <row r="141" spans="1:13">
      <c r="A141" s="268">
        <v>131</v>
      </c>
      <c r="B141" s="277" t="s">
        <v>95</v>
      </c>
      <c r="C141" s="278">
        <v>2161.5</v>
      </c>
      <c r="D141" s="279">
        <v>2176.1666666666665</v>
      </c>
      <c r="E141" s="279">
        <v>2135.333333333333</v>
      </c>
      <c r="F141" s="279">
        <v>2109.1666666666665</v>
      </c>
      <c r="G141" s="279">
        <v>2068.333333333333</v>
      </c>
      <c r="H141" s="279">
        <v>2202.333333333333</v>
      </c>
      <c r="I141" s="279">
        <v>2243.1666666666661</v>
      </c>
      <c r="J141" s="279">
        <v>2269.333333333333</v>
      </c>
      <c r="K141" s="277">
        <v>2217</v>
      </c>
      <c r="L141" s="277">
        <v>2150</v>
      </c>
      <c r="M141" s="277">
        <v>11.80325</v>
      </c>
    </row>
    <row r="142" spans="1:13">
      <c r="A142" s="268">
        <v>132</v>
      </c>
      <c r="B142" s="277" t="s">
        <v>359</v>
      </c>
      <c r="C142" s="278">
        <v>287.60000000000002</v>
      </c>
      <c r="D142" s="279">
        <v>289.23333333333335</v>
      </c>
      <c r="E142" s="279">
        <v>283.4666666666667</v>
      </c>
      <c r="F142" s="279">
        <v>279.33333333333337</v>
      </c>
      <c r="G142" s="279">
        <v>273.56666666666672</v>
      </c>
      <c r="H142" s="279">
        <v>293.36666666666667</v>
      </c>
      <c r="I142" s="279">
        <v>299.13333333333333</v>
      </c>
      <c r="J142" s="279">
        <v>303.26666666666665</v>
      </c>
      <c r="K142" s="277">
        <v>295</v>
      </c>
      <c r="L142" s="277">
        <v>285.10000000000002</v>
      </c>
      <c r="M142" s="277">
        <v>2.5400200000000002</v>
      </c>
    </row>
    <row r="143" spans="1:13">
      <c r="A143" s="268">
        <v>133</v>
      </c>
      <c r="B143" s="277" t="s">
        <v>360</v>
      </c>
      <c r="C143" s="278">
        <v>84.65</v>
      </c>
      <c r="D143" s="279">
        <v>85.05</v>
      </c>
      <c r="E143" s="279">
        <v>83.35</v>
      </c>
      <c r="F143" s="279">
        <v>82.05</v>
      </c>
      <c r="G143" s="279">
        <v>80.349999999999994</v>
      </c>
      <c r="H143" s="279">
        <v>86.35</v>
      </c>
      <c r="I143" s="279">
        <v>88.050000000000011</v>
      </c>
      <c r="J143" s="279">
        <v>89.35</v>
      </c>
      <c r="K143" s="277">
        <v>86.75</v>
      </c>
      <c r="L143" s="277">
        <v>83.75</v>
      </c>
      <c r="M143" s="277">
        <v>6.6322700000000001</v>
      </c>
    </row>
    <row r="144" spans="1:13">
      <c r="A144" s="268">
        <v>134</v>
      </c>
      <c r="B144" s="277" t="s">
        <v>361</v>
      </c>
      <c r="C144" s="278">
        <v>218.1</v>
      </c>
      <c r="D144" s="279">
        <v>219.19999999999996</v>
      </c>
      <c r="E144" s="279">
        <v>216.44999999999993</v>
      </c>
      <c r="F144" s="279">
        <v>214.79999999999998</v>
      </c>
      <c r="G144" s="279">
        <v>212.04999999999995</v>
      </c>
      <c r="H144" s="279">
        <v>220.84999999999991</v>
      </c>
      <c r="I144" s="279">
        <v>223.59999999999997</v>
      </c>
      <c r="J144" s="279">
        <v>225.24999999999989</v>
      </c>
      <c r="K144" s="277">
        <v>221.95</v>
      </c>
      <c r="L144" s="277">
        <v>217.55</v>
      </c>
      <c r="M144" s="277">
        <v>0.10285999999999999</v>
      </c>
    </row>
    <row r="145" spans="1:13">
      <c r="A145" s="268">
        <v>135</v>
      </c>
      <c r="B145" s="277" t="s">
        <v>240</v>
      </c>
      <c r="C145" s="278">
        <v>351.5</v>
      </c>
      <c r="D145" s="279">
        <v>355.83333333333331</v>
      </c>
      <c r="E145" s="279">
        <v>346.66666666666663</v>
      </c>
      <c r="F145" s="279">
        <v>341.83333333333331</v>
      </c>
      <c r="G145" s="279">
        <v>332.66666666666663</v>
      </c>
      <c r="H145" s="279">
        <v>360.66666666666663</v>
      </c>
      <c r="I145" s="279">
        <v>369.83333333333326</v>
      </c>
      <c r="J145" s="279">
        <v>374.66666666666663</v>
      </c>
      <c r="K145" s="277">
        <v>365</v>
      </c>
      <c r="L145" s="277">
        <v>351</v>
      </c>
      <c r="M145" s="277">
        <v>0.94816</v>
      </c>
    </row>
    <row r="146" spans="1:13">
      <c r="A146" s="268">
        <v>136</v>
      </c>
      <c r="B146" s="277" t="s">
        <v>241</v>
      </c>
      <c r="C146" s="278">
        <v>1080.3</v>
      </c>
      <c r="D146" s="279">
        <v>1072.1833333333334</v>
      </c>
      <c r="E146" s="279">
        <v>1053.3666666666668</v>
      </c>
      <c r="F146" s="279">
        <v>1026.4333333333334</v>
      </c>
      <c r="G146" s="279">
        <v>1007.6166666666668</v>
      </c>
      <c r="H146" s="279">
        <v>1099.1166666666668</v>
      </c>
      <c r="I146" s="279">
        <v>1117.9333333333334</v>
      </c>
      <c r="J146" s="279">
        <v>1144.8666666666668</v>
      </c>
      <c r="K146" s="277">
        <v>1091</v>
      </c>
      <c r="L146" s="277">
        <v>1045.25</v>
      </c>
      <c r="M146" s="277">
        <v>1.00421</v>
      </c>
    </row>
    <row r="147" spans="1:13">
      <c r="A147" s="268">
        <v>137</v>
      </c>
      <c r="B147" s="277" t="s">
        <v>242</v>
      </c>
      <c r="C147" s="278">
        <v>64.849999999999994</v>
      </c>
      <c r="D147" s="279">
        <v>65.61666666666666</v>
      </c>
      <c r="E147" s="279">
        <v>63.98333333333332</v>
      </c>
      <c r="F147" s="279">
        <v>63.11666666666666</v>
      </c>
      <c r="G147" s="279">
        <v>61.48333333333332</v>
      </c>
      <c r="H147" s="279">
        <v>66.48333333333332</v>
      </c>
      <c r="I147" s="279">
        <v>68.116666666666674</v>
      </c>
      <c r="J147" s="279">
        <v>68.98333333333332</v>
      </c>
      <c r="K147" s="277">
        <v>67.25</v>
      </c>
      <c r="L147" s="277">
        <v>64.75</v>
      </c>
      <c r="M147" s="277">
        <v>40.493459999999999</v>
      </c>
    </row>
    <row r="148" spans="1:13">
      <c r="A148" s="268">
        <v>138</v>
      </c>
      <c r="B148" s="277" t="s">
        <v>96</v>
      </c>
      <c r="C148" s="278">
        <v>52.1</v>
      </c>
      <c r="D148" s="279">
        <v>52.300000000000004</v>
      </c>
      <c r="E148" s="279">
        <v>51.300000000000011</v>
      </c>
      <c r="F148" s="279">
        <v>50.500000000000007</v>
      </c>
      <c r="G148" s="279">
        <v>49.500000000000014</v>
      </c>
      <c r="H148" s="279">
        <v>53.100000000000009</v>
      </c>
      <c r="I148" s="279">
        <v>54.099999999999994</v>
      </c>
      <c r="J148" s="279">
        <v>54.900000000000006</v>
      </c>
      <c r="K148" s="277">
        <v>53.3</v>
      </c>
      <c r="L148" s="277">
        <v>51.5</v>
      </c>
      <c r="M148" s="277">
        <v>25.74248</v>
      </c>
    </row>
    <row r="149" spans="1:13">
      <c r="A149" s="268">
        <v>139</v>
      </c>
      <c r="B149" s="277" t="s">
        <v>362</v>
      </c>
      <c r="C149" s="278">
        <v>478.8</v>
      </c>
      <c r="D149" s="279">
        <v>481.75</v>
      </c>
      <c r="E149" s="279">
        <v>469.65</v>
      </c>
      <c r="F149" s="279">
        <v>460.5</v>
      </c>
      <c r="G149" s="279">
        <v>448.4</v>
      </c>
      <c r="H149" s="279">
        <v>490.9</v>
      </c>
      <c r="I149" s="279">
        <v>503</v>
      </c>
      <c r="J149" s="279">
        <v>512.15</v>
      </c>
      <c r="K149" s="277">
        <v>493.85</v>
      </c>
      <c r="L149" s="277">
        <v>472.6</v>
      </c>
      <c r="M149" s="277">
        <v>0.61294999999999999</v>
      </c>
    </row>
    <row r="150" spans="1:13">
      <c r="A150" s="268">
        <v>140</v>
      </c>
      <c r="B150" s="277" t="s">
        <v>1298</v>
      </c>
      <c r="C150" s="278">
        <v>1391.65</v>
      </c>
      <c r="D150" s="279">
        <v>1404.7333333333336</v>
      </c>
      <c r="E150" s="279">
        <v>1364.0166666666671</v>
      </c>
      <c r="F150" s="279">
        <v>1336.3833333333334</v>
      </c>
      <c r="G150" s="279">
        <v>1295.666666666667</v>
      </c>
      <c r="H150" s="279">
        <v>1432.3666666666672</v>
      </c>
      <c r="I150" s="279">
        <v>1473.0833333333335</v>
      </c>
      <c r="J150" s="279">
        <v>1500.7166666666674</v>
      </c>
      <c r="K150" s="277">
        <v>1445.45</v>
      </c>
      <c r="L150" s="277">
        <v>1377.1</v>
      </c>
      <c r="M150" s="277">
        <v>3.4259999999999999E-2</v>
      </c>
    </row>
    <row r="151" spans="1:13">
      <c r="A151" s="268">
        <v>141</v>
      </c>
      <c r="B151" s="277" t="s">
        <v>97</v>
      </c>
      <c r="C151" s="278">
        <v>1121.0999999999999</v>
      </c>
      <c r="D151" s="279">
        <v>1133.9666666666665</v>
      </c>
      <c r="E151" s="279">
        <v>1103.133333333333</v>
      </c>
      <c r="F151" s="279">
        <v>1085.1666666666665</v>
      </c>
      <c r="G151" s="279">
        <v>1054.333333333333</v>
      </c>
      <c r="H151" s="279">
        <v>1151.9333333333329</v>
      </c>
      <c r="I151" s="279">
        <v>1182.7666666666664</v>
      </c>
      <c r="J151" s="279">
        <v>1200.7333333333329</v>
      </c>
      <c r="K151" s="277">
        <v>1164.8</v>
      </c>
      <c r="L151" s="277">
        <v>1116</v>
      </c>
      <c r="M151" s="277">
        <v>25.1541</v>
      </c>
    </row>
    <row r="152" spans="1:13">
      <c r="A152" s="268">
        <v>142</v>
      </c>
      <c r="B152" s="277" t="s">
        <v>363</v>
      </c>
      <c r="C152" s="278">
        <v>258.89999999999998</v>
      </c>
      <c r="D152" s="279">
        <v>264.55</v>
      </c>
      <c r="E152" s="279">
        <v>251.35000000000002</v>
      </c>
      <c r="F152" s="279">
        <v>243.8</v>
      </c>
      <c r="G152" s="279">
        <v>230.60000000000002</v>
      </c>
      <c r="H152" s="279">
        <v>272.10000000000002</v>
      </c>
      <c r="I152" s="279">
        <v>285.29999999999995</v>
      </c>
      <c r="J152" s="279">
        <v>292.85000000000002</v>
      </c>
      <c r="K152" s="277">
        <v>277.75</v>
      </c>
      <c r="L152" s="277">
        <v>257</v>
      </c>
      <c r="M152" s="277">
        <v>1.90744</v>
      </c>
    </row>
    <row r="153" spans="1:13">
      <c r="A153" s="268">
        <v>143</v>
      </c>
      <c r="B153" s="277" t="s">
        <v>98</v>
      </c>
      <c r="C153" s="278">
        <v>157.94999999999999</v>
      </c>
      <c r="D153" s="279">
        <v>159.23333333333332</v>
      </c>
      <c r="E153" s="279">
        <v>155.51666666666665</v>
      </c>
      <c r="F153" s="279">
        <v>153.08333333333334</v>
      </c>
      <c r="G153" s="279">
        <v>149.36666666666667</v>
      </c>
      <c r="H153" s="279">
        <v>161.66666666666663</v>
      </c>
      <c r="I153" s="279">
        <v>165.38333333333327</v>
      </c>
      <c r="J153" s="279">
        <v>167.81666666666661</v>
      </c>
      <c r="K153" s="277">
        <v>162.94999999999999</v>
      </c>
      <c r="L153" s="277">
        <v>156.80000000000001</v>
      </c>
      <c r="M153" s="277">
        <v>24.46611</v>
      </c>
    </row>
    <row r="154" spans="1:13">
      <c r="A154" s="268">
        <v>144</v>
      </c>
      <c r="B154" s="277" t="s">
        <v>243</v>
      </c>
      <c r="C154" s="278">
        <v>10.050000000000001</v>
      </c>
      <c r="D154" s="279">
        <v>10.216666666666667</v>
      </c>
      <c r="E154" s="279">
        <v>9.7333333333333343</v>
      </c>
      <c r="F154" s="279">
        <v>9.4166666666666679</v>
      </c>
      <c r="G154" s="279">
        <v>8.9333333333333353</v>
      </c>
      <c r="H154" s="279">
        <v>10.533333333333333</v>
      </c>
      <c r="I154" s="279">
        <v>11.016666666666664</v>
      </c>
      <c r="J154" s="279">
        <v>11.333333333333332</v>
      </c>
      <c r="K154" s="277">
        <v>10.7</v>
      </c>
      <c r="L154" s="277">
        <v>9.9</v>
      </c>
      <c r="M154" s="277">
        <v>651.27733000000001</v>
      </c>
    </row>
    <row r="155" spans="1:13">
      <c r="A155" s="268">
        <v>145</v>
      </c>
      <c r="B155" s="277" t="s">
        <v>364</v>
      </c>
      <c r="C155" s="278">
        <v>331.55</v>
      </c>
      <c r="D155" s="279">
        <v>331.15000000000003</v>
      </c>
      <c r="E155" s="279">
        <v>322.40000000000009</v>
      </c>
      <c r="F155" s="279">
        <v>313.25000000000006</v>
      </c>
      <c r="G155" s="279">
        <v>304.50000000000011</v>
      </c>
      <c r="H155" s="279">
        <v>340.30000000000007</v>
      </c>
      <c r="I155" s="279">
        <v>349.04999999999995</v>
      </c>
      <c r="J155" s="279">
        <v>358.20000000000005</v>
      </c>
      <c r="K155" s="277">
        <v>339.9</v>
      </c>
      <c r="L155" s="277">
        <v>322</v>
      </c>
      <c r="M155" s="277">
        <v>11.88279</v>
      </c>
    </row>
    <row r="156" spans="1:13">
      <c r="A156" s="268">
        <v>146</v>
      </c>
      <c r="B156" s="277" t="s">
        <v>99</v>
      </c>
      <c r="C156" s="278">
        <v>52.1</v>
      </c>
      <c r="D156" s="279">
        <v>52.35</v>
      </c>
      <c r="E156" s="279">
        <v>51.5</v>
      </c>
      <c r="F156" s="279">
        <v>50.9</v>
      </c>
      <c r="G156" s="279">
        <v>50.05</v>
      </c>
      <c r="H156" s="279">
        <v>52.95</v>
      </c>
      <c r="I156" s="279">
        <v>53.800000000000011</v>
      </c>
      <c r="J156" s="279">
        <v>54.400000000000006</v>
      </c>
      <c r="K156" s="277">
        <v>53.2</v>
      </c>
      <c r="L156" s="277">
        <v>51.75</v>
      </c>
      <c r="M156" s="277">
        <v>241.23711</v>
      </c>
    </row>
    <row r="157" spans="1:13">
      <c r="A157" s="268">
        <v>147</v>
      </c>
      <c r="B157" s="277" t="s">
        <v>367</v>
      </c>
      <c r="C157" s="278">
        <v>279</v>
      </c>
      <c r="D157" s="279">
        <v>279.56666666666666</v>
      </c>
      <c r="E157" s="279">
        <v>274.43333333333334</v>
      </c>
      <c r="F157" s="279">
        <v>269.86666666666667</v>
      </c>
      <c r="G157" s="279">
        <v>264.73333333333335</v>
      </c>
      <c r="H157" s="279">
        <v>284.13333333333333</v>
      </c>
      <c r="I157" s="279">
        <v>289.26666666666665</v>
      </c>
      <c r="J157" s="279">
        <v>293.83333333333331</v>
      </c>
      <c r="K157" s="277">
        <v>284.7</v>
      </c>
      <c r="L157" s="277">
        <v>275</v>
      </c>
      <c r="M157" s="277">
        <v>0.65176000000000001</v>
      </c>
    </row>
    <row r="158" spans="1:13">
      <c r="A158" s="268">
        <v>148</v>
      </c>
      <c r="B158" s="277" t="s">
        <v>366</v>
      </c>
      <c r="C158" s="278">
        <v>2606.9499999999998</v>
      </c>
      <c r="D158" s="279">
        <v>2638.6166666666668</v>
      </c>
      <c r="E158" s="279">
        <v>2519.3333333333335</v>
      </c>
      <c r="F158" s="279">
        <v>2431.7166666666667</v>
      </c>
      <c r="G158" s="279">
        <v>2312.4333333333334</v>
      </c>
      <c r="H158" s="279">
        <v>2726.2333333333336</v>
      </c>
      <c r="I158" s="279">
        <v>2845.5166666666664</v>
      </c>
      <c r="J158" s="279">
        <v>2933.1333333333337</v>
      </c>
      <c r="K158" s="277">
        <v>2757.9</v>
      </c>
      <c r="L158" s="277">
        <v>2551</v>
      </c>
      <c r="M158" s="277">
        <v>0.99433000000000005</v>
      </c>
    </row>
    <row r="159" spans="1:13">
      <c r="A159" s="268">
        <v>149</v>
      </c>
      <c r="B159" s="277" t="s">
        <v>368</v>
      </c>
      <c r="C159" s="278">
        <v>508.95</v>
      </c>
      <c r="D159" s="279">
        <v>510.76666666666671</v>
      </c>
      <c r="E159" s="279">
        <v>505.53333333333342</v>
      </c>
      <c r="F159" s="279">
        <v>502.11666666666673</v>
      </c>
      <c r="G159" s="279">
        <v>496.88333333333344</v>
      </c>
      <c r="H159" s="279">
        <v>514.18333333333339</v>
      </c>
      <c r="I159" s="279">
        <v>519.41666666666663</v>
      </c>
      <c r="J159" s="279">
        <v>522.83333333333337</v>
      </c>
      <c r="K159" s="277">
        <v>516</v>
      </c>
      <c r="L159" s="277">
        <v>507.35</v>
      </c>
      <c r="M159" s="277">
        <v>0.31758999999999998</v>
      </c>
    </row>
    <row r="160" spans="1:13">
      <c r="A160" s="268">
        <v>150</v>
      </c>
      <c r="B160" s="277" t="s">
        <v>2941</v>
      </c>
      <c r="C160" s="278">
        <v>528.4</v>
      </c>
      <c r="D160" s="279">
        <v>532.26666666666654</v>
      </c>
      <c r="E160" s="279">
        <v>520.23333333333312</v>
      </c>
      <c r="F160" s="279">
        <v>512.06666666666661</v>
      </c>
      <c r="G160" s="279">
        <v>500.03333333333319</v>
      </c>
      <c r="H160" s="279">
        <v>540.43333333333305</v>
      </c>
      <c r="I160" s="279">
        <v>552.46666666666658</v>
      </c>
      <c r="J160" s="279">
        <v>560.63333333333298</v>
      </c>
      <c r="K160" s="277">
        <v>544.29999999999995</v>
      </c>
      <c r="L160" s="277">
        <v>524.1</v>
      </c>
      <c r="M160" s="277">
        <v>0.27557999999999999</v>
      </c>
    </row>
    <row r="161" spans="1:13">
      <c r="A161" s="268">
        <v>151</v>
      </c>
      <c r="B161" s="277" t="s">
        <v>370</v>
      </c>
      <c r="C161" s="278">
        <v>135.35</v>
      </c>
      <c r="D161" s="279">
        <v>135.19999999999999</v>
      </c>
      <c r="E161" s="279">
        <v>133.44999999999999</v>
      </c>
      <c r="F161" s="279">
        <v>131.55000000000001</v>
      </c>
      <c r="G161" s="279">
        <v>129.80000000000001</v>
      </c>
      <c r="H161" s="279">
        <v>137.09999999999997</v>
      </c>
      <c r="I161" s="279">
        <v>138.84999999999997</v>
      </c>
      <c r="J161" s="279">
        <v>140.74999999999994</v>
      </c>
      <c r="K161" s="277">
        <v>136.94999999999999</v>
      </c>
      <c r="L161" s="277">
        <v>133.30000000000001</v>
      </c>
      <c r="M161" s="277">
        <v>8.1784400000000002</v>
      </c>
    </row>
    <row r="162" spans="1:13">
      <c r="A162" s="268">
        <v>152</v>
      </c>
      <c r="B162" s="277" t="s">
        <v>244</v>
      </c>
      <c r="C162" s="278">
        <v>101.6</v>
      </c>
      <c r="D162" s="279">
        <v>101.59999999999998</v>
      </c>
      <c r="E162" s="279">
        <v>101.59999999999997</v>
      </c>
      <c r="F162" s="279">
        <v>101.59999999999998</v>
      </c>
      <c r="G162" s="279">
        <v>101.59999999999997</v>
      </c>
      <c r="H162" s="279">
        <v>101.59999999999997</v>
      </c>
      <c r="I162" s="279">
        <v>101.6</v>
      </c>
      <c r="J162" s="279">
        <v>101.59999999999997</v>
      </c>
      <c r="K162" s="277">
        <v>101.6</v>
      </c>
      <c r="L162" s="277">
        <v>101.6</v>
      </c>
      <c r="M162" s="277">
        <v>39.247109999999999</v>
      </c>
    </row>
    <row r="163" spans="1:13">
      <c r="A163" s="268">
        <v>153</v>
      </c>
      <c r="B163" s="277" t="s">
        <v>369</v>
      </c>
      <c r="C163" s="278">
        <v>63.45</v>
      </c>
      <c r="D163" s="279">
        <v>63.550000000000011</v>
      </c>
      <c r="E163" s="279">
        <v>60.950000000000017</v>
      </c>
      <c r="F163" s="279">
        <v>58.45</v>
      </c>
      <c r="G163" s="279">
        <v>55.850000000000009</v>
      </c>
      <c r="H163" s="279">
        <v>66.050000000000026</v>
      </c>
      <c r="I163" s="279">
        <v>68.65000000000002</v>
      </c>
      <c r="J163" s="279">
        <v>71.150000000000034</v>
      </c>
      <c r="K163" s="277">
        <v>66.150000000000006</v>
      </c>
      <c r="L163" s="277">
        <v>61.05</v>
      </c>
      <c r="M163" s="277">
        <v>61.354869999999998</v>
      </c>
    </row>
    <row r="164" spans="1:13">
      <c r="A164" s="268">
        <v>154</v>
      </c>
      <c r="B164" s="277" t="s">
        <v>100</v>
      </c>
      <c r="C164" s="278">
        <v>94.55</v>
      </c>
      <c r="D164" s="279">
        <v>95.016666666666666</v>
      </c>
      <c r="E164" s="279">
        <v>93.533333333333331</v>
      </c>
      <c r="F164" s="279">
        <v>92.516666666666666</v>
      </c>
      <c r="G164" s="279">
        <v>91.033333333333331</v>
      </c>
      <c r="H164" s="279">
        <v>96.033333333333331</v>
      </c>
      <c r="I164" s="279">
        <v>97.516666666666652</v>
      </c>
      <c r="J164" s="279">
        <v>98.533333333333331</v>
      </c>
      <c r="K164" s="277">
        <v>96.5</v>
      </c>
      <c r="L164" s="277">
        <v>94</v>
      </c>
      <c r="M164" s="277">
        <v>104.00606000000001</v>
      </c>
    </row>
    <row r="165" spans="1:13">
      <c r="A165" s="268">
        <v>155</v>
      </c>
      <c r="B165" s="277" t="s">
        <v>375</v>
      </c>
      <c r="C165" s="278">
        <v>1800.45</v>
      </c>
      <c r="D165" s="279">
        <v>1819.3666666666668</v>
      </c>
      <c r="E165" s="279">
        <v>1771.0833333333335</v>
      </c>
      <c r="F165" s="279">
        <v>1741.7166666666667</v>
      </c>
      <c r="G165" s="279">
        <v>1693.4333333333334</v>
      </c>
      <c r="H165" s="279">
        <v>1848.7333333333336</v>
      </c>
      <c r="I165" s="279">
        <v>1897.0166666666669</v>
      </c>
      <c r="J165" s="279">
        <v>1926.3833333333337</v>
      </c>
      <c r="K165" s="277">
        <v>1867.65</v>
      </c>
      <c r="L165" s="277">
        <v>1790</v>
      </c>
      <c r="M165" s="277">
        <v>0.21256</v>
      </c>
    </row>
    <row r="166" spans="1:13">
      <c r="A166" s="268">
        <v>156</v>
      </c>
      <c r="B166" s="277" t="s">
        <v>376</v>
      </c>
      <c r="C166" s="278">
        <v>1953.65</v>
      </c>
      <c r="D166" s="279">
        <v>1975.2166666666665</v>
      </c>
      <c r="E166" s="279">
        <v>1903.4333333333329</v>
      </c>
      <c r="F166" s="279">
        <v>1853.2166666666665</v>
      </c>
      <c r="G166" s="279">
        <v>1781.4333333333329</v>
      </c>
      <c r="H166" s="279">
        <v>2025.4333333333329</v>
      </c>
      <c r="I166" s="279">
        <v>2097.2166666666662</v>
      </c>
      <c r="J166" s="279">
        <v>2147.4333333333329</v>
      </c>
      <c r="K166" s="277">
        <v>2047</v>
      </c>
      <c r="L166" s="277">
        <v>1925</v>
      </c>
      <c r="M166" s="277">
        <v>1.0148299999999999</v>
      </c>
    </row>
    <row r="167" spans="1:13">
      <c r="A167" s="268">
        <v>157</v>
      </c>
      <c r="B167" s="277" t="s">
        <v>372</v>
      </c>
      <c r="C167" s="278">
        <v>452.7</v>
      </c>
      <c r="D167" s="279">
        <v>459.2166666666667</v>
      </c>
      <c r="E167" s="279">
        <v>444.08333333333337</v>
      </c>
      <c r="F167" s="279">
        <v>435.4666666666667</v>
      </c>
      <c r="G167" s="279">
        <v>420.33333333333337</v>
      </c>
      <c r="H167" s="279">
        <v>467.83333333333337</v>
      </c>
      <c r="I167" s="279">
        <v>482.9666666666667</v>
      </c>
      <c r="J167" s="279">
        <v>491.58333333333337</v>
      </c>
      <c r="K167" s="277">
        <v>474.35</v>
      </c>
      <c r="L167" s="277">
        <v>450.6</v>
      </c>
      <c r="M167" s="277">
        <v>0.17482</v>
      </c>
    </row>
    <row r="168" spans="1:13">
      <c r="A168" s="268">
        <v>158</v>
      </c>
      <c r="B168" s="277" t="s">
        <v>382</v>
      </c>
      <c r="C168" s="278">
        <v>259.89999999999998</v>
      </c>
      <c r="D168" s="279">
        <v>258.33333333333331</v>
      </c>
      <c r="E168" s="279">
        <v>252.66666666666663</v>
      </c>
      <c r="F168" s="279">
        <v>245.43333333333331</v>
      </c>
      <c r="G168" s="279">
        <v>239.76666666666662</v>
      </c>
      <c r="H168" s="279">
        <v>265.56666666666661</v>
      </c>
      <c r="I168" s="279">
        <v>271.23333333333323</v>
      </c>
      <c r="J168" s="279">
        <v>278.46666666666664</v>
      </c>
      <c r="K168" s="277">
        <v>264</v>
      </c>
      <c r="L168" s="277">
        <v>251.1</v>
      </c>
      <c r="M168" s="277">
        <v>3.3411599999999999</v>
      </c>
    </row>
    <row r="169" spans="1:13">
      <c r="A169" s="268">
        <v>159</v>
      </c>
      <c r="B169" s="277" t="s">
        <v>373</v>
      </c>
      <c r="C169" s="278">
        <v>100.2</v>
      </c>
      <c r="D169" s="279">
        <v>101.95</v>
      </c>
      <c r="E169" s="279">
        <v>98.15</v>
      </c>
      <c r="F169" s="279">
        <v>96.100000000000009</v>
      </c>
      <c r="G169" s="279">
        <v>92.300000000000011</v>
      </c>
      <c r="H169" s="279">
        <v>104</v>
      </c>
      <c r="I169" s="279">
        <v>107.79999999999998</v>
      </c>
      <c r="J169" s="279">
        <v>109.85</v>
      </c>
      <c r="K169" s="277">
        <v>105.75</v>
      </c>
      <c r="L169" s="277">
        <v>99.9</v>
      </c>
      <c r="M169" s="277">
        <v>0.27905999999999997</v>
      </c>
    </row>
    <row r="170" spans="1:13">
      <c r="A170" s="268">
        <v>160</v>
      </c>
      <c r="B170" s="277" t="s">
        <v>374</v>
      </c>
      <c r="C170" s="278">
        <v>158.19999999999999</v>
      </c>
      <c r="D170" s="279">
        <v>160</v>
      </c>
      <c r="E170" s="279">
        <v>155</v>
      </c>
      <c r="F170" s="279">
        <v>151.80000000000001</v>
      </c>
      <c r="G170" s="279">
        <v>146.80000000000001</v>
      </c>
      <c r="H170" s="279">
        <v>163.19999999999999</v>
      </c>
      <c r="I170" s="279">
        <v>168.2</v>
      </c>
      <c r="J170" s="279">
        <v>171.39999999999998</v>
      </c>
      <c r="K170" s="277">
        <v>165</v>
      </c>
      <c r="L170" s="277">
        <v>156.80000000000001</v>
      </c>
      <c r="M170" s="277">
        <v>1.0055499999999999</v>
      </c>
    </row>
    <row r="171" spans="1:13">
      <c r="A171" s="268">
        <v>161</v>
      </c>
      <c r="B171" s="277" t="s">
        <v>245</v>
      </c>
      <c r="C171" s="278">
        <v>138.80000000000001</v>
      </c>
      <c r="D171" s="279">
        <v>140.1</v>
      </c>
      <c r="E171" s="279">
        <v>137.19999999999999</v>
      </c>
      <c r="F171" s="279">
        <v>135.6</v>
      </c>
      <c r="G171" s="279">
        <v>132.69999999999999</v>
      </c>
      <c r="H171" s="279">
        <v>141.69999999999999</v>
      </c>
      <c r="I171" s="279">
        <v>144.60000000000002</v>
      </c>
      <c r="J171" s="279">
        <v>146.19999999999999</v>
      </c>
      <c r="K171" s="277">
        <v>143</v>
      </c>
      <c r="L171" s="277">
        <v>138.5</v>
      </c>
      <c r="M171" s="277">
        <v>5.4579800000000001</v>
      </c>
    </row>
    <row r="172" spans="1:13">
      <c r="A172" s="268">
        <v>162</v>
      </c>
      <c r="B172" s="277" t="s">
        <v>378</v>
      </c>
      <c r="C172" s="278">
        <v>5500</v>
      </c>
      <c r="D172" s="279">
        <v>5509.666666666667</v>
      </c>
      <c r="E172" s="279">
        <v>5455.3333333333339</v>
      </c>
      <c r="F172" s="279">
        <v>5410.666666666667</v>
      </c>
      <c r="G172" s="279">
        <v>5356.3333333333339</v>
      </c>
      <c r="H172" s="279">
        <v>5554.3333333333339</v>
      </c>
      <c r="I172" s="279">
        <v>5608.6666666666679</v>
      </c>
      <c r="J172" s="279">
        <v>5653.3333333333339</v>
      </c>
      <c r="K172" s="277">
        <v>5564</v>
      </c>
      <c r="L172" s="277">
        <v>5465</v>
      </c>
      <c r="M172" s="277">
        <v>7.4829999999999994E-2</v>
      </c>
    </row>
    <row r="173" spans="1:13">
      <c r="A173" s="268">
        <v>163</v>
      </c>
      <c r="B173" s="277" t="s">
        <v>379</v>
      </c>
      <c r="C173" s="278">
        <v>1635.25</v>
      </c>
      <c r="D173" s="279">
        <v>1643.0833333333333</v>
      </c>
      <c r="E173" s="279">
        <v>1602.1666666666665</v>
      </c>
      <c r="F173" s="279">
        <v>1569.0833333333333</v>
      </c>
      <c r="G173" s="279">
        <v>1528.1666666666665</v>
      </c>
      <c r="H173" s="279">
        <v>1676.1666666666665</v>
      </c>
      <c r="I173" s="279">
        <v>1717.083333333333</v>
      </c>
      <c r="J173" s="279">
        <v>1750.1666666666665</v>
      </c>
      <c r="K173" s="277">
        <v>1684</v>
      </c>
      <c r="L173" s="277">
        <v>1610</v>
      </c>
      <c r="M173" s="277">
        <v>1.5692299999999999</v>
      </c>
    </row>
    <row r="174" spans="1:13">
      <c r="A174" s="268">
        <v>164</v>
      </c>
      <c r="B174" s="277" t="s">
        <v>101</v>
      </c>
      <c r="C174" s="278">
        <v>461.15</v>
      </c>
      <c r="D174" s="279">
        <v>465.33333333333331</v>
      </c>
      <c r="E174" s="279">
        <v>452.16666666666663</v>
      </c>
      <c r="F174" s="279">
        <v>443.18333333333334</v>
      </c>
      <c r="G174" s="279">
        <v>430.01666666666665</v>
      </c>
      <c r="H174" s="279">
        <v>474.31666666666661</v>
      </c>
      <c r="I174" s="279">
        <v>487.48333333333323</v>
      </c>
      <c r="J174" s="279">
        <v>496.46666666666658</v>
      </c>
      <c r="K174" s="277">
        <v>478.5</v>
      </c>
      <c r="L174" s="277">
        <v>456.35</v>
      </c>
      <c r="M174" s="277">
        <v>21.675280000000001</v>
      </c>
    </row>
    <row r="175" spans="1:13">
      <c r="A175" s="268">
        <v>165</v>
      </c>
      <c r="B175" s="277" t="s">
        <v>387</v>
      </c>
      <c r="C175" s="278">
        <v>44.8</v>
      </c>
      <c r="D175" s="279">
        <v>45.333333333333336</v>
      </c>
      <c r="E175" s="279">
        <v>43.966666666666669</v>
      </c>
      <c r="F175" s="279">
        <v>43.133333333333333</v>
      </c>
      <c r="G175" s="279">
        <v>41.766666666666666</v>
      </c>
      <c r="H175" s="279">
        <v>46.166666666666671</v>
      </c>
      <c r="I175" s="279">
        <v>47.533333333333331</v>
      </c>
      <c r="J175" s="279">
        <v>48.366666666666674</v>
      </c>
      <c r="K175" s="277">
        <v>46.7</v>
      </c>
      <c r="L175" s="277">
        <v>44.5</v>
      </c>
      <c r="M175" s="277">
        <v>5.3945299999999996</v>
      </c>
    </row>
    <row r="176" spans="1:13">
      <c r="A176" s="268">
        <v>166</v>
      </c>
      <c r="B176" s="277" t="s">
        <v>1397</v>
      </c>
      <c r="C176" s="278">
        <v>5678.2</v>
      </c>
      <c r="D176" s="279">
        <v>5734.4000000000005</v>
      </c>
      <c r="E176" s="279">
        <v>5543.8000000000011</v>
      </c>
      <c r="F176" s="279">
        <v>5409.4000000000005</v>
      </c>
      <c r="G176" s="279">
        <v>5218.8000000000011</v>
      </c>
      <c r="H176" s="279">
        <v>5868.8000000000011</v>
      </c>
      <c r="I176" s="279">
        <v>6059.4000000000015</v>
      </c>
      <c r="J176" s="279">
        <v>6193.8000000000011</v>
      </c>
      <c r="K176" s="277">
        <v>5925</v>
      </c>
      <c r="L176" s="277">
        <v>5600</v>
      </c>
      <c r="M176" s="277">
        <v>0.39767999999999998</v>
      </c>
    </row>
    <row r="177" spans="1:13">
      <c r="A177" s="268">
        <v>167</v>
      </c>
      <c r="B177" s="277" t="s">
        <v>103</v>
      </c>
      <c r="C177" s="278">
        <v>22.6</v>
      </c>
      <c r="D177" s="279">
        <v>22.883333333333336</v>
      </c>
      <c r="E177" s="279">
        <v>22.116666666666674</v>
      </c>
      <c r="F177" s="279">
        <v>21.633333333333336</v>
      </c>
      <c r="G177" s="279">
        <v>20.866666666666674</v>
      </c>
      <c r="H177" s="279">
        <v>23.366666666666674</v>
      </c>
      <c r="I177" s="279">
        <v>24.133333333333333</v>
      </c>
      <c r="J177" s="279">
        <v>24.616666666666674</v>
      </c>
      <c r="K177" s="277">
        <v>23.65</v>
      </c>
      <c r="L177" s="277">
        <v>22.4</v>
      </c>
      <c r="M177" s="277">
        <v>116.48571</v>
      </c>
    </row>
    <row r="178" spans="1:13">
      <c r="A178" s="268">
        <v>168</v>
      </c>
      <c r="B178" s="277" t="s">
        <v>388</v>
      </c>
      <c r="C178" s="278">
        <v>207.35</v>
      </c>
      <c r="D178" s="279">
        <v>210.03333333333333</v>
      </c>
      <c r="E178" s="279">
        <v>202.41666666666666</v>
      </c>
      <c r="F178" s="279">
        <v>197.48333333333332</v>
      </c>
      <c r="G178" s="279">
        <v>189.86666666666665</v>
      </c>
      <c r="H178" s="279">
        <v>214.96666666666667</v>
      </c>
      <c r="I178" s="279">
        <v>222.58333333333334</v>
      </c>
      <c r="J178" s="279">
        <v>227.51666666666668</v>
      </c>
      <c r="K178" s="277">
        <v>217.65</v>
      </c>
      <c r="L178" s="277">
        <v>205.1</v>
      </c>
      <c r="M178" s="277">
        <v>9.2418300000000002</v>
      </c>
    </row>
    <row r="179" spans="1:13">
      <c r="A179" s="268">
        <v>169</v>
      </c>
      <c r="B179" s="277" t="s">
        <v>380</v>
      </c>
      <c r="C179" s="278">
        <v>926.65</v>
      </c>
      <c r="D179" s="279">
        <v>926.88333333333333</v>
      </c>
      <c r="E179" s="279">
        <v>919.76666666666665</v>
      </c>
      <c r="F179" s="279">
        <v>912.88333333333333</v>
      </c>
      <c r="G179" s="279">
        <v>905.76666666666665</v>
      </c>
      <c r="H179" s="279">
        <v>933.76666666666665</v>
      </c>
      <c r="I179" s="279">
        <v>940.88333333333321</v>
      </c>
      <c r="J179" s="279">
        <v>947.76666666666665</v>
      </c>
      <c r="K179" s="277">
        <v>934</v>
      </c>
      <c r="L179" s="277">
        <v>920</v>
      </c>
      <c r="M179" s="277">
        <v>0.38185000000000002</v>
      </c>
    </row>
    <row r="180" spans="1:13">
      <c r="A180" s="268">
        <v>170</v>
      </c>
      <c r="B180" s="277" t="s">
        <v>246</v>
      </c>
      <c r="C180" s="278">
        <v>484.95</v>
      </c>
      <c r="D180" s="279">
        <v>484.59999999999997</v>
      </c>
      <c r="E180" s="279">
        <v>480.34999999999991</v>
      </c>
      <c r="F180" s="279">
        <v>475.74999999999994</v>
      </c>
      <c r="G180" s="279">
        <v>471.49999999999989</v>
      </c>
      <c r="H180" s="279">
        <v>489.19999999999993</v>
      </c>
      <c r="I180" s="279">
        <v>493.45000000000005</v>
      </c>
      <c r="J180" s="279">
        <v>498.04999999999995</v>
      </c>
      <c r="K180" s="277">
        <v>488.85</v>
      </c>
      <c r="L180" s="277">
        <v>480</v>
      </c>
      <c r="M180" s="277">
        <v>0.80832000000000004</v>
      </c>
    </row>
    <row r="181" spans="1:13">
      <c r="A181" s="268">
        <v>171</v>
      </c>
      <c r="B181" s="277" t="s">
        <v>104</v>
      </c>
      <c r="C181" s="278">
        <v>669.7</v>
      </c>
      <c r="D181" s="279">
        <v>663.86666666666667</v>
      </c>
      <c r="E181" s="279">
        <v>653.83333333333337</v>
      </c>
      <c r="F181" s="279">
        <v>637.9666666666667</v>
      </c>
      <c r="G181" s="279">
        <v>627.93333333333339</v>
      </c>
      <c r="H181" s="279">
        <v>679.73333333333335</v>
      </c>
      <c r="I181" s="279">
        <v>689.76666666666665</v>
      </c>
      <c r="J181" s="279">
        <v>705.63333333333333</v>
      </c>
      <c r="K181" s="277">
        <v>673.9</v>
      </c>
      <c r="L181" s="277">
        <v>648</v>
      </c>
      <c r="M181" s="277">
        <v>18.427350000000001</v>
      </c>
    </row>
    <row r="182" spans="1:13">
      <c r="A182" s="268">
        <v>172</v>
      </c>
      <c r="B182" s="277" t="s">
        <v>247</v>
      </c>
      <c r="C182" s="278">
        <v>412.75</v>
      </c>
      <c r="D182" s="279">
        <v>417.36666666666662</v>
      </c>
      <c r="E182" s="279">
        <v>406.38333333333321</v>
      </c>
      <c r="F182" s="279">
        <v>400.01666666666659</v>
      </c>
      <c r="G182" s="279">
        <v>389.03333333333319</v>
      </c>
      <c r="H182" s="279">
        <v>423.73333333333323</v>
      </c>
      <c r="I182" s="279">
        <v>434.7166666666667</v>
      </c>
      <c r="J182" s="279">
        <v>441.08333333333326</v>
      </c>
      <c r="K182" s="277">
        <v>428.35</v>
      </c>
      <c r="L182" s="277">
        <v>411</v>
      </c>
      <c r="M182" s="277">
        <v>0.77695999999999998</v>
      </c>
    </row>
    <row r="183" spans="1:13">
      <c r="A183" s="268">
        <v>173</v>
      </c>
      <c r="B183" s="277" t="s">
        <v>248</v>
      </c>
      <c r="C183" s="278">
        <v>875.75</v>
      </c>
      <c r="D183" s="279">
        <v>884.05000000000007</v>
      </c>
      <c r="E183" s="279">
        <v>861.70000000000016</v>
      </c>
      <c r="F183" s="279">
        <v>847.65000000000009</v>
      </c>
      <c r="G183" s="279">
        <v>825.30000000000018</v>
      </c>
      <c r="H183" s="279">
        <v>898.10000000000014</v>
      </c>
      <c r="I183" s="279">
        <v>920.45</v>
      </c>
      <c r="J183" s="279">
        <v>934.50000000000011</v>
      </c>
      <c r="K183" s="277">
        <v>906.4</v>
      </c>
      <c r="L183" s="277">
        <v>870</v>
      </c>
      <c r="M183" s="277">
        <v>6.81928</v>
      </c>
    </row>
    <row r="184" spans="1:13">
      <c r="A184" s="268">
        <v>174</v>
      </c>
      <c r="B184" s="277" t="s">
        <v>389</v>
      </c>
      <c r="C184" s="278">
        <v>80</v>
      </c>
      <c r="D184" s="279">
        <v>80.466666666666669</v>
      </c>
      <c r="E184" s="279">
        <v>79.533333333333331</v>
      </c>
      <c r="F184" s="279">
        <v>79.066666666666663</v>
      </c>
      <c r="G184" s="279">
        <v>78.133333333333326</v>
      </c>
      <c r="H184" s="279">
        <v>80.933333333333337</v>
      </c>
      <c r="I184" s="279">
        <v>81.866666666666674</v>
      </c>
      <c r="J184" s="279">
        <v>82.333333333333343</v>
      </c>
      <c r="K184" s="277">
        <v>81.400000000000006</v>
      </c>
      <c r="L184" s="277">
        <v>80</v>
      </c>
      <c r="M184" s="277">
        <v>1.0646899999999999</v>
      </c>
    </row>
    <row r="185" spans="1:13">
      <c r="A185" s="268">
        <v>175</v>
      </c>
      <c r="B185" s="277" t="s">
        <v>381</v>
      </c>
      <c r="C185" s="278">
        <v>359.1</v>
      </c>
      <c r="D185" s="279">
        <v>365.48333333333335</v>
      </c>
      <c r="E185" s="279">
        <v>348.9666666666667</v>
      </c>
      <c r="F185" s="279">
        <v>338.83333333333337</v>
      </c>
      <c r="G185" s="279">
        <v>322.31666666666672</v>
      </c>
      <c r="H185" s="279">
        <v>375.61666666666667</v>
      </c>
      <c r="I185" s="279">
        <v>392.13333333333333</v>
      </c>
      <c r="J185" s="279">
        <v>402.26666666666665</v>
      </c>
      <c r="K185" s="277">
        <v>382</v>
      </c>
      <c r="L185" s="277">
        <v>355.35</v>
      </c>
      <c r="M185" s="277">
        <v>75.717259999999996</v>
      </c>
    </row>
    <row r="186" spans="1:13">
      <c r="A186" s="268">
        <v>176</v>
      </c>
      <c r="B186" s="277" t="s">
        <v>249</v>
      </c>
      <c r="C186" s="278">
        <v>182.1</v>
      </c>
      <c r="D186" s="279">
        <v>183.44999999999996</v>
      </c>
      <c r="E186" s="279">
        <v>179.69999999999993</v>
      </c>
      <c r="F186" s="279">
        <v>177.29999999999998</v>
      </c>
      <c r="G186" s="279">
        <v>173.54999999999995</v>
      </c>
      <c r="H186" s="279">
        <v>185.84999999999991</v>
      </c>
      <c r="I186" s="279">
        <v>189.59999999999997</v>
      </c>
      <c r="J186" s="279">
        <v>191.99999999999989</v>
      </c>
      <c r="K186" s="277">
        <v>187.2</v>
      </c>
      <c r="L186" s="277">
        <v>181.05</v>
      </c>
      <c r="M186" s="277">
        <v>2.89405</v>
      </c>
    </row>
    <row r="187" spans="1:13">
      <c r="A187" s="268">
        <v>177</v>
      </c>
      <c r="B187" s="277" t="s">
        <v>105</v>
      </c>
      <c r="C187" s="278">
        <v>677.1</v>
      </c>
      <c r="D187" s="279">
        <v>684.73333333333323</v>
      </c>
      <c r="E187" s="279">
        <v>666.56666666666649</v>
      </c>
      <c r="F187" s="279">
        <v>656.0333333333333</v>
      </c>
      <c r="G187" s="279">
        <v>637.86666666666656</v>
      </c>
      <c r="H187" s="279">
        <v>695.26666666666642</v>
      </c>
      <c r="I187" s="279">
        <v>713.43333333333317</v>
      </c>
      <c r="J187" s="279">
        <v>723.96666666666636</v>
      </c>
      <c r="K187" s="277">
        <v>702.9</v>
      </c>
      <c r="L187" s="277">
        <v>674.2</v>
      </c>
      <c r="M187" s="277">
        <v>28.256270000000001</v>
      </c>
    </row>
    <row r="188" spans="1:13">
      <c r="A188" s="268">
        <v>178</v>
      </c>
      <c r="B188" s="277" t="s">
        <v>383</v>
      </c>
      <c r="C188" s="278">
        <v>77.05</v>
      </c>
      <c r="D188" s="279">
        <v>77.266666666666666</v>
      </c>
      <c r="E188" s="279">
        <v>75.883333333333326</v>
      </c>
      <c r="F188" s="279">
        <v>74.716666666666654</v>
      </c>
      <c r="G188" s="279">
        <v>73.333333333333314</v>
      </c>
      <c r="H188" s="279">
        <v>78.433333333333337</v>
      </c>
      <c r="I188" s="279">
        <v>79.816666666666691</v>
      </c>
      <c r="J188" s="279">
        <v>80.983333333333348</v>
      </c>
      <c r="K188" s="277">
        <v>78.650000000000006</v>
      </c>
      <c r="L188" s="277">
        <v>76.099999999999994</v>
      </c>
      <c r="M188" s="277">
        <v>3.8797299999999999</v>
      </c>
    </row>
    <row r="189" spans="1:13">
      <c r="A189" s="268">
        <v>179</v>
      </c>
      <c r="B189" s="277" t="s">
        <v>384</v>
      </c>
      <c r="C189" s="278">
        <v>538.95000000000005</v>
      </c>
      <c r="D189" s="279">
        <v>539.66666666666663</v>
      </c>
      <c r="E189" s="279">
        <v>532.58333333333326</v>
      </c>
      <c r="F189" s="279">
        <v>526.21666666666658</v>
      </c>
      <c r="G189" s="279">
        <v>519.13333333333321</v>
      </c>
      <c r="H189" s="279">
        <v>546.0333333333333</v>
      </c>
      <c r="I189" s="279">
        <v>553.11666666666656</v>
      </c>
      <c r="J189" s="279">
        <v>559.48333333333335</v>
      </c>
      <c r="K189" s="277">
        <v>546.75</v>
      </c>
      <c r="L189" s="277">
        <v>533.29999999999995</v>
      </c>
      <c r="M189" s="277">
        <v>0.28886000000000001</v>
      </c>
    </row>
    <row r="190" spans="1:13">
      <c r="A190" s="268">
        <v>180</v>
      </c>
      <c r="B190" s="277" t="s">
        <v>1440</v>
      </c>
      <c r="C190" s="278">
        <v>182.5</v>
      </c>
      <c r="D190" s="279">
        <v>186.29999999999998</v>
      </c>
      <c r="E190" s="279">
        <v>177.69999999999996</v>
      </c>
      <c r="F190" s="279">
        <v>172.89999999999998</v>
      </c>
      <c r="G190" s="279">
        <v>164.29999999999995</v>
      </c>
      <c r="H190" s="279">
        <v>191.09999999999997</v>
      </c>
      <c r="I190" s="279">
        <v>199.7</v>
      </c>
      <c r="J190" s="279">
        <v>204.49999999999997</v>
      </c>
      <c r="K190" s="277">
        <v>194.9</v>
      </c>
      <c r="L190" s="277">
        <v>181.5</v>
      </c>
      <c r="M190" s="277">
        <v>3.44163</v>
      </c>
    </row>
    <row r="191" spans="1:13">
      <c r="A191" s="268">
        <v>181</v>
      </c>
      <c r="B191" s="277" t="s">
        <v>390</v>
      </c>
      <c r="C191" s="278">
        <v>63.2</v>
      </c>
      <c r="D191" s="279">
        <v>63.9</v>
      </c>
      <c r="E191" s="279">
        <v>62.3</v>
      </c>
      <c r="F191" s="279">
        <v>61.4</v>
      </c>
      <c r="G191" s="279">
        <v>59.8</v>
      </c>
      <c r="H191" s="279">
        <v>64.8</v>
      </c>
      <c r="I191" s="279">
        <v>66.400000000000006</v>
      </c>
      <c r="J191" s="279">
        <v>67.3</v>
      </c>
      <c r="K191" s="277">
        <v>65.5</v>
      </c>
      <c r="L191" s="277">
        <v>63</v>
      </c>
      <c r="M191" s="277">
        <v>4.3830900000000002</v>
      </c>
    </row>
    <row r="192" spans="1:13">
      <c r="A192" s="268">
        <v>182</v>
      </c>
      <c r="B192" s="277" t="s">
        <v>250</v>
      </c>
      <c r="C192" s="278">
        <v>198.35</v>
      </c>
      <c r="D192" s="279">
        <v>197.36666666666667</v>
      </c>
      <c r="E192" s="279">
        <v>194.23333333333335</v>
      </c>
      <c r="F192" s="279">
        <v>190.11666666666667</v>
      </c>
      <c r="G192" s="279">
        <v>186.98333333333335</v>
      </c>
      <c r="H192" s="279">
        <v>201.48333333333335</v>
      </c>
      <c r="I192" s="279">
        <v>204.61666666666667</v>
      </c>
      <c r="J192" s="279">
        <v>208.73333333333335</v>
      </c>
      <c r="K192" s="277">
        <v>200.5</v>
      </c>
      <c r="L192" s="277">
        <v>193.25</v>
      </c>
      <c r="M192" s="277">
        <v>6.0448199999999996</v>
      </c>
    </row>
    <row r="193" spans="1:13">
      <c r="A193" s="268">
        <v>183</v>
      </c>
      <c r="B193" s="277" t="s">
        <v>385</v>
      </c>
      <c r="C193" s="278">
        <v>338.7</v>
      </c>
      <c r="D193" s="279">
        <v>342.68333333333339</v>
      </c>
      <c r="E193" s="279">
        <v>332.36666666666679</v>
      </c>
      <c r="F193" s="279">
        <v>326.03333333333342</v>
      </c>
      <c r="G193" s="279">
        <v>315.71666666666681</v>
      </c>
      <c r="H193" s="279">
        <v>349.01666666666677</v>
      </c>
      <c r="I193" s="279">
        <v>359.33333333333337</v>
      </c>
      <c r="J193" s="279">
        <v>365.66666666666674</v>
      </c>
      <c r="K193" s="277">
        <v>353</v>
      </c>
      <c r="L193" s="277">
        <v>336.35</v>
      </c>
      <c r="M193" s="277">
        <v>0.96872999999999998</v>
      </c>
    </row>
    <row r="194" spans="1:13">
      <c r="A194" s="268">
        <v>184</v>
      </c>
      <c r="B194" s="277" t="s">
        <v>386</v>
      </c>
      <c r="C194" s="278">
        <v>289.10000000000002</v>
      </c>
      <c r="D194" s="279">
        <v>292.7166666666667</v>
      </c>
      <c r="E194" s="279">
        <v>283.38333333333338</v>
      </c>
      <c r="F194" s="279">
        <v>277.66666666666669</v>
      </c>
      <c r="G194" s="279">
        <v>268.33333333333337</v>
      </c>
      <c r="H194" s="279">
        <v>298.43333333333339</v>
      </c>
      <c r="I194" s="279">
        <v>307.76666666666665</v>
      </c>
      <c r="J194" s="279">
        <v>313.48333333333341</v>
      </c>
      <c r="K194" s="277">
        <v>302.05</v>
      </c>
      <c r="L194" s="277">
        <v>287</v>
      </c>
      <c r="M194" s="277">
        <v>9.0531600000000001</v>
      </c>
    </row>
    <row r="195" spans="1:13">
      <c r="A195" s="268">
        <v>185</v>
      </c>
      <c r="B195" s="277" t="s">
        <v>391</v>
      </c>
      <c r="C195" s="278">
        <v>637</v>
      </c>
      <c r="D195" s="279">
        <v>642.81666666666672</v>
      </c>
      <c r="E195" s="279">
        <v>627.23333333333346</v>
      </c>
      <c r="F195" s="279">
        <v>617.4666666666667</v>
      </c>
      <c r="G195" s="279">
        <v>601.88333333333344</v>
      </c>
      <c r="H195" s="279">
        <v>652.58333333333348</v>
      </c>
      <c r="I195" s="279">
        <v>668.16666666666674</v>
      </c>
      <c r="J195" s="279">
        <v>677.93333333333351</v>
      </c>
      <c r="K195" s="277">
        <v>658.4</v>
      </c>
      <c r="L195" s="277">
        <v>633.04999999999995</v>
      </c>
      <c r="M195" s="277">
        <v>0.19342999999999999</v>
      </c>
    </row>
    <row r="196" spans="1:13">
      <c r="A196" s="268">
        <v>186</v>
      </c>
      <c r="B196" s="277" t="s">
        <v>399</v>
      </c>
      <c r="C196" s="278">
        <v>869.7</v>
      </c>
      <c r="D196" s="279">
        <v>881.93333333333339</v>
      </c>
      <c r="E196" s="279">
        <v>852.86666666666679</v>
      </c>
      <c r="F196" s="279">
        <v>836.03333333333342</v>
      </c>
      <c r="G196" s="279">
        <v>806.96666666666681</v>
      </c>
      <c r="H196" s="279">
        <v>898.76666666666677</v>
      </c>
      <c r="I196" s="279">
        <v>927.83333333333337</v>
      </c>
      <c r="J196" s="279">
        <v>944.66666666666674</v>
      </c>
      <c r="K196" s="277">
        <v>911</v>
      </c>
      <c r="L196" s="277">
        <v>865.1</v>
      </c>
      <c r="M196" s="277">
        <v>9.2589600000000001</v>
      </c>
    </row>
    <row r="197" spans="1:13">
      <c r="A197" s="268">
        <v>187</v>
      </c>
      <c r="B197" s="277" t="s">
        <v>392</v>
      </c>
      <c r="C197" s="278">
        <v>33.1</v>
      </c>
      <c r="D197" s="279">
        <v>33.299999999999997</v>
      </c>
      <c r="E197" s="279">
        <v>32.349999999999994</v>
      </c>
      <c r="F197" s="279">
        <v>31.599999999999994</v>
      </c>
      <c r="G197" s="279">
        <v>30.649999999999991</v>
      </c>
      <c r="H197" s="279">
        <v>34.049999999999997</v>
      </c>
      <c r="I197" s="279">
        <v>35</v>
      </c>
      <c r="J197" s="279">
        <v>35.75</v>
      </c>
      <c r="K197" s="277">
        <v>34.25</v>
      </c>
      <c r="L197" s="277">
        <v>32.549999999999997</v>
      </c>
      <c r="M197" s="277">
        <v>2.87188</v>
      </c>
    </row>
    <row r="198" spans="1:13">
      <c r="A198" s="268">
        <v>188</v>
      </c>
      <c r="B198" s="277" t="s">
        <v>393</v>
      </c>
      <c r="C198" s="278">
        <v>792.25</v>
      </c>
      <c r="D198" s="279">
        <v>782.65</v>
      </c>
      <c r="E198" s="279">
        <v>756.3</v>
      </c>
      <c r="F198" s="279">
        <v>720.35</v>
      </c>
      <c r="G198" s="279">
        <v>694</v>
      </c>
      <c r="H198" s="279">
        <v>818.59999999999991</v>
      </c>
      <c r="I198" s="279">
        <v>844.95</v>
      </c>
      <c r="J198" s="279">
        <v>880.89999999999986</v>
      </c>
      <c r="K198" s="277">
        <v>809</v>
      </c>
      <c r="L198" s="277">
        <v>746.7</v>
      </c>
      <c r="M198" s="277">
        <v>0.97158999999999995</v>
      </c>
    </row>
    <row r="199" spans="1:13">
      <c r="A199" s="268">
        <v>189</v>
      </c>
      <c r="B199" s="277" t="s">
        <v>106</v>
      </c>
      <c r="C199" s="278">
        <v>638.54999999999995</v>
      </c>
      <c r="D199" s="279">
        <v>642.23333333333335</v>
      </c>
      <c r="E199" s="279">
        <v>632.01666666666665</v>
      </c>
      <c r="F199" s="279">
        <v>625.48333333333335</v>
      </c>
      <c r="G199" s="279">
        <v>615.26666666666665</v>
      </c>
      <c r="H199" s="279">
        <v>648.76666666666665</v>
      </c>
      <c r="I199" s="279">
        <v>658.98333333333335</v>
      </c>
      <c r="J199" s="279">
        <v>665.51666666666665</v>
      </c>
      <c r="K199" s="277">
        <v>652.45000000000005</v>
      </c>
      <c r="L199" s="277">
        <v>635.70000000000005</v>
      </c>
      <c r="M199" s="277">
        <v>9.2880199999999995</v>
      </c>
    </row>
    <row r="200" spans="1:13">
      <c r="A200" s="268">
        <v>190</v>
      </c>
      <c r="B200" s="277" t="s">
        <v>108</v>
      </c>
      <c r="C200" s="278">
        <v>725.9</v>
      </c>
      <c r="D200" s="279">
        <v>722.66666666666663</v>
      </c>
      <c r="E200" s="279">
        <v>706.43333333333328</v>
      </c>
      <c r="F200" s="279">
        <v>686.9666666666667</v>
      </c>
      <c r="G200" s="279">
        <v>670.73333333333335</v>
      </c>
      <c r="H200" s="279">
        <v>742.13333333333321</v>
      </c>
      <c r="I200" s="279">
        <v>758.36666666666656</v>
      </c>
      <c r="J200" s="279">
        <v>777.83333333333314</v>
      </c>
      <c r="K200" s="277">
        <v>738.9</v>
      </c>
      <c r="L200" s="277">
        <v>703.2</v>
      </c>
      <c r="M200" s="277">
        <v>115.22742</v>
      </c>
    </row>
    <row r="201" spans="1:13">
      <c r="A201" s="268">
        <v>191</v>
      </c>
      <c r="B201" s="277" t="s">
        <v>109</v>
      </c>
      <c r="C201" s="278">
        <v>1777.3</v>
      </c>
      <c r="D201" s="279">
        <v>1780.45</v>
      </c>
      <c r="E201" s="279">
        <v>1767.65</v>
      </c>
      <c r="F201" s="279">
        <v>1758</v>
      </c>
      <c r="G201" s="279">
        <v>1745.2</v>
      </c>
      <c r="H201" s="279">
        <v>1790.1000000000001</v>
      </c>
      <c r="I201" s="279">
        <v>1802.8999999999999</v>
      </c>
      <c r="J201" s="279">
        <v>1812.5500000000002</v>
      </c>
      <c r="K201" s="277">
        <v>1793.25</v>
      </c>
      <c r="L201" s="277">
        <v>1770.8</v>
      </c>
      <c r="M201" s="277">
        <v>24.563210000000002</v>
      </c>
    </row>
    <row r="202" spans="1:13">
      <c r="A202" s="268">
        <v>192</v>
      </c>
      <c r="B202" s="277" t="s">
        <v>252</v>
      </c>
      <c r="C202" s="278">
        <v>2425.1999999999998</v>
      </c>
      <c r="D202" s="279">
        <v>2419.65</v>
      </c>
      <c r="E202" s="279">
        <v>2409.3500000000004</v>
      </c>
      <c r="F202" s="279">
        <v>2393.5000000000005</v>
      </c>
      <c r="G202" s="279">
        <v>2383.2000000000007</v>
      </c>
      <c r="H202" s="279">
        <v>2435.5</v>
      </c>
      <c r="I202" s="279">
        <v>2445.8000000000002</v>
      </c>
      <c r="J202" s="279">
        <v>2461.6499999999996</v>
      </c>
      <c r="K202" s="277">
        <v>2429.9499999999998</v>
      </c>
      <c r="L202" s="277">
        <v>2403.8000000000002</v>
      </c>
      <c r="M202" s="277">
        <v>1.3277399999999999</v>
      </c>
    </row>
    <row r="203" spans="1:13">
      <c r="A203" s="268">
        <v>193</v>
      </c>
      <c r="B203" s="277" t="s">
        <v>110</v>
      </c>
      <c r="C203" s="278">
        <v>1112.45</v>
      </c>
      <c r="D203" s="279">
        <v>1111.4166666666667</v>
      </c>
      <c r="E203" s="279">
        <v>1104.0333333333335</v>
      </c>
      <c r="F203" s="279">
        <v>1095.6166666666668</v>
      </c>
      <c r="G203" s="279">
        <v>1088.2333333333336</v>
      </c>
      <c r="H203" s="279">
        <v>1119.8333333333335</v>
      </c>
      <c r="I203" s="279">
        <v>1127.2166666666667</v>
      </c>
      <c r="J203" s="279">
        <v>1135.6333333333334</v>
      </c>
      <c r="K203" s="277">
        <v>1118.8</v>
      </c>
      <c r="L203" s="277">
        <v>1103</v>
      </c>
      <c r="M203" s="277">
        <v>73.124600000000001</v>
      </c>
    </row>
    <row r="204" spans="1:13">
      <c r="A204" s="268">
        <v>194</v>
      </c>
      <c r="B204" s="277" t="s">
        <v>253</v>
      </c>
      <c r="C204" s="278">
        <v>581.85</v>
      </c>
      <c r="D204" s="279">
        <v>585.5</v>
      </c>
      <c r="E204" s="279">
        <v>575.85</v>
      </c>
      <c r="F204" s="279">
        <v>569.85</v>
      </c>
      <c r="G204" s="279">
        <v>560.20000000000005</v>
      </c>
      <c r="H204" s="279">
        <v>591.5</v>
      </c>
      <c r="I204" s="279">
        <v>601.15000000000009</v>
      </c>
      <c r="J204" s="279">
        <v>607.15</v>
      </c>
      <c r="K204" s="277">
        <v>595.15</v>
      </c>
      <c r="L204" s="277">
        <v>579.5</v>
      </c>
      <c r="M204" s="277">
        <v>18.965689999999999</v>
      </c>
    </row>
    <row r="205" spans="1:13">
      <c r="A205" s="268">
        <v>195</v>
      </c>
      <c r="B205" s="277" t="s">
        <v>251</v>
      </c>
      <c r="C205" s="278">
        <v>782.3</v>
      </c>
      <c r="D205" s="279">
        <v>791.61666666666667</v>
      </c>
      <c r="E205" s="279">
        <v>766.23333333333335</v>
      </c>
      <c r="F205" s="279">
        <v>750.16666666666663</v>
      </c>
      <c r="G205" s="279">
        <v>724.7833333333333</v>
      </c>
      <c r="H205" s="279">
        <v>807.68333333333339</v>
      </c>
      <c r="I205" s="279">
        <v>833.06666666666683</v>
      </c>
      <c r="J205" s="279">
        <v>849.13333333333344</v>
      </c>
      <c r="K205" s="277">
        <v>817</v>
      </c>
      <c r="L205" s="277">
        <v>775.55</v>
      </c>
      <c r="M205" s="277">
        <v>3.19062</v>
      </c>
    </row>
    <row r="206" spans="1:13">
      <c r="A206" s="268">
        <v>196</v>
      </c>
      <c r="B206" s="277" t="s">
        <v>394</v>
      </c>
      <c r="C206" s="278">
        <v>185.25</v>
      </c>
      <c r="D206" s="279">
        <v>185.98333333333335</v>
      </c>
      <c r="E206" s="279">
        <v>184.26666666666671</v>
      </c>
      <c r="F206" s="279">
        <v>183.28333333333336</v>
      </c>
      <c r="G206" s="279">
        <v>181.56666666666672</v>
      </c>
      <c r="H206" s="279">
        <v>186.9666666666667</v>
      </c>
      <c r="I206" s="279">
        <v>188.68333333333334</v>
      </c>
      <c r="J206" s="279">
        <v>189.66666666666669</v>
      </c>
      <c r="K206" s="277">
        <v>187.7</v>
      </c>
      <c r="L206" s="277">
        <v>185</v>
      </c>
      <c r="M206" s="277">
        <v>12.15226</v>
      </c>
    </row>
    <row r="207" spans="1:13">
      <c r="A207" s="268">
        <v>197</v>
      </c>
      <c r="B207" s="277" t="s">
        <v>395</v>
      </c>
      <c r="C207" s="278">
        <v>344.7</v>
      </c>
      <c r="D207" s="279">
        <v>346.90000000000003</v>
      </c>
      <c r="E207" s="279">
        <v>338.80000000000007</v>
      </c>
      <c r="F207" s="279">
        <v>332.90000000000003</v>
      </c>
      <c r="G207" s="279">
        <v>324.80000000000007</v>
      </c>
      <c r="H207" s="279">
        <v>352.80000000000007</v>
      </c>
      <c r="I207" s="279">
        <v>360.90000000000009</v>
      </c>
      <c r="J207" s="279">
        <v>366.80000000000007</v>
      </c>
      <c r="K207" s="277">
        <v>355</v>
      </c>
      <c r="L207" s="277">
        <v>341</v>
      </c>
      <c r="M207" s="277">
        <v>0.47927999999999998</v>
      </c>
    </row>
    <row r="208" spans="1:13">
      <c r="A208" s="268">
        <v>198</v>
      </c>
      <c r="B208" s="277" t="s">
        <v>111</v>
      </c>
      <c r="C208" s="278">
        <v>2863.2</v>
      </c>
      <c r="D208" s="279">
        <v>2872.7999999999997</v>
      </c>
      <c r="E208" s="279">
        <v>2842.3999999999996</v>
      </c>
      <c r="F208" s="279">
        <v>2821.6</v>
      </c>
      <c r="G208" s="279">
        <v>2791.2</v>
      </c>
      <c r="H208" s="279">
        <v>2893.5999999999995</v>
      </c>
      <c r="I208" s="279">
        <v>2924</v>
      </c>
      <c r="J208" s="279">
        <v>2944.7999999999993</v>
      </c>
      <c r="K208" s="277">
        <v>2903.2</v>
      </c>
      <c r="L208" s="277">
        <v>2852</v>
      </c>
      <c r="M208" s="277">
        <v>12.63519</v>
      </c>
    </row>
    <row r="209" spans="1:13">
      <c r="A209" s="268">
        <v>199</v>
      </c>
      <c r="B209" s="277" t="s">
        <v>112</v>
      </c>
      <c r="C209" s="278">
        <v>415.3</v>
      </c>
      <c r="D209" s="279">
        <v>411.8</v>
      </c>
      <c r="E209" s="279">
        <v>402.70000000000005</v>
      </c>
      <c r="F209" s="279">
        <v>390.1</v>
      </c>
      <c r="G209" s="279">
        <v>381.00000000000006</v>
      </c>
      <c r="H209" s="279">
        <v>424.40000000000003</v>
      </c>
      <c r="I209" s="279">
        <v>433.50000000000006</v>
      </c>
      <c r="J209" s="279">
        <v>446.1</v>
      </c>
      <c r="K209" s="277">
        <v>420.9</v>
      </c>
      <c r="L209" s="277">
        <v>399.2</v>
      </c>
      <c r="M209" s="277">
        <v>25.843779999999999</v>
      </c>
    </row>
    <row r="210" spans="1:13">
      <c r="A210" s="268">
        <v>200</v>
      </c>
      <c r="B210" s="277" t="s">
        <v>396</v>
      </c>
      <c r="C210" s="278">
        <v>16.600000000000001</v>
      </c>
      <c r="D210" s="279">
        <v>16.683333333333334</v>
      </c>
      <c r="E210" s="279">
        <v>16.166666666666668</v>
      </c>
      <c r="F210" s="279">
        <v>15.733333333333334</v>
      </c>
      <c r="G210" s="279">
        <v>15.216666666666669</v>
      </c>
      <c r="H210" s="279">
        <v>17.116666666666667</v>
      </c>
      <c r="I210" s="279">
        <v>17.633333333333333</v>
      </c>
      <c r="J210" s="279">
        <v>18.066666666666666</v>
      </c>
      <c r="K210" s="277">
        <v>17.2</v>
      </c>
      <c r="L210" s="277">
        <v>16.25</v>
      </c>
      <c r="M210" s="277">
        <v>50.154310000000002</v>
      </c>
    </row>
    <row r="211" spans="1:13">
      <c r="A211" s="268">
        <v>201</v>
      </c>
      <c r="B211" s="277" t="s">
        <v>398</v>
      </c>
      <c r="C211" s="278">
        <v>76.55</v>
      </c>
      <c r="D211" s="279">
        <v>77.683333333333323</v>
      </c>
      <c r="E211" s="279">
        <v>74.96666666666664</v>
      </c>
      <c r="F211" s="279">
        <v>73.383333333333312</v>
      </c>
      <c r="G211" s="279">
        <v>70.666666666666629</v>
      </c>
      <c r="H211" s="279">
        <v>79.266666666666652</v>
      </c>
      <c r="I211" s="279">
        <v>81.98333333333332</v>
      </c>
      <c r="J211" s="279">
        <v>83.566666666666663</v>
      </c>
      <c r="K211" s="277">
        <v>80.400000000000006</v>
      </c>
      <c r="L211" s="277">
        <v>76.099999999999994</v>
      </c>
      <c r="M211" s="277">
        <v>1.8114300000000001</v>
      </c>
    </row>
    <row r="212" spans="1:13">
      <c r="A212" s="268">
        <v>202</v>
      </c>
      <c r="B212" s="277" t="s">
        <v>114</v>
      </c>
      <c r="C212" s="278">
        <v>180.25</v>
      </c>
      <c r="D212" s="279">
        <v>182.66666666666666</v>
      </c>
      <c r="E212" s="279">
        <v>177.13333333333333</v>
      </c>
      <c r="F212" s="279">
        <v>174.01666666666668</v>
      </c>
      <c r="G212" s="279">
        <v>168.48333333333335</v>
      </c>
      <c r="H212" s="279">
        <v>185.7833333333333</v>
      </c>
      <c r="I212" s="279">
        <v>191.31666666666666</v>
      </c>
      <c r="J212" s="279">
        <v>194.43333333333328</v>
      </c>
      <c r="K212" s="277">
        <v>188.2</v>
      </c>
      <c r="L212" s="277">
        <v>179.55</v>
      </c>
      <c r="M212" s="277">
        <v>92.025909999999996</v>
      </c>
    </row>
    <row r="213" spans="1:13">
      <c r="A213" s="268">
        <v>203</v>
      </c>
      <c r="B213" s="277" t="s">
        <v>400</v>
      </c>
      <c r="C213" s="278">
        <v>35.15</v>
      </c>
      <c r="D213" s="279">
        <v>35.533333333333331</v>
      </c>
      <c r="E213" s="279">
        <v>34.61666666666666</v>
      </c>
      <c r="F213" s="279">
        <v>34.083333333333329</v>
      </c>
      <c r="G213" s="279">
        <v>33.166666666666657</v>
      </c>
      <c r="H213" s="279">
        <v>36.066666666666663</v>
      </c>
      <c r="I213" s="279">
        <v>36.983333333333334</v>
      </c>
      <c r="J213" s="279">
        <v>37.516666666666666</v>
      </c>
      <c r="K213" s="277">
        <v>36.450000000000003</v>
      </c>
      <c r="L213" s="277">
        <v>35</v>
      </c>
      <c r="M213" s="277">
        <v>4.3996700000000004</v>
      </c>
    </row>
    <row r="214" spans="1:13">
      <c r="A214" s="268">
        <v>204</v>
      </c>
      <c r="B214" s="277" t="s">
        <v>115</v>
      </c>
      <c r="C214" s="278">
        <v>198.7</v>
      </c>
      <c r="D214" s="279">
        <v>199.41666666666666</v>
      </c>
      <c r="E214" s="279">
        <v>196.23333333333332</v>
      </c>
      <c r="F214" s="279">
        <v>193.76666666666665</v>
      </c>
      <c r="G214" s="279">
        <v>190.58333333333331</v>
      </c>
      <c r="H214" s="279">
        <v>201.88333333333333</v>
      </c>
      <c r="I214" s="279">
        <v>205.06666666666666</v>
      </c>
      <c r="J214" s="279">
        <v>207.53333333333333</v>
      </c>
      <c r="K214" s="277">
        <v>202.6</v>
      </c>
      <c r="L214" s="277">
        <v>196.95</v>
      </c>
      <c r="M214" s="277">
        <v>70.773290000000003</v>
      </c>
    </row>
    <row r="215" spans="1:13">
      <c r="A215" s="268">
        <v>205</v>
      </c>
      <c r="B215" s="277" t="s">
        <v>116</v>
      </c>
      <c r="C215" s="278">
        <v>2142.25</v>
      </c>
      <c r="D215" s="279">
        <v>2148.25</v>
      </c>
      <c r="E215" s="279">
        <v>2125.15</v>
      </c>
      <c r="F215" s="279">
        <v>2108.0500000000002</v>
      </c>
      <c r="G215" s="279">
        <v>2084.9500000000003</v>
      </c>
      <c r="H215" s="279">
        <v>2165.35</v>
      </c>
      <c r="I215" s="279">
        <v>2188.4500000000003</v>
      </c>
      <c r="J215" s="279">
        <v>2205.5499999999997</v>
      </c>
      <c r="K215" s="277">
        <v>2171.35</v>
      </c>
      <c r="L215" s="277">
        <v>2131.15</v>
      </c>
      <c r="M215" s="277">
        <v>18.042400000000001</v>
      </c>
    </row>
    <row r="216" spans="1:13">
      <c r="A216" s="268">
        <v>206</v>
      </c>
      <c r="B216" s="277" t="s">
        <v>254</v>
      </c>
      <c r="C216" s="278">
        <v>211.9</v>
      </c>
      <c r="D216" s="279">
        <v>213.18333333333337</v>
      </c>
      <c r="E216" s="279">
        <v>208.81666666666672</v>
      </c>
      <c r="F216" s="279">
        <v>205.73333333333335</v>
      </c>
      <c r="G216" s="279">
        <v>201.3666666666667</v>
      </c>
      <c r="H216" s="279">
        <v>216.26666666666674</v>
      </c>
      <c r="I216" s="279">
        <v>220.63333333333335</v>
      </c>
      <c r="J216" s="279">
        <v>223.71666666666675</v>
      </c>
      <c r="K216" s="277">
        <v>217.55</v>
      </c>
      <c r="L216" s="277">
        <v>210.1</v>
      </c>
      <c r="M216" s="277">
        <v>4.6477000000000004</v>
      </c>
    </row>
    <row r="217" spans="1:13">
      <c r="A217" s="268">
        <v>207</v>
      </c>
      <c r="B217" s="277" t="s">
        <v>401</v>
      </c>
      <c r="C217" s="278">
        <v>31321.1</v>
      </c>
      <c r="D217" s="279">
        <v>31621.033333333336</v>
      </c>
      <c r="E217" s="279">
        <v>30850.066666666673</v>
      </c>
      <c r="F217" s="279">
        <v>30379.033333333336</v>
      </c>
      <c r="G217" s="279">
        <v>29608.066666666673</v>
      </c>
      <c r="H217" s="279">
        <v>32092.066666666673</v>
      </c>
      <c r="I217" s="279">
        <v>32863.03333333334</v>
      </c>
      <c r="J217" s="279">
        <v>33334.066666666673</v>
      </c>
      <c r="K217" s="277">
        <v>32392</v>
      </c>
      <c r="L217" s="277">
        <v>31150</v>
      </c>
      <c r="M217" s="277">
        <v>2.538E-2</v>
      </c>
    </row>
    <row r="218" spans="1:13">
      <c r="A218" s="268">
        <v>208</v>
      </c>
      <c r="B218" s="277" t="s">
        <v>397</v>
      </c>
      <c r="C218" s="278">
        <v>51.85</v>
      </c>
      <c r="D218" s="279">
        <v>52.583333333333336</v>
      </c>
      <c r="E218" s="279">
        <v>50.766666666666673</v>
      </c>
      <c r="F218" s="279">
        <v>49.683333333333337</v>
      </c>
      <c r="G218" s="279">
        <v>47.866666666666674</v>
      </c>
      <c r="H218" s="279">
        <v>53.666666666666671</v>
      </c>
      <c r="I218" s="279">
        <v>55.483333333333334</v>
      </c>
      <c r="J218" s="279">
        <v>56.56666666666667</v>
      </c>
      <c r="K218" s="277">
        <v>54.4</v>
      </c>
      <c r="L218" s="277">
        <v>51.5</v>
      </c>
      <c r="M218" s="277">
        <v>8.7392699999999994</v>
      </c>
    </row>
    <row r="219" spans="1:13">
      <c r="A219" s="268">
        <v>209</v>
      </c>
      <c r="B219" s="277" t="s">
        <v>255</v>
      </c>
      <c r="C219" s="278">
        <v>37.1</v>
      </c>
      <c r="D219" s="279">
        <v>37.300000000000004</v>
      </c>
      <c r="E219" s="279">
        <v>36.800000000000011</v>
      </c>
      <c r="F219" s="279">
        <v>36.500000000000007</v>
      </c>
      <c r="G219" s="279">
        <v>36.000000000000014</v>
      </c>
      <c r="H219" s="279">
        <v>37.600000000000009</v>
      </c>
      <c r="I219" s="279">
        <v>38.099999999999994</v>
      </c>
      <c r="J219" s="279">
        <v>38.400000000000006</v>
      </c>
      <c r="K219" s="277">
        <v>37.799999999999997</v>
      </c>
      <c r="L219" s="277">
        <v>37</v>
      </c>
      <c r="M219" s="277">
        <v>14.96119</v>
      </c>
    </row>
    <row r="220" spans="1:13">
      <c r="A220" s="268">
        <v>210</v>
      </c>
      <c r="B220" s="277" t="s">
        <v>415</v>
      </c>
      <c r="C220" s="278">
        <v>61.5</v>
      </c>
      <c r="D220" s="279">
        <v>61.716666666666661</v>
      </c>
      <c r="E220" s="279">
        <v>60.833333333333321</v>
      </c>
      <c r="F220" s="279">
        <v>60.166666666666657</v>
      </c>
      <c r="G220" s="279">
        <v>59.283333333333317</v>
      </c>
      <c r="H220" s="279">
        <v>62.383333333333326</v>
      </c>
      <c r="I220" s="279">
        <v>63.266666666666666</v>
      </c>
      <c r="J220" s="279">
        <v>63.93333333333333</v>
      </c>
      <c r="K220" s="277">
        <v>62.6</v>
      </c>
      <c r="L220" s="277">
        <v>61.05</v>
      </c>
      <c r="M220" s="277">
        <v>10.715070000000001</v>
      </c>
    </row>
    <row r="221" spans="1:13">
      <c r="A221" s="268">
        <v>211</v>
      </c>
      <c r="B221" s="277" t="s">
        <v>117</v>
      </c>
      <c r="C221" s="278">
        <v>201.65</v>
      </c>
      <c r="D221" s="279">
        <v>199.65</v>
      </c>
      <c r="E221" s="279">
        <v>193.5</v>
      </c>
      <c r="F221" s="279">
        <v>185.35</v>
      </c>
      <c r="G221" s="279">
        <v>179.2</v>
      </c>
      <c r="H221" s="279">
        <v>207.8</v>
      </c>
      <c r="I221" s="279">
        <v>213.95000000000005</v>
      </c>
      <c r="J221" s="279">
        <v>222.10000000000002</v>
      </c>
      <c r="K221" s="277">
        <v>205.8</v>
      </c>
      <c r="L221" s="277">
        <v>191.5</v>
      </c>
      <c r="M221" s="277">
        <v>269.45787999999999</v>
      </c>
    </row>
    <row r="222" spans="1:13">
      <c r="A222" s="268">
        <v>212</v>
      </c>
      <c r="B222" s="277" t="s">
        <v>258</v>
      </c>
      <c r="C222" s="278">
        <v>205.5</v>
      </c>
      <c r="D222" s="279">
        <v>204.36666666666667</v>
      </c>
      <c r="E222" s="279">
        <v>198.73333333333335</v>
      </c>
      <c r="F222" s="279">
        <v>191.96666666666667</v>
      </c>
      <c r="G222" s="279">
        <v>186.33333333333334</v>
      </c>
      <c r="H222" s="279">
        <v>211.13333333333335</v>
      </c>
      <c r="I222" s="279">
        <v>216.76666666666668</v>
      </c>
      <c r="J222" s="279">
        <v>223.53333333333336</v>
      </c>
      <c r="K222" s="277">
        <v>210</v>
      </c>
      <c r="L222" s="277">
        <v>197.6</v>
      </c>
      <c r="M222" s="277">
        <v>16.449059999999999</v>
      </c>
    </row>
    <row r="223" spans="1:13">
      <c r="A223" s="268">
        <v>213</v>
      </c>
      <c r="B223" s="277" t="s">
        <v>118</v>
      </c>
      <c r="C223" s="278">
        <v>375.7</v>
      </c>
      <c r="D223" s="279">
        <v>375.38333333333338</v>
      </c>
      <c r="E223" s="279">
        <v>369.46666666666675</v>
      </c>
      <c r="F223" s="279">
        <v>363.23333333333335</v>
      </c>
      <c r="G223" s="279">
        <v>357.31666666666672</v>
      </c>
      <c r="H223" s="279">
        <v>381.61666666666679</v>
      </c>
      <c r="I223" s="279">
        <v>387.53333333333342</v>
      </c>
      <c r="J223" s="279">
        <v>393.76666666666682</v>
      </c>
      <c r="K223" s="277">
        <v>381.3</v>
      </c>
      <c r="L223" s="277">
        <v>369.15</v>
      </c>
      <c r="M223" s="277">
        <v>320.52949000000001</v>
      </c>
    </row>
    <row r="224" spans="1:13">
      <c r="A224" s="268">
        <v>214</v>
      </c>
      <c r="B224" s="277" t="s">
        <v>256</v>
      </c>
      <c r="C224" s="278">
        <v>1264.05</v>
      </c>
      <c r="D224" s="279">
        <v>1270</v>
      </c>
      <c r="E224" s="279">
        <v>1246.05</v>
      </c>
      <c r="F224" s="279">
        <v>1228.05</v>
      </c>
      <c r="G224" s="279">
        <v>1204.0999999999999</v>
      </c>
      <c r="H224" s="279">
        <v>1288</v>
      </c>
      <c r="I224" s="279">
        <v>1311.9499999999998</v>
      </c>
      <c r="J224" s="279">
        <v>1329.95</v>
      </c>
      <c r="K224" s="277">
        <v>1293.95</v>
      </c>
      <c r="L224" s="277">
        <v>1252</v>
      </c>
      <c r="M224" s="277">
        <v>1.98787</v>
      </c>
    </row>
    <row r="225" spans="1:13">
      <c r="A225" s="268">
        <v>215</v>
      </c>
      <c r="B225" s="277" t="s">
        <v>119</v>
      </c>
      <c r="C225" s="278">
        <v>442.2</v>
      </c>
      <c r="D225" s="279">
        <v>437.3</v>
      </c>
      <c r="E225" s="279">
        <v>426.6</v>
      </c>
      <c r="F225" s="279">
        <v>411</v>
      </c>
      <c r="G225" s="279">
        <v>400.3</v>
      </c>
      <c r="H225" s="279">
        <v>452.90000000000003</v>
      </c>
      <c r="I225" s="279">
        <v>463.59999999999997</v>
      </c>
      <c r="J225" s="279">
        <v>479.20000000000005</v>
      </c>
      <c r="K225" s="277">
        <v>448</v>
      </c>
      <c r="L225" s="277">
        <v>421.7</v>
      </c>
      <c r="M225" s="277">
        <v>48.867690000000003</v>
      </c>
    </row>
    <row r="226" spans="1:13">
      <c r="A226" s="268">
        <v>216</v>
      </c>
      <c r="B226" s="277" t="s">
        <v>403</v>
      </c>
      <c r="C226" s="278">
        <v>2754.6</v>
      </c>
      <c r="D226" s="279">
        <v>2750.85</v>
      </c>
      <c r="E226" s="279">
        <v>2732.75</v>
      </c>
      <c r="F226" s="279">
        <v>2710.9</v>
      </c>
      <c r="G226" s="279">
        <v>2692.8</v>
      </c>
      <c r="H226" s="279">
        <v>2772.7</v>
      </c>
      <c r="I226" s="279">
        <v>2790.7999999999993</v>
      </c>
      <c r="J226" s="279">
        <v>2812.6499999999996</v>
      </c>
      <c r="K226" s="277">
        <v>2768.95</v>
      </c>
      <c r="L226" s="277">
        <v>2729</v>
      </c>
      <c r="M226" s="277">
        <v>7.5900000000000004E-3</v>
      </c>
    </row>
    <row r="227" spans="1:13">
      <c r="A227" s="268">
        <v>217</v>
      </c>
      <c r="B227" s="277" t="s">
        <v>257</v>
      </c>
      <c r="C227" s="278">
        <v>38.1</v>
      </c>
      <c r="D227" s="279">
        <v>38.166666666666664</v>
      </c>
      <c r="E227" s="279">
        <v>37.43333333333333</v>
      </c>
      <c r="F227" s="279">
        <v>36.766666666666666</v>
      </c>
      <c r="G227" s="279">
        <v>36.033333333333331</v>
      </c>
      <c r="H227" s="279">
        <v>38.833333333333329</v>
      </c>
      <c r="I227" s="279">
        <v>39.566666666666663</v>
      </c>
      <c r="J227" s="279">
        <v>40.233333333333327</v>
      </c>
      <c r="K227" s="277">
        <v>38.9</v>
      </c>
      <c r="L227" s="277">
        <v>37.5</v>
      </c>
      <c r="M227" s="277">
        <v>13.86562</v>
      </c>
    </row>
    <row r="228" spans="1:13">
      <c r="A228" s="268">
        <v>218</v>
      </c>
      <c r="B228" s="277" t="s">
        <v>120</v>
      </c>
      <c r="C228" s="278">
        <v>11.3</v>
      </c>
      <c r="D228" s="279">
        <v>11.683333333333332</v>
      </c>
      <c r="E228" s="279">
        <v>10.766666666666664</v>
      </c>
      <c r="F228" s="279">
        <v>10.233333333333333</v>
      </c>
      <c r="G228" s="279">
        <v>9.3166666666666647</v>
      </c>
      <c r="H228" s="279">
        <v>12.216666666666663</v>
      </c>
      <c r="I228" s="279">
        <v>13.133333333333331</v>
      </c>
      <c r="J228" s="279">
        <v>13.666666666666663</v>
      </c>
      <c r="K228" s="277">
        <v>12.6</v>
      </c>
      <c r="L228" s="277">
        <v>11.15</v>
      </c>
      <c r="M228" s="277">
        <v>5045.0482899999997</v>
      </c>
    </row>
    <row r="229" spans="1:13">
      <c r="A229" s="268">
        <v>219</v>
      </c>
      <c r="B229" s="277" t="s">
        <v>404</v>
      </c>
      <c r="C229" s="278">
        <v>28.8</v>
      </c>
      <c r="D229" s="279">
        <v>28.8</v>
      </c>
      <c r="E229" s="279">
        <v>28.3</v>
      </c>
      <c r="F229" s="279">
        <v>27.8</v>
      </c>
      <c r="G229" s="279">
        <v>27.3</v>
      </c>
      <c r="H229" s="279">
        <v>29.3</v>
      </c>
      <c r="I229" s="279">
        <v>29.8</v>
      </c>
      <c r="J229" s="279">
        <v>30.3</v>
      </c>
      <c r="K229" s="277">
        <v>29.3</v>
      </c>
      <c r="L229" s="277">
        <v>28.3</v>
      </c>
      <c r="M229" s="277">
        <v>47.291409999999999</v>
      </c>
    </row>
    <row r="230" spans="1:13">
      <c r="A230" s="268">
        <v>220</v>
      </c>
      <c r="B230" s="277" t="s">
        <v>121</v>
      </c>
      <c r="C230" s="278">
        <v>30.3</v>
      </c>
      <c r="D230" s="279">
        <v>30.7</v>
      </c>
      <c r="E230" s="279">
        <v>29.599999999999998</v>
      </c>
      <c r="F230" s="279">
        <v>28.9</v>
      </c>
      <c r="G230" s="279">
        <v>27.799999999999997</v>
      </c>
      <c r="H230" s="279">
        <v>31.4</v>
      </c>
      <c r="I230" s="279">
        <v>32.5</v>
      </c>
      <c r="J230" s="279">
        <v>33.200000000000003</v>
      </c>
      <c r="K230" s="277">
        <v>31.8</v>
      </c>
      <c r="L230" s="277">
        <v>30</v>
      </c>
      <c r="M230" s="277">
        <v>265.70524999999998</v>
      </c>
    </row>
    <row r="231" spans="1:13">
      <c r="A231" s="268">
        <v>221</v>
      </c>
      <c r="B231" s="277" t="s">
        <v>416</v>
      </c>
      <c r="C231" s="278">
        <v>191.85</v>
      </c>
      <c r="D231" s="279">
        <v>190.36666666666667</v>
      </c>
      <c r="E231" s="279">
        <v>188.48333333333335</v>
      </c>
      <c r="F231" s="279">
        <v>185.11666666666667</v>
      </c>
      <c r="G231" s="279">
        <v>183.23333333333335</v>
      </c>
      <c r="H231" s="279">
        <v>193.73333333333335</v>
      </c>
      <c r="I231" s="279">
        <v>195.61666666666667</v>
      </c>
      <c r="J231" s="279">
        <v>198.98333333333335</v>
      </c>
      <c r="K231" s="277">
        <v>192.25</v>
      </c>
      <c r="L231" s="277">
        <v>187</v>
      </c>
      <c r="M231" s="277">
        <v>10.415229999999999</v>
      </c>
    </row>
    <row r="232" spans="1:13">
      <c r="A232" s="268">
        <v>222</v>
      </c>
      <c r="B232" s="277" t="s">
        <v>405</v>
      </c>
      <c r="C232" s="278">
        <v>545.6</v>
      </c>
      <c r="D232" s="279">
        <v>551.19999999999993</v>
      </c>
      <c r="E232" s="279">
        <v>512.39999999999986</v>
      </c>
      <c r="F232" s="279">
        <v>479.19999999999993</v>
      </c>
      <c r="G232" s="279">
        <v>440.39999999999986</v>
      </c>
      <c r="H232" s="279">
        <v>584.39999999999986</v>
      </c>
      <c r="I232" s="279">
        <v>623.19999999999982</v>
      </c>
      <c r="J232" s="279">
        <v>656.39999999999986</v>
      </c>
      <c r="K232" s="277">
        <v>590</v>
      </c>
      <c r="L232" s="277">
        <v>518</v>
      </c>
      <c r="M232" s="277">
        <v>6.6298199999999996</v>
      </c>
    </row>
    <row r="233" spans="1:13">
      <c r="A233" s="268">
        <v>223</v>
      </c>
      <c r="B233" s="277" t="s">
        <v>406</v>
      </c>
      <c r="C233" s="278">
        <v>6.95</v>
      </c>
      <c r="D233" s="279">
        <v>7.0166666666666666</v>
      </c>
      <c r="E233" s="279">
        <v>6.8833333333333329</v>
      </c>
      <c r="F233" s="279">
        <v>6.8166666666666664</v>
      </c>
      <c r="G233" s="279">
        <v>6.6833333333333327</v>
      </c>
      <c r="H233" s="279">
        <v>7.083333333333333</v>
      </c>
      <c r="I233" s="279">
        <v>7.2166666666666677</v>
      </c>
      <c r="J233" s="279">
        <v>7.2833333333333332</v>
      </c>
      <c r="K233" s="277">
        <v>7.15</v>
      </c>
      <c r="L233" s="277">
        <v>6.95</v>
      </c>
      <c r="M233" s="277">
        <v>16.47428</v>
      </c>
    </row>
    <row r="234" spans="1:13">
      <c r="A234" s="268">
        <v>224</v>
      </c>
      <c r="B234" s="277" t="s">
        <v>122</v>
      </c>
      <c r="C234" s="278">
        <v>390.3</v>
      </c>
      <c r="D234" s="279">
        <v>393.40000000000003</v>
      </c>
      <c r="E234" s="279">
        <v>385.90000000000009</v>
      </c>
      <c r="F234" s="279">
        <v>381.50000000000006</v>
      </c>
      <c r="G234" s="279">
        <v>374.00000000000011</v>
      </c>
      <c r="H234" s="279">
        <v>397.80000000000007</v>
      </c>
      <c r="I234" s="279">
        <v>405.29999999999995</v>
      </c>
      <c r="J234" s="279">
        <v>409.70000000000005</v>
      </c>
      <c r="K234" s="277">
        <v>400.9</v>
      </c>
      <c r="L234" s="277">
        <v>389</v>
      </c>
      <c r="M234" s="277">
        <v>13.7684</v>
      </c>
    </row>
    <row r="235" spans="1:13">
      <c r="A235" s="268">
        <v>225</v>
      </c>
      <c r="B235" s="277" t="s">
        <v>407</v>
      </c>
      <c r="C235" s="278">
        <v>84.4</v>
      </c>
      <c r="D235" s="279">
        <v>84.86666666666666</v>
      </c>
      <c r="E235" s="279">
        <v>81.933333333333323</v>
      </c>
      <c r="F235" s="279">
        <v>79.466666666666669</v>
      </c>
      <c r="G235" s="279">
        <v>76.533333333333331</v>
      </c>
      <c r="H235" s="279">
        <v>87.333333333333314</v>
      </c>
      <c r="I235" s="279">
        <v>90.266666666666652</v>
      </c>
      <c r="J235" s="279">
        <v>92.733333333333306</v>
      </c>
      <c r="K235" s="277">
        <v>87.8</v>
      </c>
      <c r="L235" s="277">
        <v>82.4</v>
      </c>
      <c r="M235" s="277">
        <v>6.3373900000000001</v>
      </c>
    </row>
    <row r="236" spans="1:13">
      <c r="A236" s="268">
        <v>226</v>
      </c>
      <c r="B236" s="277" t="s">
        <v>1604</v>
      </c>
      <c r="C236" s="278">
        <v>984.9</v>
      </c>
      <c r="D236" s="279">
        <v>987.2166666666667</v>
      </c>
      <c r="E236" s="279">
        <v>964.93333333333339</v>
      </c>
      <c r="F236" s="279">
        <v>944.9666666666667</v>
      </c>
      <c r="G236" s="279">
        <v>922.68333333333339</v>
      </c>
      <c r="H236" s="279">
        <v>1007.1833333333334</v>
      </c>
      <c r="I236" s="279">
        <v>1029.4666666666667</v>
      </c>
      <c r="J236" s="279">
        <v>1049.4333333333334</v>
      </c>
      <c r="K236" s="277">
        <v>1009.5</v>
      </c>
      <c r="L236" s="277">
        <v>967.25</v>
      </c>
      <c r="M236" s="277">
        <v>5.808E-2</v>
      </c>
    </row>
    <row r="237" spans="1:13">
      <c r="A237" s="268">
        <v>227</v>
      </c>
      <c r="B237" s="277" t="s">
        <v>260</v>
      </c>
      <c r="C237" s="278">
        <v>97.7</v>
      </c>
      <c r="D237" s="279">
        <v>99.333333333333329</v>
      </c>
      <c r="E237" s="279">
        <v>94.666666666666657</v>
      </c>
      <c r="F237" s="279">
        <v>91.633333333333326</v>
      </c>
      <c r="G237" s="279">
        <v>86.966666666666654</v>
      </c>
      <c r="H237" s="279">
        <v>102.36666666666666</v>
      </c>
      <c r="I237" s="279">
        <v>107.03333333333332</v>
      </c>
      <c r="J237" s="279">
        <v>110.06666666666666</v>
      </c>
      <c r="K237" s="277">
        <v>104</v>
      </c>
      <c r="L237" s="277">
        <v>96.3</v>
      </c>
      <c r="M237" s="277">
        <v>30.939689999999999</v>
      </c>
    </row>
    <row r="238" spans="1:13">
      <c r="A238" s="268">
        <v>228</v>
      </c>
      <c r="B238" s="277" t="s">
        <v>412</v>
      </c>
      <c r="C238" s="278">
        <v>110.95</v>
      </c>
      <c r="D238" s="279">
        <v>111.64999999999999</v>
      </c>
      <c r="E238" s="279">
        <v>109.59999999999998</v>
      </c>
      <c r="F238" s="279">
        <v>108.24999999999999</v>
      </c>
      <c r="G238" s="279">
        <v>106.19999999999997</v>
      </c>
      <c r="H238" s="279">
        <v>112.99999999999999</v>
      </c>
      <c r="I238" s="279">
        <v>115.05</v>
      </c>
      <c r="J238" s="279">
        <v>116.39999999999999</v>
      </c>
      <c r="K238" s="277">
        <v>113.7</v>
      </c>
      <c r="L238" s="277">
        <v>110.3</v>
      </c>
      <c r="M238" s="277">
        <v>5.4859299999999998</v>
      </c>
    </row>
    <row r="239" spans="1:13">
      <c r="A239" s="268">
        <v>229</v>
      </c>
      <c r="B239" s="277" t="s">
        <v>1616</v>
      </c>
      <c r="C239" s="278">
        <v>4755.05</v>
      </c>
      <c r="D239" s="279">
        <v>4686.416666666667</v>
      </c>
      <c r="E239" s="279">
        <v>4449.6333333333341</v>
      </c>
      <c r="F239" s="279">
        <v>4144.2166666666672</v>
      </c>
      <c r="G239" s="279">
        <v>3907.4333333333343</v>
      </c>
      <c r="H239" s="279">
        <v>4991.8333333333339</v>
      </c>
      <c r="I239" s="279">
        <v>5228.6166666666668</v>
      </c>
      <c r="J239" s="279">
        <v>5534.0333333333338</v>
      </c>
      <c r="K239" s="277">
        <v>4923.2</v>
      </c>
      <c r="L239" s="277">
        <v>4381</v>
      </c>
      <c r="M239" s="277">
        <v>4.45113</v>
      </c>
    </row>
    <row r="240" spans="1:13">
      <c r="A240" s="268">
        <v>230</v>
      </c>
      <c r="B240" s="277" t="s">
        <v>259</v>
      </c>
      <c r="C240" s="278">
        <v>61.3</v>
      </c>
      <c r="D240" s="279">
        <v>61.633333333333333</v>
      </c>
      <c r="E240" s="279">
        <v>60.666666666666664</v>
      </c>
      <c r="F240" s="279">
        <v>60.033333333333331</v>
      </c>
      <c r="G240" s="279">
        <v>59.066666666666663</v>
      </c>
      <c r="H240" s="279">
        <v>62.266666666666666</v>
      </c>
      <c r="I240" s="279">
        <v>63.233333333333334</v>
      </c>
      <c r="J240" s="279">
        <v>63.866666666666667</v>
      </c>
      <c r="K240" s="277">
        <v>62.6</v>
      </c>
      <c r="L240" s="277">
        <v>61</v>
      </c>
      <c r="M240" s="277">
        <v>7.47743</v>
      </c>
    </row>
    <row r="241" spans="1:13">
      <c r="A241" s="268">
        <v>231</v>
      </c>
      <c r="B241" s="277" t="s">
        <v>123</v>
      </c>
      <c r="C241" s="278">
        <v>1251.6500000000001</v>
      </c>
      <c r="D241" s="279">
        <v>1265.05</v>
      </c>
      <c r="E241" s="279">
        <v>1227.5999999999999</v>
      </c>
      <c r="F241" s="279">
        <v>1203.55</v>
      </c>
      <c r="G241" s="279">
        <v>1166.0999999999999</v>
      </c>
      <c r="H241" s="279">
        <v>1289.0999999999999</v>
      </c>
      <c r="I241" s="279">
        <v>1326.5500000000002</v>
      </c>
      <c r="J241" s="279">
        <v>1350.6</v>
      </c>
      <c r="K241" s="277">
        <v>1302.5</v>
      </c>
      <c r="L241" s="277">
        <v>1241</v>
      </c>
      <c r="M241" s="277">
        <v>52.29224</v>
      </c>
    </row>
    <row r="242" spans="1:13">
      <c r="A242" s="268">
        <v>232</v>
      </c>
      <c r="B242" s="277" t="s">
        <v>1623</v>
      </c>
      <c r="C242" s="278">
        <v>219.25</v>
      </c>
      <c r="D242" s="279">
        <v>219.83333333333334</v>
      </c>
      <c r="E242" s="279">
        <v>215.41666666666669</v>
      </c>
      <c r="F242" s="279">
        <v>211.58333333333334</v>
      </c>
      <c r="G242" s="279">
        <v>207.16666666666669</v>
      </c>
      <c r="H242" s="279">
        <v>223.66666666666669</v>
      </c>
      <c r="I242" s="279">
        <v>228.08333333333337</v>
      </c>
      <c r="J242" s="279">
        <v>231.91666666666669</v>
      </c>
      <c r="K242" s="277">
        <v>224.25</v>
      </c>
      <c r="L242" s="277">
        <v>216</v>
      </c>
      <c r="M242" s="277">
        <v>6.4232300000000002</v>
      </c>
    </row>
    <row r="243" spans="1:13">
      <c r="A243" s="268">
        <v>233</v>
      </c>
      <c r="B243" s="277" t="s">
        <v>418</v>
      </c>
      <c r="C243" s="278">
        <v>267.3</v>
      </c>
      <c r="D243" s="279">
        <v>268.45</v>
      </c>
      <c r="E243" s="279">
        <v>258.89999999999998</v>
      </c>
      <c r="F243" s="279">
        <v>250.5</v>
      </c>
      <c r="G243" s="279">
        <v>240.95</v>
      </c>
      <c r="H243" s="279">
        <v>276.84999999999997</v>
      </c>
      <c r="I243" s="279">
        <v>286.40000000000003</v>
      </c>
      <c r="J243" s="279">
        <v>294.79999999999995</v>
      </c>
      <c r="K243" s="277">
        <v>278</v>
      </c>
      <c r="L243" s="277">
        <v>260.05</v>
      </c>
      <c r="M243" s="277">
        <v>0.31385999999999997</v>
      </c>
    </row>
    <row r="244" spans="1:13">
      <c r="A244" s="268">
        <v>234</v>
      </c>
      <c r="B244" s="277" t="s">
        <v>124</v>
      </c>
      <c r="C244" s="278">
        <v>600.4</v>
      </c>
      <c r="D244" s="279">
        <v>604.1</v>
      </c>
      <c r="E244" s="279">
        <v>595.30000000000007</v>
      </c>
      <c r="F244" s="279">
        <v>590.20000000000005</v>
      </c>
      <c r="G244" s="279">
        <v>581.40000000000009</v>
      </c>
      <c r="H244" s="279">
        <v>609.20000000000005</v>
      </c>
      <c r="I244" s="279">
        <v>618</v>
      </c>
      <c r="J244" s="279">
        <v>623.1</v>
      </c>
      <c r="K244" s="277">
        <v>612.9</v>
      </c>
      <c r="L244" s="277">
        <v>599</v>
      </c>
      <c r="M244" s="277">
        <v>133.03912</v>
      </c>
    </row>
    <row r="245" spans="1:13">
      <c r="A245" s="268">
        <v>235</v>
      </c>
      <c r="B245" s="277" t="s">
        <v>419</v>
      </c>
      <c r="C245" s="278">
        <v>79.5</v>
      </c>
      <c r="D245" s="279">
        <v>79.3</v>
      </c>
      <c r="E245" s="279">
        <v>78.149999999999991</v>
      </c>
      <c r="F245" s="279">
        <v>76.8</v>
      </c>
      <c r="G245" s="279">
        <v>75.649999999999991</v>
      </c>
      <c r="H245" s="279">
        <v>80.649999999999991</v>
      </c>
      <c r="I245" s="279">
        <v>81.8</v>
      </c>
      <c r="J245" s="279">
        <v>83.149999999999991</v>
      </c>
      <c r="K245" s="277">
        <v>80.45</v>
      </c>
      <c r="L245" s="277">
        <v>77.95</v>
      </c>
      <c r="M245" s="277">
        <v>8.3481100000000001</v>
      </c>
    </row>
    <row r="246" spans="1:13">
      <c r="A246" s="268">
        <v>236</v>
      </c>
      <c r="B246" s="277" t="s">
        <v>125</v>
      </c>
      <c r="C246" s="278">
        <v>213</v>
      </c>
      <c r="D246" s="279">
        <v>217.54999999999998</v>
      </c>
      <c r="E246" s="279">
        <v>206.64999999999998</v>
      </c>
      <c r="F246" s="279">
        <v>200.29999999999998</v>
      </c>
      <c r="G246" s="279">
        <v>189.39999999999998</v>
      </c>
      <c r="H246" s="279">
        <v>223.89999999999998</v>
      </c>
      <c r="I246" s="279">
        <v>234.8</v>
      </c>
      <c r="J246" s="279">
        <v>241.14999999999998</v>
      </c>
      <c r="K246" s="277">
        <v>228.45</v>
      </c>
      <c r="L246" s="277">
        <v>211.2</v>
      </c>
      <c r="M246" s="277">
        <v>292.12396000000001</v>
      </c>
    </row>
    <row r="247" spans="1:13">
      <c r="A247" s="268">
        <v>237</v>
      </c>
      <c r="B247" s="277" t="s">
        <v>126</v>
      </c>
      <c r="C247" s="278">
        <v>939.3</v>
      </c>
      <c r="D247" s="279">
        <v>938.94999999999993</v>
      </c>
      <c r="E247" s="279">
        <v>925.89999999999986</v>
      </c>
      <c r="F247" s="279">
        <v>912.49999999999989</v>
      </c>
      <c r="G247" s="279">
        <v>899.44999999999982</v>
      </c>
      <c r="H247" s="279">
        <v>952.34999999999991</v>
      </c>
      <c r="I247" s="279">
        <v>965.39999999999986</v>
      </c>
      <c r="J247" s="279">
        <v>978.8</v>
      </c>
      <c r="K247" s="277">
        <v>952</v>
      </c>
      <c r="L247" s="277">
        <v>925.55</v>
      </c>
      <c r="M247" s="277">
        <v>128.92115000000001</v>
      </c>
    </row>
    <row r="248" spans="1:13">
      <c r="A248" s="268">
        <v>238</v>
      </c>
      <c r="B248" s="277" t="s">
        <v>1646</v>
      </c>
      <c r="C248" s="278">
        <v>622</v>
      </c>
      <c r="D248" s="279">
        <v>621.66666666666663</v>
      </c>
      <c r="E248" s="279">
        <v>618.33333333333326</v>
      </c>
      <c r="F248" s="279">
        <v>614.66666666666663</v>
      </c>
      <c r="G248" s="279">
        <v>611.33333333333326</v>
      </c>
      <c r="H248" s="279">
        <v>625.33333333333326</v>
      </c>
      <c r="I248" s="279">
        <v>628.66666666666652</v>
      </c>
      <c r="J248" s="279">
        <v>632.33333333333326</v>
      </c>
      <c r="K248" s="277">
        <v>625</v>
      </c>
      <c r="L248" s="277">
        <v>618</v>
      </c>
      <c r="M248" s="277">
        <v>5.774E-2</v>
      </c>
    </row>
    <row r="249" spans="1:13">
      <c r="A249" s="268">
        <v>239</v>
      </c>
      <c r="B249" s="277" t="s">
        <v>420</v>
      </c>
      <c r="C249" s="278">
        <v>283.2</v>
      </c>
      <c r="D249" s="279">
        <v>285.33333333333331</v>
      </c>
      <c r="E249" s="279">
        <v>279.51666666666665</v>
      </c>
      <c r="F249" s="279">
        <v>275.83333333333331</v>
      </c>
      <c r="G249" s="279">
        <v>270.01666666666665</v>
      </c>
      <c r="H249" s="279">
        <v>289.01666666666665</v>
      </c>
      <c r="I249" s="279">
        <v>294.83333333333337</v>
      </c>
      <c r="J249" s="279">
        <v>298.51666666666665</v>
      </c>
      <c r="K249" s="277">
        <v>291.14999999999998</v>
      </c>
      <c r="L249" s="277">
        <v>281.64999999999998</v>
      </c>
      <c r="M249" s="277">
        <v>5.8834999999999997</v>
      </c>
    </row>
    <row r="250" spans="1:13">
      <c r="A250" s="268">
        <v>240</v>
      </c>
      <c r="B250" s="277" t="s">
        <v>421</v>
      </c>
      <c r="C250" s="278">
        <v>186.6</v>
      </c>
      <c r="D250" s="279">
        <v>188.03333333333333</v>
      </c>
      <c r="E250" s="279">
        <v>183.56666666666666</v>
      </c>
      <c r="F250" s="279">
        <v>180.53333333333333</v>
      </c>
      <c r="G250" s="279">
        <v>176.06666666666666</v>
      </c>
      <c r="H250" s="279">
        <v>191.06666666666666</v>
      </c>
      <c r="I250" s="279">
        <v>195.5333333333333</v>
      </c>
      <c r="J250" s="279">
        <v>198.56666666666666</v>
      </c>
      <c r="K250" s="277">
        <v>192.5</v>
      </c>
      <c r="L250" s="277">
        <v>185</v>
      </c>
      <c r="M250" s="277">
        <v>1.9374499999999999</v>
      </c>
    </row>
    <row r="251" spans="1:13">
      <c r="A251" s="268">
        <v>241</v>
      </c>
      <c r="B251" s="277" t="s">
        <v>417</v>
      </c>
      <c r="C251" s="278">
        <v>10.199999999999999</v>
      </c>
      <c r="D251" s="279">
        <v>10.433333333333334</v>
      </c>
      <c r="E251" s="279">
        <v>9.8166666666666664</v>
      </c>
      <c r="F251" s="279">
        <v>9.4333333333333336</v>
      </c>
      <c r="G251" s="279">
        <v>8.8166666666666664</v>
      </c>
      <c r="H251" s="279">
        <v>10.816666666666666</v>
      </c>
      <c r="I251" s="279">
        <v>11.433333333333334</v>
      </c>
      <c r="J251" s="279">
        <v>11.816666666666666</v>
      </c>
      <c r="K251" s="277">
        <v>11.05</v>
      </c>
      <c r="L251" s="277">
        <v>10.050000000000001</v>
      </c>
      <c r="M251" s="277">
        <v>55.075409999999998</v>
      </c>
    </row>
    <row r="252" spans="1:13">
      <c r="A252" s="268">
        <v>242</v>
      </c>
      <c r="B252" s="277" t="s">
        <v>127</v>
      </c>
      <c r="C252" s="278">
        <v>82.75</v>
      </c>
      <c r="D252" s="279">
        <v>83.233333333333334</v>
      </c>
      <c r="E252" s="279">
        <v>82.066666666666663</v>
      </c>
      <c r="F252" s="279">
        <v>81.383333333333326</v>
      </c>
      <c r="G252" s="279">
        <v>80.216666666666654</v>
      </c>
      <c r="H252" s="279">
        <v>83.916666666666671</v>
      </c>
      <c r="I252" s="279">
        <v>85.083333333333329</v>
      </c>
      <c r="J252" s="279">
        <v>85.76666666666668</v>
      </c>
      <c r="K252" s="277">
        <v>84.4</v>
      </c>
      <c r="L252" s="277">
        <v>82.55</v>
      </c>
      <c r="M252" s="277">
        <v>161.68961999999999</v>
      </c>
    </row>
    <row r="253" spans="1:13">
      <c r="A253" s="268">
        <v>243</v>
      </c>
      <c r="B253" s="277" t="s">
        <v>262</v>
      </c>
      <c r="C253" s="278">
        <v>1971.95</v>
      </c>
      <c r="D253" s="279">
        <v>1984.2166666666669</v>
      </c>
      <c r="E253" s="279">
        <v>1921.5333333333338</v>
      </c>
      <c r="F253" s="279">
        <v>1871.1166666666668</v>
      </c>
      <c r="G253" s="279">
        <v>1808.4333333333336</v>
      </c>
      <c r="H253" s="279">
        <v>2034.6333333333339</v>
      </c>
      <c r="I253" s="279">
        <v>2097.3166666666666</v>
      </c>
      <c r="J253" s="279">
        <v>2147.733333333334</v>
      </c>
      <c r="K253" s="277">
        <v>2046.9</v>
      </c>
      <c r="L253" s="277">
        <v>1933.8</v>
      </c>
      <c r="M253" s="277">
        <v>3.3693399999999998</v>
      </c>
    </row>
    <row r="254" spans="1:13">
      <c r="A254" s="268">
        <v>244</v>
      </c>
      <c r="B254" s="277" t="s">
        <v>408</v>
      </c>
      <c r="C254" s="278">
        <v>120.8</v>
      </c>
      <c r="D254" s="279">
        <v>122.28333333333335</v>
      </c>
      <c r="E254" s="279">
        <v>118.51666666666669</v>
      </c>
      <c r="F254" s="279">
        <v>116.23333333333335</v>
      </c>
      <c r="G254" s="279">
        <v>112.4666666666667</v>
      </c>
      <c r="H254" s="279">
        <v>124.56666666666669</v>
      </c>
      <c r="I254" s="279">
        <v>128.33333333333334</v>
      </c>
      <c r="J254" s="279">
        <v>130.61666666666667</v>
      </c>
      <c r="K254" s="277">
        <v>126.05</v>
      </c>
      <c r="L254" s="277">
        <v>120</v>
      </c>
      <c r="M254" s="277">
        <v>8.6088500000000003</v>
      </c>
    </row>
    <row r="255" spans="1:13">
      <c r="A255" s="268">
        <v>245</v>
      </c>
      <c r="B255" s="277" t="s">
        <v>409</v>
      </c>
      <c r="C255" s="278">
        <v>82.65</v>
      </c>
      <c r="D255" s="279">
        <v>83.283333333333346</v>
      </c>
      <c r="E255" s="279">
        <v>81.566666666666691</v>
      </c>
      <c r="F255" s="279">
        <v>80.483333333333348</v>
      </c>
      <c r="G255" s="279">
        <v>78.766666666666694</v>
      </c>
      <c r="H255" s="279">
        <v>84.366666666666688</v>
      </c>
      <c r="I255" s="279">
        <v>86.083333333333357</v>
      </c>
      <c r="J255" s="279">
        <v>87.166666666666686</v>
      </c>
      <c r="K255" s="277">
        <v>85</v>
      </c>
      <c r="L255" s="277">
        <v>82.2</v>
      </c>
      <c r="M255" s="277">
        <v>8.7897200000000009</v>
      </c>
    </row>
    <row r="256" spans="1:13">
      <c r="A256" s="268">
        <v>246</v>
      </c>
      <c r="B256" s="277" t="s">
        <v>2932</v>
      </c>
      <c r="C256" s="278">
        <v>1379.45</v>
      </c>
      <c r="D256" s="279">
        <v>1396.45</v>
      </c>
      <c r="E256" s="279">
        <v>1333</v>
      </c>
      <c r="F256" s="279">
        <v>1286.55</v>
      </c>
      <c r="G256" s="279">
        <v>1223.0999999999999</v>
      </c>
      <c r="H256" s="279">
        <v>1442.9</v>
      </c>
      <c r="I256" s="279">
        <v>1506.3500000000004</v>
      </c>
      <c r="J256" s="279">
        <v>1552.8000000000002</v>
      </c>
      <c r="K256" s="277">
        <v>1459.9</v>
      </c>
      <c r="L256" s="277">
        <v>1350</v>
      </c>
      <c r="M256" s="277">
        <v>32.008049999999997</v>
      </c>
    </row>
    <row r="257" spans="1:13">
      <c r="A257" s="268">
        <v>247</v>
      </c>
      <c r="B257" s="277" t="s">
        <v>402</v>
      </c>
      <c r="C257" s="278">
        <v>477.05</v>
      </c>
      <c r="D257" s="279">
        <v>478.7166666666667</v>
      </c>
      <c r="E257" s="279">
        <v>473.33333333333337</v>
      </c>
      <c r="F257" s="279">
        <v>469.61666666666667</v>
      </c>
      <c r="G257" s="279">
        <v>464.23333333333335</v>
      </c>
      <c r="H257" s="279">
        <v>482.43333333333339</v>
      </c>
      <c r="I257" s="279">
        <v>487.81666666666672</v>
      </c>
      <c r="J257" s="279">
        <v>491.53333333333342</v>
      </c>
      <c r="K257" s="277">
        <v>484.1</v>
      </c>
      <c r="L257" s="277">
        <v>475</v>
      </c>
      <c r="M257" s="277">
        <v>7.3474899999999996</v>
      </c>
    </row>
    <row r="258" spans="1:13">
      <c r="A258" s="268">
        <v>248</v>
      </c>
      <c r="B258" s="277" t="s">
        <v>128</v>
      </c>
      <c r="C258" s="278">
        <v>188.15</v>
      </c>
      <c r="D258" s="279">
        <v>187.76666666666668</v>
      </c>
      <c r="E258" s="279">
        <v>184.98333333333335</v>
      </c>
      <c r="F258" s="279">
        <v>181.81666666666666</v>
      </c>
      <c r="G258" s="279">
        <v>179.03333333333333</v>
      </c>
      <c r="H258" s="279">
        <v>190.93333333333337</v>
      </c>
      <c r="I258" s="279">
        <v>193.71666666666673</v>
      </c>
      <c r="J258" s="279">
        <v>196.88333333333338</v>
      </c>
      <c r="K258" s="277">
        <v>190.55</v>
      </c>
      <c r="L258" s="277">
        <v>184.6</v>
      </c>
      <c r="M258" s="277">
        <v>255.91395</v>
      </c>
    </row>
    <row r="259" spans="1:13">
      <c r="A259" s="268">
        <v>249</v>
      </c>
      <c r="B259" s="277" t="s">
        <v>413</v>
      </c>
      <c r="C259" s="278">
        <v>232.65</v>
      </c>
      <c r="D259" s="279">
        <v>234.79999999999998</v>
      </c>
      <c r="E259" s="279">
        <v>227.84999999999997</v>
      </c>
      <c r="F259" s="279">
        <v>223.04999999999998</v>
      </c>
      <c r="G259" s="279">
        <v>216.09999999999997</v>
      </c>
      <c r="H259" s="279">
        <v>239.59999999999997</v>
      </c>
      <c r="I259" s="279">
        <v>246.54999999999995</v>
      </c>
      <c r="J259" s="279">
        <v>251.34999999999997</v>
      </c>
      <c r="K259" s="277">
        <v>241.75</v>
      </c>
      <c r="L259" s="277">
        <v>230</v>
      </c>
      <c r="M259" s="277">
        <v>0.13896</v>
      </c>
    </row>
    <row r="260" spans="1:13">
      <c r="A260" s="268">
        <v>250</v>
      </c>
      <c r="B260" s="277" t="s">
        <v>411</v>
      </c>
      <c r="C260" s="278">
        <v>127.45</v>
      </c>
      <c r="D260" s="279">
        <v>129.25</v>
      </c>
      <c r="E260" s="279">
        <v>124.19999999999999</v>
      </c>
      <c r="F260" s="279">
        <v>120.94999999999999</v>
      </c>
      <c r="G260" s="279">
        <v>115.89999999999998</v>
      </c>
      <c r="H260" s="279">
        <v>132.5</v>
      </c>
      <c r="I260" s="279">
        <v>137.55000000000001</v>
      </c>
      <c r="J260" s="279">
        <v>140.80000000000001</v>
      </c>
      <c r="K260" s="277">
        <v>134.30000000000001</v>
      </c>
      <c r="L260" s="277">
        <v>126</v>
      </c>
      <c r="M260" s="277">
        <v>9.3552099999999996</v>
      </c>
    </row>
    <row r="261" spans="1:13">
      <c r="A261" s="268">
        <v>251</v>
      </c>
      <c r="B261" s="277" t="s">
        <v>431</v>
      </c>
      <c r="C261" s="278">
        <v>17.45</v>
      </c>
      <c r="D261" s="279">
        <v>17.666666666666668</v>
      </c>
      <c r="E261" s="279">
        <v>17.133333333333336</v>
      </c>
      <c r="F261" s="279">
        <v>16.81666666666667</v>
      </c>
      <c r="G261" s="279">
        <v>16.283333333333339</v>
      </c>
      <c r="H261" s="279">
        <v>17.983333333333334</v>
      </c>
      <c r="I261" s="279">
        <v>18.516666666666666</v>
      </c>
      <c r="J261" s="279">
        <v>18.833333333333332</v>
      </c>
      <c r="K261" s="277">
        <v>18.2</v>
      </c>
      <c r="L261" s="277">
        <v>17.350000000000001</v>
      </c>
      <c r="M261" s="277">
        <v>9.6553900000000006</v>
      </c>
    </row>
    <row r="262" spans="1:13">
      <c r="A262" s="268">
        <v>252</v>
      </c>
      <c r="B262" s="277" t="s">
        <v>428</v>
      </c>
      <c r="C262" s="278">
        <v>38.85</v>
      </c>
      <c r="D262" s="279">
        <v>39.166666666666664</v>
      </c>
      <c r="E262" s="279">
        <v>38.083333333333329</v>
      </c>
      <c r="F262" s="279">
        <v>37.316666666666663</v>
      </c>
      <c r="G262" s="279">
        <v>36.233333333333327</v>
      </c>
      <c r="H262" s="279">
        <v>39.93333333333333</v>
      </c>
      <c r="I262" s="279">
        <v>41.016666666666659</v>
      </c>
      <c r="J262" s="279">
        <v>41.783333333333331</v>
      </c>
      <c r="K262" s="277">
        <v>40.25</v>
      </c>
      <c r="L262" s="277">
        <v>38.4</v>
      </c>
      <c r="M262" s="277">
        <v>1.9626300000000001</v>
      </c>
    </row>
    <row r="263" spans="1:13">
      <c r="A263" s="268">
        <v>253</v>
      </c>
      <c r="B263" s="277" t="s">
        <v>429</v>
      </c>
      <c r="C263" s="278">
        <v>87.65</v>
      </c>
      <c r="D263" s="279">
        <v>88.3</v>
      </c>
      <c r="E263" s="279">
        <v>86.35</v>
      </c>
      <c r="F263" s="279">
        <v>85.05</v>
      </c>
      <c r="G263" s="279">
        <v>83.1</v>
      </c>
      <c r="H263" s="279">
        <v>89.6</v>
      </c>
      <c r="I263" s="279">
        <v>91.550000000000011</v>
      </c>
      <c r="J263" s="279">
        <v>92.85</v>
      </c>
      <c r="K263" s="277">
        <v>90.25</v>
      </c>
      <c r="L263" s="277">
        <v>87</v>
      </c>
      <c r="M263" s="277">
        <v>8.3764099999999999</v>
      </c>
    </row>
    <row r="264" spans="1:13">
      <c r="A264" s="268">
        <v>254</v>
      </c>
      <c r="B264" s="277" t="s">
        <v>432</v>
      </c>
      <c r="C264" s="278">
        <v>46.35</v>
      </c>
      <c r="D264" s="279">
        <v>47.29999999999999</v>
      </c>
      <c r="E264" s="279">
        <v>44.84999999999998</v>
      </c>
      <c r="F264" s="279">
        <v>43.349999999999987</v>
      </c>
      <c r="G264" s="279">
        <v>40.899999999999977</v>
      </c>
      <c r="H264" s="279">
        <v>48.799999999999983</v>
      </c>
      <c r="I264" s="279">
        <v>51.249999999999986</v>
      </c>
      <c r="J264" s="279">
        <v>52.749999999999986</v>
      </c>
      <c r="K264" s="277">
        <v>49.75</v>
      </c>
      <c r="L264" s="277">
        <v>45.8</v>
      </c>
      <c r="M264" s="277">
        <v>13.57014</v>
      </c>
    </row>
    <row r="265" spans="1:13">
      <c r="A265" s="268">
        <v>255</v>
      </c>
      <c r="B265" s="277" t="s">
        <v>422</v>
      </c>
      <c r="C265" s="278">
        <v>788.2</v>
      </c>
      <c r="D265" s="279">
        <v>786.4</v>
      </c>
      <c r="E265" s="279">
        <v>776.8</v>
      </c>
      <c r="F265" s="279">
        <v>765.4</v>
      </c>
      <c r="G265" s="279">
        <v>755.8</v>
      </c>
      <c r="H265" s="279">
        <v>797.8</v>
      </c>
      <c r="I265" s="279">
        <v>807.40000000000009</v>
      </c>
      <c r="J265" s="279">
        <v>818.8</v>
      </c>
      <c r="K265" s="277">
        <v>796</v>
      </c>
      <c r="L265" s="277">
        <v>775</v>
      </c>
      <c r="M265" s="277">
        <v>3.7888999999999999</v>
      </c>
    </row>
    <row r="266" spans="1:13">
      <c r="A266" s="268">
        <v>256</v>
      </c>
      <c r="B266" s="277" t="s">
        <v>436</v>
      </c>
      <c r="C266" s="278">
        <v>2239.15</v>
      </c>
      <c r="D266" s="279">
        <v>2221.1</v>
      </c>
      <c r="E266" s="279">
        <v>2143.1999999999998</v>
      </c>
      <c r="F266" s="279">
        <v>2047.25</v>
      </c>
      <c r="G266" s="279">
        <v>1969.35</v>
      </c>
      <c r="H266" s="279">
        <v>2317.0499999999997</v>
      </c>
      <c r="I266" s="279">
        <v>2394.9500000000003</v>
      </c>
      <c r="J266" s="279">
        <v>2490.8999999999996</v>
      </c>
      <c r="K266" s="277">
        <v>2299</v>
      </c>
      <c r="L266" s="277">
        <v>2125.15</v>
      </c>
      <c r="M266" s="277">
        <v>0.39135999999999999</v>
      </c>
    </row>
    <row r="267" spans="1:13">
      <c r="A267" s="268">
        <v>257</v>
      </c>
      <c r="B267" s="277" t="s">
        <v>433</v>
      </c>
      <c r="C267" s="278">
        <v>63.25</v>
      </c>
      <c r="D267" s="279">
        <v>63.199999999999996</v>
      </c>
      <c r="E267" s="279">
        <v>62.699999999999989</v>
      </c>
      <c r="F267" s="279">
        <v>62.149999999999991</v>
      </c>
      <c r="G267" s="279">
        <v>61.649999999999984</v>
      </c>
      <c r="H267" s="279">
        <v>63.749999999999993</v>
      </c>
      <c r="I267" s="279">
        <v>64.25</v>
      </c>
      <c r="J267" s="279">
        <v>64.8</v>
      </c>
      <c r="K267" s="277">
        <v>63.7</v>
      </c>
      <c r="L267" s="277">
        <v>62.65</v>
      </c>
      <c r="M267" s="277">
        <v>7.4099700000000004</v>
      </c>
    </row>
    <row r="268" spans="1:13">
      <c r="A268" s="268">
        <v>258</v>
      </c>
      <c r="B268" s="277" t="s">
        <v>129</v>
      </c>
      <c r="C268" s="278">
        <v>194.8</v>
      </c>
      <c r="D268" s="279">
        <v>198.35</v>
      </c>
      <c r="E268" s="279">
        <v>188.7</v>
      </c>
      <c r="F268" s="279">
        <v>182.6</v>
      </c>
      <c r="G268" s="279">
        <v>172.95</v>
      </c>
      <c r="H268" s="279">
        <v>204.45</v>
      </c>
      <c r="I268" s="279">
        <v>214.10000000000002</v>
      </c>
      <c r="J268" s="279">
        <v>220.2</v>
      </c>
      <c r="K268" s="277">
        <v>208</v>
      </c>
      <c r="L268" s="277">
        <v>192.25</v>
      </c>
      <c r="M268" s="277">
        <v>91.469809999999995</v>
      </c>
    </row>
    <row r="269" spans="1:13">
      <c r="A269" s="268">
        <v>259</v>
      </c>
      <c r="B269" s="277" t="s">
        <v>423</v>
      </c>
      <c r="C269" s="278">
        <v>1467.15</v>
      </c>
      <c r="D269" s="279">
        <v>1466.7666666666667</v>
      </c>
      <c r="E269" s="279">
        <v>1441.5333333333333</v>
      </c>
      <c r="F269" s="279">
        <v>1415.9166666666667</v>
      </c>
      <c r="G269" s="279">
        <v>1390.6833333333334</v>
      </c>
      <c r="H269" s="279">
        <v>1492.3833333333332</v>
      </c>
      <c r="I269" s="279">
        <v>1517.6166666666663</v>
      </c>
      <c r="J269" s="279">
        <v>1543.2333333333331</v>
      </c>
      <c r="K269" s="277">
        <v>1492</v>
      </c>
      <c r="L269" s="277">
        <v>1441.15</v>
      </c>
      <c r="M269" s="277">
        <v>2.7157200000000001</v>
      </c>
    </row>
    <row r="270" spans="1:13">
      <c r="A270" s="268">
        <v>260</v>
      </c>
      <c r="B270" s="277" t="s">
        <v>424</v>
      </c>
      <c r="C270" s="278">
        <v>255.45</v>
      </c>
      <c r="D270" s="279">
        <v>257.15000000000003</v>
      </c>
      <c r="E270" s="279">
        <v>253.30000000000007</v>
      </c>
      <c r="F270" s="279">
        <v>251.15000000000003</v>
      </c>
      <c r="G270" s="279">
        <v>247.30000000000007</v>
      </c>
      <c r="H270" s="279">
        <v>259.30000000000007</v>
      </c>
      <c r="I270" s="279">
        <v>263.15000000000009</v>
      </c>
      <c r="J270" s="279">
        <v>265.30000000000007</v>
      </c>
      <c r="K270" s="277">
        <v>261</v>
      </c>
      <c r="L270" s="277">
        <v>255</v>
      </c>
      <c r="M270" s="277">
        <v>0.81299999999999994</v>
      </c>
    </row>
    <row r="271" spans="1:13">
      <c r="A271" s="268">
        <v>261</v>
      </c>
      <c r="B271" s="277" t="s">
        <v>425</v>
      </c>
      <c r="C271" s="278">
        <v>92.95</v>
      </c>
      <c r="D271" s="279">
        <v>93.149999999999991</v>
      </c>
      <c r="E271" s="279">
        <v>92.299999999999983</v>
      </c>
      <c r="F271" s="279">
        <v>91.649999999999991</v>
      </c>
      <c r="G271" s="279">
        <v>90.799999999999983</v>
      </c>
      <c r="H271" s="279">
        <v>93.799999999999983</v>
      </c>
      <c r="I271" s="279">
        <v>94.649999999999977</v>
      </c>
      <c r="J271" s="279">
        <v>95.299999999999983</v>
      </c>
      <c r="K271" s="277">
        <v>94</v>
      </c>
      <c r="L271" s="277">
        <v>92.5</v>
      </c>
      <c r="M271" s="277">
        <v>4.6563699999999999</v>
      </c>
    </row>
    <row r="272" spans="1:13">
      <c r="A272" s="268">
        <v>262</v>
      </c>
      <c r="B272" s="277" t="s">
        <v>426</v>
      </c>
      <c r="C272" s="278">
        <v>57.65</v>
      </c>
      <c r="D272" s="279">
        <v>58.050000000000004</v>
      </c>
      <c r="E272" s="279">
        <v>56.600000000000009</v>
      </c>
      <c r="F272" s="279">
        <v>55.550000000000004</v>
      </c>
      <c r="G272" s="279">
        <v>54.100000000000009</v>
      </c>
      <c r="H272" s="279">
        <v>59.100000000000009</v>
      </c>
      <c r="I272" s="279">
        <v>60.550000000000011</v>
      </c>
      <c r="J272" s="279">
        <v>61.600000000000009</v>
      </c>
      <c r="K272" s="277">
        <v>59.5</v>
      </c>
      <c r="L272" s="277">
        <v>57</v>
      </c>
      <c r="M272" s="277">
        <v>3.9386999999999999</v>
      </c>
    </row>
    <row r="273" spans="1:13">
      <c r="A273" s="268">
        <v>263</v>
      </c>
      <c r="B273" s="277" t="s">
        <v>427</v>
      </c>
      <c r="C273" s="278">
        <v>81.55</v>
      </c>
      <c r="D273" s="279">
        <v>81.783333333333331</v>
      </c>
      <c r="E273" s="279">
        <v>80.86666666666666</v>
      </c>
      <c r="F273" s="279">
        <v>80.183333333333323</v>
      </c>
      <c r="G273" s="279">
        <v>79.266666666666652</v>
      </c>
      <c r="H273" s="279">
        <v>82.466666666666669</v>
      </c>
      <c r="I273" s="279">
        <v>83.383333333333354</v>
      </c>
      <c r="J273" s="279">
        <v>84.066666666666677</v>
      </c>
      <c r="K273" s="277">
        <v>82.7</v>
      </c>
      <c r="L273" s="277">
        <v>81.099999999999994</v>
      </c>
      <c r="M273" s="277">
        <v>3.8125399999999998</v>
      </c>
    </row>
    <row r="274" spans="1:13">
      <c r="A274" s="268">
        <v>264</v>
      </c>
      <c r="B274" s="277" t="s">
        <v>435</v>
      </c>
      <c r="C274" s="278">
        <v>44.75</v>
      </c>
      <c r="D274" s="279">
        <v>45.616666666666667</v>
      </c>
      <c r="E274" s="279">
        <v>43.433333333333337</v>
      </c>
      <c r="F274" s="279">
        <v>42.116666666666667</v>
      </c>
      <c r="G274" s="279">
        <v>39.933333333333337</v>
      </c>
      <c r="H274" s="279">
        <v>46.933333333333337</v>
      </c>
      <c r="I274" s="279">
        <v>49.11666666666666</v>
      </c>
      <c r="J274" s="279">
        <v>50.433333333333337</v>
      </c>
      <c r="K274" s="277">
        <v>47.8</v>
      </c>
      <c r="L274" s="277">
        <v>44.3</v>
      </c>
      <c r="M274" s="277">
        <v>4.8914799999999996</v>
      </c>
    </row>
    <row r="275" spans="1:13">
      <c r="A275" s="268">
        <v>265</v>
      </c>
      <c r="B275" s="277" t="s">
        <v>434</v>
      </c>
      <c r="C275" s="278">
        <v>87.6</v>
      </c>
      <c r="D275" s="279">
        <v>89.666666666666671</v>
      </c>
      <c r="E275" s="279">
        <v>84.933333333333337</v>
      </c>
      <c r="F275" s="279">
        <v>82.266666666666666</v>
      </c>
      <c r="G275" s="279">
        <v>77.533333333333331</v>
      </c>
      <c r="H275" s="279">
        <v>92.333333333333343</v>
      </c>
      <c r="I275" s="279">
        <v>97.066666666666663</v>
      </c>
      <c r="J275" s="279">
        <v>99.733333333333348</v>
      </c>
      <c r="K275" s="277">
        <v>94.4</v>
      </c>
      <c r="L275" s="277">
        <v>87</v>
      </c>
      <c r="M275" s="277">
        <v>3.9985499999999998</v>
      </c>
    </row>
    <row r="276" spans="1:13">
      <c r="A276" s="268">
        <v>266</v>
      </c>
      <c r="B276" s="277" t="s">
        <v>263</v>
      </c>
      <c r="C276" s="278">
        <v>59</v>
      </c>
      <c r="D276" s="279">
        <v>59.800000000000004</v>
      </c>
      <c r="E276" s="279">
        <v>57.600000000000009</v>
      </c>
      <c r="F276" s="279">
        <v>56.2</v>
      </c>
      <c r="G276" s="279">
        <v>54.000000000000007</v>
      </c>
      <c r="H276" s="279">
        <v>61.20000000000001</v>
      </c>
      <c r="I276" s="279">
        <v>63.400000000000013</v>
      </c>
      <c r="J276" s="279">
        <v>64.800000000000011</v>
      </c>
      <c r="K276" s="277">
        <v>62</v>
      </c>
      <c r="L276" s="277">
        <v>58.4</v>
      </c>
      <c r="M276" s="277">
        <v>25.14405</v>
      </c>
    </row>
    <row r="277" spans="1:13">
      <c r="A277" s="268">
        <v>267</v>
      </c>
      <c r="B277" s="277" t="s">
        <v>130</v>
      </c>
      <c r="C277" s="278">
        <v>281.14999999999998</v>
      </c>
      <c r="D277" s="279">
        <v>282.64999999999998</v>
      </c>
      <c r="E277" s="279">
        <v>276.89999999999998</v>
      </c>
      <c r="F277" s="279">
        <v>272.64999999999998</v>
      </c>
      <c r="G277" s="279">
        <v>266.89999999999998</v>
      </c>
      <c r="H277" s="279">
        <v>286.89999999999998</v>
      </c>
      <c r="I277" s="279">
        <v>292.64999999999998</v>
      </c>
      <c r="J277" s="279">
        <v>296.89999999999998</v>
      </c>
      <c r="K277" s="277">
        <v>288.39999999999998</v>
      </c>
      <c r="L277" s="277">
        <v>278.39999999999998</v>
      </c>
      <c r="M277" s="277">
        <v>76.090739999999997</v>
      </c>
    </row>
    <row r="278" spans="1:13">
      <c r="A278" s="268">
        <v>268</v>
      </c>
      <c r="B278" s="277" t="s">
        <v>264</v>
      </c>
      <c r="C278" s="278">
        <v>749.35</v>
      </c>
      <c r="D278" s="279">
        <v>760.13333333333333</v>
      </c>
      <c r="E278" s="279">
        <v>731.31666666666661</v>
      </c>
      <c r="F278" s="279">
        <v>713.2833333333333</v>
      </c>
      <c r="G278" s="279">
        <v>684.46666666666658</v>
      </c>
      <c r="H278" s="279">
        <v>778.16666666666663</v>
      </c>
      <c r="I278" s="279">
        <v>806.98333333333346</v>
      </c>
      <c r="J278" s="279">
        <v>825.01666666666665</v>
      </c>
      <c r="K278" s="277">
        <v>788.95</v>
      </c>
      <c r="L278" s="277">
        <v>742.1</v>
      </c>
      <c r="M278" s="277">
        <v>7.2680100000000003</v>
      </c>
    </row>
    <row r="279" spans="1:13">
      <c r="A279" s="268">
        <v>269</v>
      </c>
      <c r="B279" s="277" t="s">
        <v>131</v>
      </c>
      <c r="C279" s="278">
        <v>2273.85</v>
      </c>
      <c r="D279" s="279">
        <v>2267.85</v>
      </c>
      <c r="E279" s="279">
        <v>2235.6999999999998</v>
      </c>
      <c r="F279" s="279">
        <v>2197.5499999999997</v>
      </c>
      <c r="G279" s="279">
        <v>2165.3999999999996</v>
      </c>
      <c r="H279" s="279">
        <v>2306</v>
      </c>
      <c r="I279" s="279">
        <v>2338.1500000000005</v>
      </c>
      <c r="J279" s="279">
        <v>2376.3000000000002</v>
      </c>
      <c r="K279" s="277">
        <v>2300</v>
      </c>
      <c r="L279" s="277">
        <v>2229.6999999999998</v>
      </c>
      <c r="M279" s="277">
        <v>12.29838</v>
      </c>
    </row>
    <row r="280" spans="1:13">
      <c r="A280" s="268">
        <v>270</v>
      </c>
      <c r="B280" s="277" t="s">
        <v>132</v>
      </c>
      <c r="C280" s="278">
        <v>369.8</v>
      </c>
      <c r="D280" s="279">
        <v>374.88333333333338</v>
      </c>
      <c r="E280" s="279">
        <v>361.91666666666674</v>
      </c>
      <c r="F280" s="279">
        <v>354.03333333333336</v>
      </c>
      <c r="G280" s="279">
        <v>341.06666666666672</v>
      </c>
      <c r="H280" s="279">
        <v>382.76666666666677</v>
      </c>
      <c r="I280" s="279">
        <v>395.73333333333335</v>
      </c>
      <c r="J280" s="279">
        <v>403.61666666666679</v>
      </c>
      <c r="K280" s="277">
        <v>387.85</v>
      </c>
      <c r="L280" s="277">
        <v>367</v>
      </c>
      <c r="M280" s="277">
        <v>7.8879000000000001</v>
      </c>
    </row>
    <row r="281" spans="1:13">
      <c r="A281" s="268">
        <v>271</v>
      </c>
      <c r="B281" s="277" t="s">
        <v>437</v>
      </c>
      <c r="C281" s="278">
        <v>138.4</v>
      </c>
      <c r="D281" s="279">
        <v>139.4</v>
      </c>
      <c r="E281" s="279">
        <v>136.5</v>
      </c>
      <c r="F281" s="279">
        <v>134.6</v>
      </c>
      <c r="G281" s="279">
        <v>131.69999999999999</v>
      </c>
      <c r="H281" s="279">
        <v>141.30000000000001</v>
      </c>
      <c r="I281" s="279">
        <v>144.20000000000005</v>
      </c>
      <c r="J281" s="279">
        <v>146.10000000000002</v>
      </c>
      <c r="K281" s="277">
        <v>142.30000000000001</v>
      </c>
      <c r="L281" s="277">
        <v>137.5</v>
      </c>
      <c r="M281" s="277">
        <v>2.6298400000000002</v>
      </c>
    </row>
    <row r="282" spans="1:13">
      <c r="A282" s="268">
        <v>272</v>
      </c>
      <c r="B282" s="277" t="s">
        <v>443</v>
      </c>
      <c r="C282" s="278">
        <v>436.3</v>
      </c>
      <c r="D282" s="279">
        <v>437.68333333333339</v>
      </c>
      <c r="E282" s="279">
        <v>426.96666666666681</v>
      </c>
      <c r="F282" s="279">
        <v>417.63333333333344</v>
      </c>
      <c r="G282" s="279">
        <v>406.91666666666686</v>
      </c>
      <c r="H282" s="279">
        <v>447.01666666666677</v>
      </c>
      <c r="I282" s="279">
        <v>457.73333333333335</v>
      </c>
      <c r="J282" s="279">
        <v>467.06666666666672</v>
      </c>
      <c r="K282" s="277">
        <v>448.4</v>
      </c>
      <c r="L282" s="277">
        <v>428.35</v>
      </c>
      <c r="M282" s="277">
        <v>0.81303000000000003</v>
      </c>
    </row>
    <row r="283" spans="1:13">
      <c r="A283" s="268">
        <v>273</v>
      </c>
      <c r="B283" s="277" t="s">
        <v>444</v>
      </c>
      <c r="C283" s="278">
        <v>249.35</v>
      </c>
      <c r="D283" s="279">
        <v>250.66666666666666</v>
      </c>
      <c r="E283" s="279">
        <v>246.63333333333333</v>
      </c>
      <c r="F283" s="279">
        <v>243.91666666666666</v>
      </c>
      <c r="G283" s="279">
        <v>239.88333333333333</v>
      </c>
      <c r="H283" s="279">
        <v>253.38333333333333</v>
      </c>
      <c r="I283" s="279">
        <v>257.41666666666669</v>
      </c>
      <c r="J283" s="279">
        <v>260.13333333333333</v>
      </c>
      <c r="K283" s="277">
        <v>254.7</v>
      </c>
      <c r="L283" s="277">
        <v>247.95</v>
      </c>
      <c r="M283" s="277">
        <v>2.0108899999999998</v>
      </c>
    </row>
    <row r="284" spans="1:13">
      <c r="A284" s="268">
        <v>274</v>
      </c>
      <c r="B284" s="277" t="s">
        <v>445</v>
      </c>
      <c r="C284" s="278">
        <v>485.2</v>
      </c>
      <c r="D284" s="279">
        <v>485.5333333333333</v>
      </c>
      <c r="E284" s="279">
        <v>475.21666666666658</v>
      </c>
      <c r="F284" s="279">
        <v>465.23333333333329</v>
      </c>
      <c r="G284" s="279">
        <v>454.91666666666657</v>
      </c>
      <c r="H284" s="279">
        <v>495.51666666666659</v>
      </c>
      <c r="I284" s="279">
        <v>505.83333333333331</v>
      </c>
      <c r="J284" s="279">
        <v>515.81666666666661</v>
      </c>
      <c r="K284" s="277">
        <v>495.85</v>
      </c>
      <c r="L284" s="277">
        <v>475.55</v>
      </c>
      <c r="M284" s="277">
        <v>1.33266</v>
      </c>
    </row>
    <row r="285" spans="1:13">
      <c r="A285" s="268">
        <v>275</v>
      </c>
      <c r="B285" s="277" t="s">
        <v>447</v>
      </c>
      <c r="C285" s="278">
        <v>37.049999999999997</v>
      </c>
      <c r="D285" s="279">
        <v>37.366666666666667</v>
      </c>
      <c r="E285" s="279">
        <v>36.583333333333336</v>
      </c>
      <c r="F285" s="279">
        <v>36.116666666666667</v>
      </c>
      <c r="G285" s="279">
        <v>35.333333333333336</v>
      </c>
      <c r="H285" s="279">
        <v>37.833333333333336</v>
      </c>
      <c r="I285" s="279">
        <v>38.616666666666667</v>
      </c>
      <c r="J285" s="279">
        <v>39.083333333333336</v>
      </c>
      <c r="K285" s="277">
        <v>38.15</v>
      </c>
      <c r="L285" s="277">
        <v>36.9</v>
      </c>
      <c r="M285" s="277">
        <v>8.0635200000000005</v>
      </c>
    </row>
    <row r="286" spans="1:13">
      <c r="A286" s="268">
        <v>276</v>
      </c>
      <c r="B286" s="277" t="s">
        <v>449</v>
      </c>
      <c r="C286" s="278">
        <v>326.25</v>
      </c>
      <c r="D286" s="279">
        <v>328.09999999999997</v>
      </c>
      <c r="E286" s="279">
        <v>322.29999999999995</v>
      </c>
      <c r="F286" s="279">
        <v>318.34999999999997</v>
      </c>
      <c r="G286" s="279">
        <v>312.54999999999995</v>
      </c>
      <c r="H286" s="279">
        <v>332.04999999999995</v>
      </c>
      <c r="I286" s="279">
        <v>337.85</v>
      </c>
      <c r="J286" s="279">
        <v>341.79999999999995</v>
      </c>
      <c r="K286" s="277">
        <v>333.9</v>
      </c>
      <c r="L286" s="277">
        <v>324.14999999999998</v>
      </c>
      <c r="M286" s="277">
        <v>2.36551</v>
      </c>
    </row>
    <row r="287" spans="1:13">
      <c r="A287" s="268">
        <v>277</v>
      </c>
      <c r="B287" s="277" t="s">
        <v>439</v>
      </c>
      <c r="C287" s="278">
        <v>369.6</v>
      </c>
      <c r="D287" s="279">
        <v>372.4666666666667</v>
      </c>
      <c r="E287" s="279">
        <v>363.28333333333342</v>
      </c>
      <c r="F287" s="279">
        <v>356.9666666666667</v>
      </c>
      <c r="G287" s="279">
        <v>347.78333333333342</v>
      </c>
      <c r="H287" s="279">
        <v>378.78333333333342</v>
      </c>
      <c r="I287" s="279">
        <v>387.9666666666667</v>
      </c>
      <c r="J287" s="279">
        <v>394.28333333333342</v>
      </c>
      <c r="K287" s="277">
        <v>381.65</v>
      </c>
      <c r="L287" s="277">
        <v>366.15</v>
      </c>
      <c r="M287" s="277">
        <v>2.42666</v>
      </c>
    </row>
    <row r="288" spans="1:13">
      <c r="A288" s="268">
        <v>278</v>
      </c>
      <c r="B288" s="277" t="s">
        <v>440</v>
      </c>
      <c r="C288" s="278">
        <v>254.6</v>
      </c>
      <c r="D288" s="279">
        <v>250.16666666666666</v>
      </c>
      <c r="E288" s="279">
        <v>242.43333333333334</v>
      </c>
      <c r="F288" s="279">
        <v>230.26666666666668</v>
      </c>
      <c r="G288" s="279">
        <v>222.53333333333336</v>
      </c>
      <c r="H288" s="279">
        <v>262.33333333333331</v>
      </c>
      <c r="I288" s="279">
        <v>270.06666666666661</v>
      </c>
      <c r="J288" s="279">
        <v>282.23333333333329</v>
      </c>
      <c r="K288" s="277">
        <v>257.89999999999998</v>
      </c>
      <c r="L288" s="277">
        <v>238</v>
      </c>
      <c r="M288" s="277">
        <v>1.98749</v>
      </c>
    </row>
    <row r="289" spans="1:13">
      <c r="A289" s="268">
        <v>279</v>
      </c>
      <c r="B289" s="277" t="s">
        <v>451</v>
      </c>
      <c r="C289" s="278">
        <v>166.6</v>
      </c>
      <c r="D289" s="279">
        <v>169.25</v>
      </c>
      <c r="E289" s="279">
        <v>162.75</v>
      </c>
      <c r="F289" s="279">
        <v>158.9</v>
      </c>
      <c r="G289" s="279">
        <v>152.4</v>
      </c>
      <c r="H289" s="279">
        <v>173.1</v>
      </c>
      <c r="I289" s="279">
        <v>179.6</v>
      </c>
      <c r="J289" s="279">
        <v>183.45</v>
      </c>
      <c r="K289" s="277">
        <v>175.75</v>
      </c>
      <c r="L289" s="277">
        <v>165.4</v>
      </c>
      <c r="M289" s="277">
        <v>0.82704999999999995</v>
      </c>
    </row>
    <row r="290" spans="1:13">
      <c r="A290" s="268">
        <v>280</v>
      </c>
      <c r="B290" s="277" t="s">
        <v>133</v>
      </c>
      <c r="C290" s="278">
        <v>1350.7</v>
      </c>
      <c r="D290" s="279">
        <v>1356.8500000000001</v>
      </c>
      <c r="E290" s="279">
        <v>1341.5500000000002</v>
      </c>
      <c r="F290" s="279">
        <v>1332.4</v>
      </c>
      <c r="G290" s="279">
        <v>1317.1000000000001</v>
      </c>
      <c r="H290" s="279">
        <v>1366.0000000000002</v>
      </c>
      <c r="I290" s="279">
        <v>1381.3</v>
      </c>
      <c r="J290" s="279">
        <v>1390.4500000000003</v>
      </c>
      <c r="K290" s="277">
        <v>1372.15</v>
      </c>
      <c r="L290" s="277">
        <v>1347.7</v>
      </c>
      <c r="M290" s="277">
        <v>28.239190000000001</v>
      </c>
    </row>
    <row r="291" spans="1:13">
      <c r="A291" s="268">
        <v>281</v>
      </c>
      <c r="B291" s="277" t="s">
        <v>441</v>
      </c>
      <c r="C291" s="278">
        <v>81.8</v>
      </c>
      <c r="D291" s="279">
        <v>82.933333333333337</v>
      </c>
      <c r="E291" s="279">
        <v>80.066666666666677</v>
      </c>
      <c r="F291" s="279">
        <v>78.333333333333343</v>
      </c>
      <c r="G291" s="279">
        <v>75.466666666666683</v>
      </c>
      <c r="H291" s="279">
        <v>84.666666666666671</v>
      </c>
      <c r="I291" s="279">
        <v>87.533333333333346</v>
      </c>
      <c r="J291" s="279">
        <v>89.266666666666666</v>
      </c>
      <c r="K291" s="277">
        <v>85.8</v>
      </c>
      <c r="L291" s="277">
        <v>81.2</v>
      </c>
      <c r="M291" s="277">
        <v>1.8064100000000001</v>
      </c>
    </row>
    <row r="292" spans="1:13">
      <c r="A292" s="268">
        <v>282</v>
      </c>
      <c r="B292" s="277" t="s">
        <v>438</v>
      </c>
      <c r="C292" s="278">
        <v>573.35</v>
      </c>
      <c r="D292" s="279">
        <v>577.7833333333333</v>
      </c>
      <c r="E292" s="279">
        <v>560.56666666666661</v>
      </c>
      <c r="F292" s="279">
        <v>547.7833333333333</v>
      </c>
      <c r="G292" s="279">
        <v>530.56666666666661</v>
      </c>
      <c r="H292" s="279">
        <v>590.56666666666661</v>
      </c>
      <c r="I292" s="279">
        <v>607.7833333333333</v>
      </c>
      <c r="J292" s="279">
        <v>620.56666666666661</v>
      </c>
      <c r="K292" s="277">
        <v>595</v>
      </c>
      <c r="L292" s="277">
        <v>565</v>
      </c>
      <c r="M292" s="277">
        <v>0.42131000000000002</v>
      </c>
    </row>
    <row r="293" spans="1:13">
      <c r="A293" s="268">
        <v>283</v>
      </c>
      <c r="B293" s="277" t="s">
        <v>442</v>
      </c>
      <c r="C293" s="278">
        <v>251.85</v>
      </c>
      <c r="D293" s="279">
        <v>255.28333333333333</v>
      </c>
      <c r="E293" s="279">
        <v>246.96666666666664</v>
      </c>
      <c r="F293" s="279">
        <v>242.08333333333331</v>
      </c>
      <c r="G293" s="279">
        <v>233.76666666666662</v>
      </c>
      <c r="H293" s="279">
        <v>260.16666666666663</v>
      </c>
      <c r="I293" s="279">
        <v>268.48333333333335</v>
      </c>
      <c r="J293" s="279">
        <v>273.36666666666667</v>
      </c>
      <c r="K293" s="277">
        <v>263.60000000000002</v>
      </c>
      <c r="L293" s="277">
        <v>250.4</v>
      </c>
      <c r="M293" s="277">
        <v>1.67578</v>
      </c>
    </row>
    <row r="294" spans="1:13">
      <c r="A294" s="268">
        <v>284</v>
      </c>
      <c r="B294" s="277" t="s">
        <v>1831</v>
      </c>
      <c r="C294" s="278">
        <v>519.35</v>
      </c>
      <c r="D294" s="279">
        <v>521.1</v>
      </c>
      <c r="E294" s="279">
        <v>510.25</v>
      </c>
      <c r="F294" s="279">
        <v>501.15</v>
      </c>
      <c r="G294" s="279">
        <v>490.29999999999995</v>
      </c>
      <c r="H294" s="279">
        <v>530.20000000000005</v>
      </c>
      <c r="I294" s="279">
        <v>541.05000000000018</v>
      </c>
      <c r="J294" s="279">
        <v>550.15000000000009</v>
      </c>
      <c r="K294" s="277">
        <v>531.95000000000005</v>
      </c>
      <c r="L294" s="277">
        <v>512</v>
      </c>
      <c r="M294" s="277">
        <v>0.16081000000000001</v>
      </c>
    </row>
    <row r="295" spans="1:13">
      <c r="A295" s="268">
        <v>285</v>
      </c>
      <c r="B295" s="277" t="s">
        <v>448</v>
      </c>
      <c r="C295" s="278">
        <v>548.04999999999995</v>
      </c>
      <c r="D295" s="279">
        <v>555.80000000000007</v>
      </c>
      <c r="E295" s="279">
        <v>537.25000000000011</v>
      </c>
      <c r="F295" s="279">
        <v>526.45000000000005</v>
      </c>
      <c r="G295" s="279">
        <v>507.90000000000009</v>
      </c>
      <c r="H295" s="279">
        <v>566.60000000000014</v>
      </c>
      <c r="I295" s="279">
        <v>585.15000000000009</v>
      </c>
      <c r="J295" s="279">
        <v>595.95000000000016</v>
      </c>
      <c r="K295" s="277">
        <v>574.35</v>
      </c>
      <c r="L295" s="277">
        <v>545</v>
      </c>
      <c r="M295" s="277">
        <v>1.7472300000000001</v>
      </c>
    </row>
    <row r="296" spans="1:13">
      <c r="A296" s="268">
        <v>286</v>
      </c>
      <c r="B296" s="277" t="s">
        <v>446</v>
      </c>
      <c r="C296" s="278">
        <v>44.35</v>
      </c>
      <c r="D296" s="279">
        <v>44.650000000000006</v>
      </c>
      <c r="E296" s="279">
        <v>43.850000000000009</v>
      </c>
      <c r="F296" s="279">
        <v>43.35</v>
      </c>
      <c r="G296" s="279">
        <v>42.550000000000004</v>
      </c>
      <c r="H296" s="279">
        <v>45.150000000000013</v>
      </c>
      <c r="I296" s="279">
        <v>45.95000000000001</v>
      </c>
      <c r="J296" s="279">
        <v>46.450000000000017</v>
      </c>
      <c r="K296" s="277">
        <v>45.45</v>
      </c>
      <c r="L296" s="277">
        <v>44.15</v>
      </c>
      <c r="M296" s="277">
        <v>6.0607600000000001</v>
      </c>
    </row>
    <row r="297" spans="1:13">
      <c r="A297" s="268">
        <v>287</v>
      </c>
      <c r="B297" s="277" t="s">
        <v>134</v>
      </c>
      <c r="C297" s="278">
        <v>62.6</v>
      </c>
      <c r="D297" s="279">
        <v>63.166666666666664</v>
      </c>
      <c r="E297" s="279">
        <v>61.433333333333323</v>
      </c>
      <c r="F297" s="279">
        <v>60.266666666666659</v>
      </c>
      <c r="G297" s="279">
        <v>58.533333333333317</v>
      </c>
      <c r="H297" s="279">
        <v>64.333333333333329</v>
      </c>
      <c r="I297" s="279">
        <v>66.066666666666663</v>
      </c>
      <c r="J297" s="279">
        <v>67.233333333333334</v>
      </c>
      <c r="K297" s="277">
        <v>64.900000000000006</v>
      </c>
      <c r="L297" s="277">
        <v>62</v>
      </c>
      <c r="M297" s="277">
        <v>123.8424</v>
      </c>
    </row>
    <row r="298" spans="1:13">
      <c r="A298" s="268">
        <v>288</v>
      </c>
      <c r="B298" s="277" t="s">
        <v>358</v>
      </c>
      <c r="C298" s="278">
        <v>1798.4</v>
      </c>
      <c r="D298" s="279">
        <v>1809.5333333333335</v>
      </c>
      <c r="E298" s="279">
        <v>1783.866666666667</v>
      </c>
      <c r="F298" s="279">
        <v>1769.3333333333335</v>
      </c>
      <c r="G298" s="279">
        <v>1743.666666666667</v>
      </c>
      <c r="H298" s="279">
        <v>1824.0666666666671</v>
      </c>
      <c r="I298" s="279">
        <v>1849.7333333333336</v>
      </c>
      <c r="J298" s="279">
        <v>1864.2666666666671</v>
      </c>
      <c r="K298" s="277">
        <v>1835.2</v>
      </c>
      <c r="L298" s="277">
        <v>1795</v>
      </c>
      <c r="M298" s="277">
        <v>0.52527999999999997</v>
      </c>
    </row>
    <row r="299" spans="1:13">
      <c r="A299" s="268">
        <v>289</v>
      </c>
      <c r="B299" s="277" t="s">
        <v>1842</v>
      </c>
      <c r="C299" s="278">
        <v>204.25</v>
      </c>
      <c r="D299" s="279">
        <v>206.43333333333331</v>
      </c>
      <c r="E299" s="279">
        <v>200.06666666666661</v>
      </c>
      <c r="F299" s="279">
        <v>195.8833333333333</v>
      </c>
      <c r="G299" s="279">
        <v>189.51666666666659</v>
      </c>
      <c r="H299" s="279">
        <v>210.61666666666662</v>
      </c>
      <c r="I299" s="279">
        <v>216.98333333333335</v>
      </c>
      <c r="J299" s="279">
        <v>221.16666666666663</v>
      </c>
      <c r="K299" s="277">
        <v>212.8</v>
      </c>
      <c r="L299" s="277">
        <v>202.25</v>
      </c>
      <c r="M299" s="277">
        <v>0.64334999999999998</v>
      </c>
    </row>
    <row r="300" spans="1:13">
      <c r="A300" s="268">
        <v>290</v>
      </c>
      <c r="B300" s="277" t="s">
        <v>454</v>
      </c>
      <c r="C300" s="278">
        <v>1201.5</v>
      </c>
      <c r="D300" s="279">
        <v>1208.5166666666667</v>
      </c>
      <c r="E300" s="279">
        <v>1187.0333333333333</v>
      </c>
      <c r="F300" s="279">
        <v>1172.5666666666666</v>
      </c>
      <c r="G300" s="279">
        <v>1151.0833333333333</v>
      </c>
      <c r="H300" s="279">
        <v>1222.9833333333333</v>
      </c>
      <c r="I300" s="279">
        <v>1244.4666666666665</v>
      </c>
      <c r="J300" s="279">
        <v>1258.9333333333334</v>
      </c>
      <c r="K300" s="277">
        <v>1230</v>
      </c>
      <c r="L300" s="277">
        <v>1194.05</v>
      </c>
      <c r="M300" s="277">
        <v>9.6908200000000004</v>
      </c>
    </row>
    <row r="301" spans="1:13">
      <c r="A301" s="268">
        <v>291</v>
      </c>
      <c r="B301" s="277" t="s">
        <v>452</v>
      </c>
      <c r="C301" s="278">
        <v>3682.5</v>
      </c>
      <c r="D301" s="279">
        <v>3752.5</v>
      </c>
      <c r="E301" s="279">
        <v>3580</v>
      </c>
      <c r="F301" s="279">
        <v>3477.5</v>
      </c>
      <c r="G301" s="279">
        <v>3305</v>
      </c>
      <c r="H301" s="279">
        <v>3855</v>
      </c>
      <c r="I301" s="279">
        <v>4027.5</v>
      </c>
      <c r="J301" s="279">
        <v>4130</v>
      </c>
      <c r="K301" s="277">
        <v>3925</v>
      </c>
      <c r="L301" s="277">
        <v>3650</v>
      </c>
      <c r="M301" s="277">
        <v>0.15395</v>
      </c>
    </row>
    <row r="302" spans="1:13">
      <c r="A302" s="268">
        <v>292</v>
      </c>
      <c r="B302" s="277" t="s">
        <v>455</v>
      </c>
      <c r="C302" s="278">
        <v>27.1</v>
      </c>
      <c r="D302" s="279">
        <v>27.333333333333332</v>
      </c>
      <c r="E302" s="279">
        <v>26.766666666666666</v>
      </c>
      <c r="F302" s="279">
        <v>26.433333333333334</v>
      </c>
      <c r="G302" s="279">
        <v>25.866666666666667</v>
      </c>
      <c r="H302" s="279">
        <v>27.666666666666664</v>
      </c>
      <c r="I302" s="279">
        <v>28.233333333333334</v>
      </c>
      <c r="J302" s="279">
        <v>28.566666666666663</v>
      </c>
      <c r="K302" s="277">
        <v>27.9</v>
      </c>
      <c r="L302" s="277">
        <v>27</v>
      </c>
      <c r="M302" s="277">
        <v>8.9059799999999996</v>
      </c>
    </row>
    <row r="303" spans="1:13">
      <c r="A303" s="268">
        <v>293</v>
      </c>
      <c r="B303" s="277" t="s">
        <v>135</v>
      </c>
      <c r="C303" s="278">
        <v>294.39999999999998</v>
      </c>
      <c r="D303" s="279">
        <v>296.90000000000003</v>
      </c>
      <c r="E303" s="279">
        <v>290.30000000000007</v>
      </c>
      <c r="F303" s="279">
        <v>286.20000000000005</v>
      </c>
      <c r="G303" s="279">
        <v>279.60000000000008</v>
      </c>
      <c r="H303" s="279">
        <v>301.00000000000006</v>
      </c>
      <c r="I303" s="279">
        <v>307.60000000000008</v>
      </c>
      <c r="J303" s="279">
        <v>311.70000000000005</v>
      </c>
      <c r="K303" s="277">
        <v>303.5</v>
      </c>
      <c r="L303" s="277">
        <v>292.8</v>
      </c>
      <c r="M303" s="277">
        <v>49.101550000000003</v>
      </c>
    </row>
    <row r="304" spans="1:13">
      <c r="A304" s="268">
        <v>294</v>
      </c>
      <c r="B304" s="277" t="s">
        <v>456</v>
      </c>
      <c r="C304" s="278">
        <v>701.05</v>
      </c>
      <c r="D304" s="279">
        <v>703.9666666666667</v>
      </c>
      <c r="E304" s="279">
        <v>687.18333333333339</v>
      </c>
      <c r="F304" s="279">
        <v>673.31666666666672</v>
      </c>
      <c r="G304" s="279">
        <v>656.53333333333342</v>
      </c>
      <c r="H304" s="279">
        <v>717.83333333333337</v>
      </c>
      <c r="I304" s="279">
        <v>734.61666666666667</v>
      </c>
      <c r="J304" s="279">
        <v>748.48333333333335</v>
      </c>
      <c r="K304" s="277">
        <v>720.75</v>
      </c>
      <c r="L304" s="277">
        <v>690.1</v>
      </c>
      <c r="M304" s="277">
        <v>0.34289999999999998</v>
      </c>
    </row>
    <row r="305" spans="1:13">
      <c r="A305" s="268">
        <v>295</v>
      </c>
      <c r="B305" s="277" t="s">
        <v>136</v>
      </c>
      <c r="C305" s="278">
        <v>916.7</v>
      </c>
      <c r="D305" s="279">
        <v>921.88333333333333</v>
      </c>
      <c r="E305" s="279">
        <v>907.76666666666665</v>
      </c>
      <c r="F305" s="279">
        <v>898.83333333333337</v>
      </c>
      <c r="G305" s="279">
        <v>884.7166666666667</v>
      </c>
      <c r="H305" s="279">
        <v>930.81666666666661</v>
      </c>
      <c r="I305" s="279">
        <v>944.93333333333317</v>
      </c>
      <c r="J305" s="279">
        <v>953.86666666666656</v>
      </c>
      <c r="K305" s="277">
        <v>936</v>
      </c>
      <c r="L305" s="277">
        <v>912.95</v>
      </c>
      <c r="M305" s="277">
        <v>37.390990000000002</v>
      </c>
    </row>
    <row r="306" spans="1:13">
      <c r="A306" s="268">
        <v>296</v>
      </c>
      <c r="B306" s="277" t="s">
        <v>266</v>
      </c>
      <c r="C306" s="278">
        <v>2488.35</v>
      </c>
      <c r="D306" s="279">
        <v>2469.2333333333331</v>
      </c>
      <c r="E306" s="279">
        <v>2429.6666666666661</v>
      </c>
      <c r="F306" s="279">
        <v>2370.9833333333331</v>
      </c>
      <c r="G306" s="279">
        <v>2331.4166666666661</v>
      </c>
      <c r="H306" s="279">
        <v>2527.9166666666661</v>
      </c>
      <c r="I306" s="279">
        <v>2567.4833333333327</v>
      </c>
      <c r="J306" s="279">
        <v>2626.1666666666661</v>
      </c>
      <c r="K306" s="277">
        <v>2508.8000000000002</v>
      </c>
      <c r="L306" s="277">
        <v>2410.5500000000002</v>
      </c>
      <c r="M306" s="277">
        <v>2.2766000000000002</v>
      </c>
    </row>
    <row r="307" spans="1:13">
      <c r="A307" s="268">
        <v>297</v>
      </c>
      <c r="B307" s="277" t="s">
        <v>265</v>
      </c>
      <c r="C307" s="278">
        <v>1499.95</v>
      </c>
      <c r="D307" s="279">
        <v>1508.9833333333333</v>
      </c>
      <c r="E307" s="279">
        <v>1487.9666666666667</v>
      </c>
      <c r="F307" s="279">
        <v>1475.9833333333333</v>
      </c>
      <c r="G307" s="279">
        <v>1454.9666666666667</v>
      </c>
      <c r="H307" s="279">
        <v>1520.9666666666667</v>
      </c>
      <c r="I307" s="279">
        <v>1541.9833333333336</v>
      </c>
      <c r="J307" s="279">
        <v>1553.9666666666667</v>
      </c>
      <c r="K307" s="277">
        <v>1530</v>
      </c>
      <c r="L307" s="277">
        <v>1497</v>
      </c>
      <c r="M307" s="277">
        <v>1.13469</v>
      </c>
    </row>
    <row r="308" spans="1:13">
      <c r="A308" s="268">
        <v>298</v>
      </c>
      <c r="B308" s="277" t="s">
        <v>137</v>
      </c>
      <c r="C308" s="278">
        <v>919.55</v>
      </c>
      <c r="D308" s="279">
        <v>923.0333333333333</v>
      </c>
      <c r="E308" s="279">
        <v>908.31666666666661</v>
      </c>
      <c r="F308" s="279">
        <v>897.08333333333326</v>
      </c>
      <c r="G308" s="279">
        <v>882.36666666666656</v>
      </c>
      <c r="H308" s="279">
        <v>934.26666666666665</v>
      </c>
      <c r="I308" s="279">
        <v>948.98333333333335</v>
      </c>
      <c r="J308" s="279">
        <v>960.2166666666667</v>
      </c>
      <c r="K308" s="277">
        <v>937.75</v>
      </c>
      <c r="L308" s="277">
        <v>911.8</v>
      </c>
      <c r="M308" s="277">
        <v>19.232309999999998</v>
      </c>
    </row>
    <row r="309" spans="1:13">
      <c r="A309" s="268">
        <v>299</v>
      </c>
      <c r="B309" s="277" t="s">
        <v>457</v>
      </c>
      <c r="C309" s="278">
        <v>1376.55</v>
      </c>
      <c r="D309" s="279">
        <v>1381.9666666666665</v>
      </c>
      <c r="E309" s="279">
        <v>1349.7333333333329</v>
      </c>
      <c r="F309" s="279">
        <v>1322.9166666666665</v>
      </c>
      <c r="G309" s="279">
        <v>1290.6833333333329</v>
      </c>
      <c r="H309" s="279">
        <v>1408.7833333333328</v>
      </c>
      <c r="I309" s="279">
        <v>1441.0166666666664</v>
      </c>
      <c r="J309" s="279">
        <v>1467.8333333333328</v>
      </c>
      <c r="K309" s="277">
        <v>1414.2</v>
      </c>
      <c r="L309" s="277">
        <v>1355.15</v>
      </c>
      <c r="M309" s="277">
        <v>1.42622</v>
      </c>
    </row>
    <row r="310" spans="1:13">
      <c r="A310" s="268">
        <v>300</v>
      </c>
      <c r="B310" s="277" t="s">
        <v>138</v>
      </c>
      <c r="C310" s="278">
        <v>608.6</v>
      </c>
      <c r="D310" s="279">
        <v>612.79999999999995</v>
      </c>
      <c r="E310" s="279">
        <v>601.09999999999991</v>
      </c>
      <c r="F310" s="279">
        <v>593.59999999999991</v>
      </c>
      <c r="G310" s="279">
        <v>581.89999999999986</v>
      </c>
      <c r="H310" s="279">
        <v>620.29999999999995</v>
      </c>
      <c r="I310" s="279">
        <v>632</v>
      </c>
      <c r="J310" s="279">
        <v>639.5</v>
      </c>
      <c r="K310" s="277">
        <v>624.5</v>
      </c>
      <c r="L310" s="277">
        <v>605.29999999999995</v>
      </c>
      <c r="M310" s="277">
        <v>68.261359999999996</v>
      </c>
    </row>
    <row r="311" spans="1:13">
      <c r="A311" s="268">
        <v>301</v>
      </c>
      <c r="B311" s="277" t="s">
        <v>139</v>
      </c>
      <c r="C311" s="278">
        <v>130.9</v>
      </c>
      <c r="D311" s="279">
        <v>131.96666666666667</v>
      </c>
      <c r="E311" s="279">
        <v>129.43333333333334</v>
      </c>
      <c r="F311" s="279">
        <v>127.96666666666667</v>
      </c>
      <c r="G311" s="279">
        <v>125.43333333333334</v>
      </c>
      <c r="H311" s="279">
        <v>133.43333333333334</v>
      </c>
      <c r="I311" s="279">
        <v>135.9666666666667</v>
      </c>
      <c r="J311" s="279">
        <v>137.43333333333334</v>
      </c>
      <c r="K311" s="277">
        <v>134.5</v>
      </c>
      <c r="L311" s="277">
        <v>130.5</v>
      </c>
      <c r="M311" s="277">
        <v>73.589550000000003</v>
      </c>
    </row>
    <row r="312" spans="1:13">
      <c r="A312" s="268">
        <v>302</v>
      </c>
      <c r="B312" s="277" t="s">
        <v>319</v>
      </c>
      <c r="C312" s="278">
        <v>12.4</v>
      </c>
      <c r="D312" s="279">
        <v>12.5</v>
      </c>
      <c r="E312" s="279">
        <v>12.15</v>
      </c>
      <c r="F312" s="279">
        <v>11.9</v>
      </c>
      <c r="G312" s="279">
        <v>11.55</v>
      </c>
      <c r="H312" s="279">
        <v>12.75</v>
      </c>
      <c r="I312" s="279">
        <v>13.100000000000001</v>
      </c>
      <c r="J312" s="279">
        <v>13.35</v>
      </c>
      <c r="K312" s="277">
        <v>12.85</v>
      </c>
      <c r="L312" s="277">
        <v>12.25</v>
      </c>
      <c r="M312" s="277">
        <v>18.528749999999999</v>
      </c>
    </row>
    <row r="313" spans="1:13">
      <c r="A313" s="268">
        <v>303</v>
      </c>
      <c r="B313" s="277" t="s">
        <v>464</v>
      </c>
      <c r="C313" s="278">
        <v>126.35</v>
      </c>
      <c r="D313" s="279">
        <v>127.45</v>
      </c>
      <c r="E313" s="279">
        <v>123.9</v>
      </c>
      <c r="F313" s="279">
        <v>121.45</v>
      </c>
      <c r="G313" s="279">
        <v>117.9</v>
      </c>
      <c r="H313" s="279">
        <v>129.9</v>
      </c>
      <c r="I313" s="279">
        <v>133.44999999999999</v>
      </c>
      <c r="J313" s="279">
        <v>135.9</v>
      </c>
      <c r="K313" s="277">
        <v>131</v>
      </c>
      <c r="L313" s="277">
        <v>125</v>
      </c>
      <c r="M313" s="277">
        <v>0.67854000000000003</v>
      </c>
    </row>
    <row r="314" spans="1:13">
      <c r="A314" s="268">
        <v>304</v>
      </c>
      <c r="B314" s="277" t="s">
        <v>466</v>
      </c>
      <c r="C314" s="278">
        <v>336.45</v>
      </c>
      <c r="D314" s="279">
        <v>340.3</v>
      </c>
      <c r="E314" s="279">
        <v>330.85</v>
      </c>
      <c r="F314" s="279">
        <v>325.25</v>
      </c>
      <c r="G314" s="279">
        <v>315.8</v>
      </c>
      <c r="H314" s="279">
        <v>345.90000000000003</v>
      </c>
      <c r="I314" s="279">
        <v>355.34999999999997</v>
      </c>
      <c r="J314" s="279">
        <v>360.95000000000005</v>
      </c>
      <c r="K314" s="277">
        <v>349.75</v>
      </c>
      <c r="L314" s="277">
        <v>334.7</v>
      </c>
      <c r="M314" s="277">
        <v>0.17852000000000001</v>
      </c>
    </row>
    <row r="315" spans="1:13">
      <c r="A315" s="268">
        <v>305</v>
      </c>
      <c r="B315" s="277" t="s">
        <v>462</v>
      </c>
      <c r="C315" s="278">
        <v>2984.25</v>
      </c>
      <c r="D315" s="279">
        <v>3001.4333333333329</v>
      </c>
      <c r="E315" s="279">
        <v>2964.9166666666661</v>
      </c>
      <c r="F315" s="279">
        <v>2945.583333333333</v>
      </c>
      <c r="G315" s="279">
        <v>2909.0666666666662</v>
      </c>
      <c r="H315" s="279">
        <v>3020.766666666666</v>
      </c>
      <c r="I315" s="279">
        <v>3057.2833333333333</v>
      </c>
      <c r="J315" s="279">
        <v>3076.6166666666659</v>
      </c>
      <c r="K315" s="277">
        <v>3037.95</v>
      </c>
      <c r="L315" s="277">
        <v>2982.1</v>
      </c>
      <c r="M315" s="277">
        <v>3.9449999999999999E-2</v>
      </c>
    </row>
    <row r="316" spans="1:13">
      <c r="A316" s="268">
        <v>306</v>
      </c>
      <c r="B316" s="277" t="s">
        <v>463</v>
      </c>
      <c r="C316" s="278">
        <v>227.8</v>
      </c>
      <c r="D316" s="279">
        <v>230.46666666666667</v>
      </c>
      <c r="E316" s="279">
        <v>221.43333333333334</v>
      </c>
      <c r="F316" s="279">
        <v>215.06666666666666</v>
      </c>
      <c r="G316" s="279">
        <v>206.03333333333333</v>
      </c>
      <c r="H316" s="279">
        <v>236.83333333333334</v>
      </c>
      <c r="I316" s="279">
        <v>245.8666666666667</v>
      </c>
      <c r="J316" s="279">
        <v>252.23333333333335</v>
      </c>
      <c r="K316" s="277">
        <v>239.5</v>
      </c>
      <c r="L316" s="277">
        <v>224.1</v>
      </c>
      <c r="M316" s="277">
        <v>1.1329400000000001</v>
      </c>
    </row>
    <row r="317" spans="1:13">
      <c r="A317" s="268">
        <v>307</v>
      </c>
      <c r="B317" s="277" t="s">
        <v>140</v>
      </c>
      <c r="C317" s="278">
        <v>143.44999999999999</v>
      </c>
      <c r="D317" s="279">
        <v>144.36666666666667</v>
      </c>
      <c r="E317" s="279">
        <v>141.43333333333334</v>
      </c>
      <c r="F317" s="279">
        <v>139.41666666666666</v>
      </c>
      <c r="G317" s="279">
        <v>136.48333333333332</v>
      </c>
      <c r="H317" s="279">
        <v>146.38333333333335</v>
      </c>
      <c r="I317" s="279">
        <v>149.31666666666669</v>
      </c>
      <c r="J317" s="279">
        <v>151.33333333333337</v>
      </c>
      <c r="K317" s="277">
        <v>147.30000000000001</v>
      </c>
      <c r="L317" s="277">
        <v>142.35</v>
      </c>
      <c r="M317" s="277">
        <v>88.558859999999996</v>
      </c>
    </row>
    <row r="318" spans="1:13">
      <c r="A318" s="268">
        <v>308</v>
      </c>
      <c r="B318" s="277" t="s">
        <v>141</v>
      </c>
      <c r="C318" s="278">
        <v>367.35</v>
      </c>
      <c r="D318" s="279">
        <v>368.45</v>
      </c>
      <c r="E318" s="279">
        <v>364.5</v>
      </c>
      <c r="F318" s="279">
        <v>361.65000000000003</v>
      </c>
      <c r="G318" s="279">
        <v>357.70000000000005</v>
      </c>
      <c r="H318" s="279">
        <v>371.29999999999995</v>
      </c>
      <c r="I318" s="279">
        <v>375.24999999999989</v>
      </c>
      <c r="J318" s="279">
        <v>378.09999999999991</v>
      </c>
      <c r="K318" s="277">
        <v>372.4</v>
      </c>
      <c r="L318" s="277">
        <v>365.6</v>
      </c>
      <c r="M318" s="277">
        <v>20.344639999999998</v>
      </c>
    </row>
    <row r="319" spans="1:13">
      <c r="A319" s="268">
        <v>309</v>
      </c>
      <c r="B319" s="277" t="s">
        <v>142</v>
      </c>
      <c r="C319" s="278">
        <v>7224</v>
      </c>
      <c r="D319" s="279">
        <v>7213.2166666666672</v>
      </c>
      <c r="E319" s="279">
        <v>7148.4333333333343</v>
      </c>
      <c r="F319" s="279">
        <v>7072.8666666666668</v>
      </c>
      <c r="G319" s="279">
        <v>7008.0833333333339</v>
      </c>
      <c r="H319" s="279">
        <v>7288.7833333333347</v>
      </c>
      <c r="I319" s="279">
        <v>7353.5666666666675</v>
      </c>
      <c r="J319" s="279">
        <v>7429.133333333335</v>
      </c>
      <c r="K319" s="277">
        <v>7278</v>
      </c>
      <c r="L319" s="277">
        <v>7137.65</v>
      </c>
      <c r="M319" s="277">
        <v>11.450749999999999</v>
      </c>
    </row>
    <row r="320" spans="1:13">
      <c r="A320" s="268">
        <v>310</v>
      </c>
      <c r="B320" s="277" t="s">
        <v>458</v>
      </c>
      <c r="C320" s="278">
        <v>822.75</v>
      </c>
      <c r="D320" s="279">
        <v>826.93333333333339</v>
      </c>
      <c r="E320" s="279">
        <v>810.86666666666679</v>
      </c>
      <c r="F320" s="279">
        <v>798.98333333333335</v>
      </c>
      <c r="G320" s="279">
        <v>782.91666666666674</v>
      </c>
      <c r="H320" s="279">
        <v>838.81666666666683</v>
      </c>
      <c r="I320" s="279">
        <v>854.88333333333344</v>
      </c>
      <c r="J320" s="279">
        <v>866.76666666666688</v>
      </c>
      <c r="K320" s="277">
        <v>843</v>
      </c>
      <c r="L320" s="277">
        <v>815.05</v>
      </c>
      <c r="M320" s="277">
        <v>0.10288</v>
      </c>
    </row>
    <row r="321" spans="1:13">
      <c r="A321" s="268">
        <v>311</v>
      </c>
      <c r="B321" s="277" t="s">
        <v>143</v>
      </c>
      <c r="C321" s="278">
        <v>550.35</v>
      </c>
      <c r="D321" s="279">
        <v>553.4</v>
      </c>
      <c r="E321" s="279">
        <v>542.94999999999993</v>
      </c>
      <c r="F321" s="279">
        <v>535.54999999999995</v>
      </c>
      <c r="G321" s="279">
        <v>525.09999999999991</v>
      </c>
      <c r="H321" s="279">
        <v>560.79999999999995</v>
      </c>
      <c r="I321" s="279">
        <v>571.25</v>
      </c>
      <c r="J321" s="279">
        <v>578.65</v>
      </c>
      <c r="K321" s="277">
        <v>563.85</v>
      </c>
      <c r="L321" s="277">
        <v>546</v>
      </c>
      <c r="M321" s="277">
        <v>13.26313</v>
      </c>
    </row>
    <row r="322" spans="1:13">
      <c r="A322" s="268">
        <v>312</v>
      </c>
      <c r="B322" s="277" t="s">
        <v>472</v>
      </c>
      <c r="C322" s="278">
        <v>1548.5</v>
      </c>
      <c r="D322" s="279">
        <v>1559.9833333333333</v>
      </c>
      <c r="E322" s="279">
        <v>1529.9666666666667</v>
      </c>
      <c r="F322" s="279">
        <v>1511.4333333333334</v>
      </c>
      <c r="G322" s="279">
        <v>1481.4166666666667</v>
      </c>
      <c r="H322" s="279">
        <v>1578.5166666666667</v>
      </c>
      <c r="I322" s="279">
        <v>1608.5333333333335</v>
      </c>
      <c r="J322" s="279">
        <v>1627.0666666666666</v>
      </c>
      <c r="K322" s="277">
        <v>1590</v>
      </c>
      <c r="L322" s="277">
        <v>1541.45</v>
      </c>
      <c r="M322" s="277">
        <v>2.4045999999999998</v>
      </c>
    </row>
    <row r="323" spans="1:13">
      <c r="A323" s="268">
        <v>313</v>
      </c>
      <c r="B323" s="277" t="s">
        <v>468</v>
      </c>
      <c r="C323" s="278">
        <v>1788.35</v>
      </c>
      <c r="D323" s="279">
        <v>1782.6333333333332</v>
      </c>
      <c r="E323" s="279">
        <v>1765.2666666666664</v>
      </c>
      <c r="F323" s="279">
        <v>1742.1833333333332</v>
      </c>
      <c r="G323" s="279">
        <v>1724.8166666666664</v>
      </c>
      <c r="H323" s="279">
        <v>1805.7166666666665</v>
      </c>
      <c r="I323" s="279">
        <v>1823.0833333333333</v>
      </c>
      <c r="J323" s="279">
        <v>1846.1666666666665</v>
      </c>
      <c r="K323" s="277">
        <v>1800</v>
      </c>
      <c r="L323" s="277">
        <v>1759.55</v>
      </c>
      <c r="M323" s="277">
        <v>0.37687999999999999</v>
      </c>
    </row>
    <row r="324" spans="1:13">
      <c r="A324" s="268">
        <v>314</v>
      </c>
      <c r="B324" s="277" t="s">
        <v>144</v>
      </c>
      <c r="C324" s="278">
        <v>584.6</v>
      </c>
      <c r="D324" s="279">
        <v>589.23333333333335</v>
      </c>
      <c r="E324" s="279">
        <v>574.36666666666667</v>
      </c>
      <c r="F324" s="279">
        <v>564.13333333333333</v>
      </c>
      <c r="G324" s="279">
        <v>549.26666666666665</v>
      </c>
      <c r="H324" s="279">
        <v>599.4666666666667</v>
      </c>
      <c r="I324" s="279">
        <v>614.33333333333348</v>
      </c>
      <c r="J324" s="279">
        <v>624.56666666666672</v>
      </c>
      <c r="K324" s="277">
        <v>604.1</v>
      </c>
      <c r="L324" s="277">
        <v>579</v>
      </c>
      <c r="M324" s="277">
        <v>15.37355</v>
      </c>
    </row>
    <row r="325" spans="1:13">
      <c r="A325" s="268">
        <v>315</v>
      </c>
      <c r="B325" s="277" t="s">
        <v>145</v>
      </c>
      <c r="C325" s="278">
        <v>890.6</v>
      </c>
      <c r="D325" s="279">
        <v>896.69999999999993</v>
      </c>
      <c r="E325" s="279">
        <v>881.89999999999986</v>
      </c>
      <c r="F325" s="279">
        <v>873.19999999999993</v>
      </c>
      <c r="G325" s="279">
        <v>858.39999999999986</v>
      </c>
      <c r="H325" s="279">
        <v>905.39999999999986</v>
      </c>
      <c r="I325" s="279">
        <v>920.19999999999982</v>
      </c>
      <c r="J325" s="279">
        <v>928.89999999999986</v>
      </c>
      <c r="K325" s="277">
        <v>911.5</v>
      </c>
      <c r="L325" s="277">
        <v>888</v>
      </c>
      <c r="M325" s="277">
        <v>7.3891200000000001</v>
      </c>
    </row>
    <row r="326" spans="1:13">
      <c r="A326" s="268">
        <v>316</v>
      </c>
      <c r="B326" s="277" t="s">
        <v>465</v>
      </c>
      <c r="C326" s="278">
        <v>176.65</v>
      </c>
      <c r="D326" s="279">
        <v>180.08333333333334</v>
      </c>
      <c r="E326" s="279">
        <v>172.56666666666669</v>
      </c>
      <c r="F326" s="279">
        <v>168.48333333333335</v>
      </c>
      <c r="G326" s="279">
        <v>160.9666666666667</v>
      </c>
      <c r="H326" s="279">
        <v>184.16666666666669</v>
      </c>
      <c r="I326" s="279">
        <v>191.68333333333334</v>
      </c>
      <c r="J326" s="279">
        <v>195.76666666666668</v>
      </c>
      <c r="K326" s="277">
        <v>187.6</v>
      </c>
      <c r="L326" s="277">
        <v>176</v>
      </c>
      <c r="M326" s="277">
        <v>0.92281999999999997</v>
      </c>
    </row>
    <row r="327" spans="1:13">
      <c r="A327" s="268">
        <v>317</v>
      </c>
      <c r="B327" s="277" t="s">
        <v>1976</v>
      </c>
      <c r="C327" s="278">
        <v>201.85</v>
      </c>
      <c r="D327" s="279">
        <v>203.43333333333331</v>
      </c>
      <c r="E327" s="279">
        <v>198.91666666666663</v>
      </c>
      <c r="F327" s="279">
        <v>195.98333333333332</v>
      </c>
      <c r="G327" s="279">
        <v>191.46666666666664</v>
      </c>
      <c r="H327" s="279">
        <v>206.36666666666662</v>
      </c>
      <c r="I327" s="279">
        <v>210.88333333333333</v>
      </c>
      <c r="J327" s="279">
        <v>213.81666666666661</v>
      </c>
      <c r="K327" s="277">
        <v>207.95</v>
      </c>
      <c r="L327" s="277">
        <v>200.5</v>
      </c>
      <c r="M327" s="277">
        <v>4.9854599999999998</v>
      </c>
    </row>
    <row r="328" spans="1:13">
      <c r="A328" s="268">
        <v>318</v>
      </c>
      <c r="B328" s="277" t="s">
        <v>469</v>
      </c>
      <c r="C328" s="278">
        <v>71.650000000000006</v>
      </c>
      <c r="D328" s="279">
        <v>72.066666666666677</v>
      </c>
      <c r="E328" s="279">
        <v>69.733333333333348</v>
      </c>
      <c r="F328" s="279">
        <v>67.816666666666677</v>
      </c>
      <c r="G328" s="279">
        <v>65.483333333333348</v>
      </c>
      <c r="H328" s="279">
        <v>73.983333333333348</v>
      </c>
      <c r="I328" s="279">
        <v>76.316666666666691</v>
      </c>
      <c r="J328" s="279">
        <v>78.233333333333348</v>
      </c>
      <c r="K328" s="277">
        <v>74.400000000000006</v>
      </c>
      <c r="L328" s="277">
        <v>70.150000000000006</v>
      </c>
      <c r="M328" s="277">
        <v>2.65822</v>
      </c>
    </row>
    <row r="329" spans="1:13">
      <c r="A329" s="268">
        <v>319</v>
      </c>
      <c r="B329" s="277" t="s">
        <v>470</v>
      </c>
      <c r="C329" s="278">
        <v>327.5</v>
      </c>
      <c r="D329" s="279">
        <v>331.8</v>
      </c>
      <c r="E329" s="279">
        <v>320.70000000000005</v>
      </c>
      <c r="F329" s="279">
        <v>313.90000000000003</v>
      </c>
      <c r="G329" s="279">
        <v>302.80000000000007</v>
      </c>
      <c r="H329" s="279">
        <v>338.6</v>
      </c>
      <c r="I329" s="279">
        <v>349.70000000000005</v>
      </c>
      <c r="J329" s="279">
        <v>356.5</v>
      </c>
      <c r="K329" s="277">
        <v>342.9</v>
      </c>
      <c r="L329" s="277">
        <v>325</v>
      </c>
      <c r="M329" s="277">
        <v>2.1244100000000001</v>
      </c>
    </row>
    <row r="330" spans="1:13">
      <c r="A330" s="268">
        <v>320</v>
      </c>
      <c r="B330" s="277" t="s">
        <v>146</v>
      </c>
      <c r="C330" s="278">
        <v>1186.95</v>
      </c>
      <c r="D330" s="279">
        <v>1192.5500000000002</v>
      </c>
      <c r="E330" s="279">
        <v>1172.2000000000003</v>
      </c>
      <c r="F330" s="279">
        <v>1157.45</v>
      </c>
      <c r="G330" s="279">
        <v>1137.1000000000001</v>
      </c>
      <c r="H330" s="279">
        <v>1207.3000000000004</v>
      </c>
      <c r="I330" s="279">
        <v>1227.6500000000003</v>
      </c>
      <c r="J330" s="279">
        <v>1242.4000000000005</v>
      </c>
      <c r="K330" s="277">
        <v>1212.9000000000001</v>
      </c>
      <c r="L330" s="277">
        <v>1177.8</v>
      </c>
      <c r="M330" s="277">
        <v>16.09432</v>
      </c>
    </row>
    <row r="331" spans="1:13">
      <c r="A331" s="268">
        <v>321</v>
      </c>
      <c r="B331" s="277" t="s">
        <v>459</v>
      </c>
      <c r="C331" s="278">
        <v>17.899999999999999</v>
      </c>
      <c r="D331" s="279">
        <v>18.016666666666666</v>
      </c>
      <c r="E331" s="279">
        <v>17.633333333333333</v>
      </c>
      <c r="F331" s="279">
        <v>17.366666666666667</v>
      </c>
      <c r="G331" s="279">
        <v>16.983333333333334</v>
      </c>
      <c r="H331" s="279">
        <v>18.283333333333331</v>
      </c>
      <c r="I331" s="279">
        <v>18.666666666666664</v>
      </c>
      <c r="J331" s="279">
        <v>18.93333333333333</v>
      </c>
      <c r="K331" s="277">
        <v>18.399999999999999</v>
      </c>
      <c r="L331" s="277">
        <v>17.75</v>
      </c>
      <c r="M331" s="277">
        <v>5.2431700000000001</v>
      </c>
    </row>
    <row r="332" spans="1:13">
      <c r="A332" s="268">
        <v>322</v>
      </c>
      <c r="B332" s="277" t="s">
        <v>460</v>
      </c>
      <c r="C332" s="278">
        <v>149.25</v>
      </c>
      <c r="D332" s="279">
        <v>148.83333333333334</v>
      </c>
      <c r="E332" s="279">
        <v>147.66666666666669</v>
      </c>
      <c r="F332" s="279">
        <v>146.08333333333334</v>
      </c>
      <c r="G332" s="279">
        <v>144.91666666666669</v>
      </c>
      <c r="H332" s="279">
        <v>150.41666666666669</v>
      </c>
      <c r="I332" s="279">
        <v>151.58333333333337</v>
      </c>
      <c r="J332" s="279">
        <v>153.16666666666669</v>
      </c>
      <c r="K332" s="277">
        <v>150</v>
      </c>
      <c r="L332" s="277">
        <v>147.25</v>
      </c>
      <c r="M332" s="277">
        <v>1.6856</v>
      </c>
    </row>
    <row r="333" spans="1:13">
      <c r="A333" s="268">
        <v>323</v>
      </c>
      <c r="B333" s="277" t="s">
        <v>147</v>
      </c>
      <c r="C333" s="278">
        <v>111.8</v>
      </c>
      <c r="D333" s="279">
        <v>112.7</v>
      </c>
      <c r="E333" s="279">
        <v>109.9</v>
      </c>
      <c r="F333" s="279">
        <v>108</v>
      </c>
      <c r="G333" s="279">
        <v>105.2</v>
      </c>
      <c r="H333" s="279">
        <v>114.60000000000001</v>
      </c>
      <c r="I333" s="279">
        <v>117.39999999999999</v>
      </c>
      <c r="J333" s="279">
        <v>119.30000000000001</v>
      </c>
      <c r="K333" s="277">
        <v>115.5</v>
      </c>
      <c r="L333" s="277">
        <v>110.8</v>
      </c>
      <c r="M333" s="277">
        <v>96.823610000000002</v>
      </c>
    </row>
    <row r="334" spans="1:13">
      <c r="A334" s="268">
        <v>324</v>
      </c>
      <c r="B334" s="277" t="s">
        <v>471</v>
      </c>
      <c r="C334" s="278">
        <v>655.25</v>
      </c>
      <c r="D334" s="279">
        <v>660</v>
      </c>
      <c r="E334" s="279">
        <v>650.25</v>
      </c>
      <c r="F334" s="279">
        <v>645.25</v>
      </c>
      <c r="G334" s="279">
        <v>635.5</v>
      </c>
      <c r="H334" s="279">
        <v>665</v>
      </c>
      <c r="I334" s="279">
        <v>674.75</v>
      </c>
      <c r="J334" s="279">
        <v>679.75</v>
      </c>
      <c r="K334" s="277">
        <v>669.75</v>
      </c>
      <c r="L334" s="277">
        <v>655</v>
      </c>
      <c r="M334" s="277">
        <v>0.32358999999999999</v>
      </c>
    </row>
    <row r="335" spans="1:13">
      <c r="A335" s="268">
        <v>325</v>
      </c>
      <c r="B335" s="277" t="s">
        <v>268</v>
      </c>
      <c r="C335" s="278">
        <v>1136.5</v>
      </c>
      <c r="D335" s="279">
        <v>1145.8499999999999</v>
      </c>
      <c r="E335" s="279">
        <v>1112.7499999999998</v>
      </c>
      <c r="F335" s="279">
        <v>1088.9999999999998</v>
      </c>
      <c r="G335" s="279">
        <v>1055.8999999999996</v>
      </c>
      <c r="H335" s="279">
        <v>1169.5999999999999</v>
      </c>
      <c r="I335" s="279">
        <v>1202.7000000000003</v>
      </c>
      <c r="J335" s="279">
        <v>1226.45</v>
      </c>
      <c r="K335" s="277">
        <v>1178.95</v>
      </c>
      <c r="L335" s="277">
        <v>1122.0999999999999</v>
      </c>
      <c r="M335" s="277">
        <v>3.0676999999999999</v>
      </c>
    </row>
    <row r="336" spans="1:13">
      <c r="A336" s="268">
        <v>326</v>
      </c>
      <c r="B336" s="277" t="s">
        <v>148</v>
      </c>
      <c r="C336" s="278">
        <v>58212.65</v>
      </c>
      <c r="D336" s="279">
        <v>58254.216666666667</v>
      </c>
      <c r="E336" s="279">
        <v>58008.433333333334</v>
      </c>
      <c r="F336" s="279">
        <v>57804.216666666667</v>
      </c>
      <c r="G336" s="279">
        <v>57558.433333333334</v>
      </c>
      <c r="H336" s="279">
        <v>58458.433333333334</v>
      </c>
      <c r="I336" s="279">
        <v>58704.216666666674</v>
      </c>
      <c r="J336" s="279">
        <v>58908.433333333334</v>
      </c>
      <c r="K336" s="277">
        <v>58500</v>
      </c>
      <c r="L336" s="277">
        <v>58050</v>
      </c>
      <c r="M336" s="277">
        <v>9.8049999999999998E-2</v>
      </c>
    </row>
    <row r="337" spans="1:13">
      <c r="A337" s="268">
        <v>327</v>
      </c>
      <c r="B337" s="277" t="s">
        <v>267</v>
      </c>
      <c r="C337" s="278">
        <v>29.25</v>
      </c>
      <c r="D337" s="279">
        <v>29.5</v>
      </c>
      <c r="E337" s="279">
        <v>28.4</v>
      </c>
      <c r="F337" s="279">
        <v>27.549999999999997</v>
      </c>
      <c r="G337" s="279">
        <v>26.449999999999996</v>
      </c>
      <c r="H337" s="279">
        <v>30.35</v>
      </c>
      <c r="I337" s="279">
        <v>31.450000000000003</v>
      </c>
      <c r="J337" s="279">
        <v>32.300000000000004</v>
      </c>
      <c r="K337" s="277">
        <v>30.6</v>
      </c>
      <c r="L337" s="277">
        <v>28.65</v>
      </c>
      <c r="M337" s="277">
        <v>18.38111</v>
      </c>
    </row>
    <row r="338" spans="1:13">
      <c r="A338" s="268">
        <v>328</v>
      </c>
      <c r="B338" s="277" t="s">
        <v>149</v>
      </c>
      <c r="C338" s="278">
        <v>1084.4000000000001</v>
      </c>
      <c r="D338" s="279">
        <v>1091.9333333333334</v>
      </c>
      <c r="E338" s="279">
        <v>1070.4666666666667</v>
      </c>
      <c r="F338" s="279">
        <v>1056.5333333333333</v>
      </c>
      <c r="G338" s="279">
        <v>1035.0666666666666</v>
      </c>
      <c r="H338" s="279">
        <v>1105.8666666666668</v>
      </c>
      <c r="I338" s="279">
        <v>1127.3333333333335</v>
      </c>
      <c r="J338" s="279">
        <v>1141.2666666666669</v>
      </c>
      <c r="K338" s="277">
        <v>1113.4000000000001</v>
      </c>
      <c r="L338" s="277">
        <v>1078</v>
      </c>
      <c r="M338" s="277">
        <v>19.292940000000002</v>
      </c>
    </row>
    <row r="339" spans="1:13">
      <c r="A339" s="268">
        <v>329</v>
      </c>
      <c r="B339" s="277" t="s">
        <v>3162</v>
      </c>
      <c r="C339" s="278">
        <v>279.75</v>
      </c>
      <c r="D339" s="279">
        <v>279.9666666666667</v>
      </c>
      <c r="E339" s="279">
        <v>277.48333333333341</v>
      </c>
      <c r="F339" s="279">
        <v>275.2166666666667</v>
      </c>
      <c r="G339" s="279">
        <v>272.73333333333341</v>
      </c>
      <c r="H339" s="279">
        <v>282.23333333333341</v>
      </c>
      <c r="I339" s="279">
        <v>284.71666666666675</v>
      </c>
      <c r="J339" s="279">
        <v>286.98333333333341</v>
      </c>
      <c r="K339" s="277">
        <v>282.45</v>
      </c>
      <c r="L339" s="277">
        <v>277.7</v>
      </c>
      <c r="M339" s="277">
        <v>5.4507399999999997</v>
      </c>
    </row>
    <row r="340" spans="1:13">
      <c r="A340" s="268">
        <v>330</v>
      </c>
      <c r="B340" s="277" t="s">
        <v>269</v>
      </c>
      <c r="C340" s="278">
        <v>756.9</v>
      </c>
      <c r="D340" s="279">
        <v>763.9666666666667</v>
      </c>
      <c r="E340" s="279">
        <v>747.93333333333339</v>
      </c>
      <c r="F340" s="279">
        <v>738.9666666666667</v>
      </c>
      <c r="G340" s="279">
        <v>722.93333333333339</v>
      </c>
      <c r="H340" s="279">
        <v>772.93333333333339</v>
      </c>
      <c r="I340" s="279">
        <v>788.9666666666667</v>
      </c>
      <c r="J340" s="279">
        <v>797.93333333333339</v>
      </c>
      <c r="K340" s="277">
        <v>780</v>
      </c>
      <c r="L340" s="277">
        <v>755</v>
      </c>
      <c r="M340" s="277">
        <v>1.60524</v>
      </c>
    </row>
    <row r="341" spans="1:13">
      <c r="A341" s="268">
        <v>331</v>
      </c>
      <c r="B341" s="277" t="s">
        <v>150</v>
      </c>
      <c r="C341" s="278">
        <v>34.700000000000003</v>
      </c>
      <c r="D341" s="279">
        <v>35.150000000000006</v>
      </c>
      <c r="E341" s="279">
        <v>33.95000000000001</v>
      </c>
      <c r="F341" s="279">
        <v>33.200000000000003</v>
      </c>
      <c r="G341" s="279">
        <v>32.000000000000007</v>
      </c>
      <c r="H341" s="279">
        <v>35.900000000000013</v>
      </c>
      <c r="I341" s="279">
        <v>37.1</v>
      </c>
      <c r="J341" s="279">
        <v>37.850000000000016</v>
      </c>
      <c r="K341" s="277">
        <v>36.35</v>
      </c>
      <c r="L341" s="277">
        <v>34.4</v>
      </c>
      <c r="M341" s="277">
        <v>115.69059</v>
      </c>
    </row>
    <row r="342" spans="1:13">
      <c r="A342" s="268">
        <v>332</v>
      </c>
      <c r="B342" s="277" t="s">
        <v>261</v>
      </c>
      <c r="C342" s="278">
        <v>3314.1</v>
      </c>
      <c r="D342" s="279">
        <v>3346.0166666666664</v>
      </c>
      <c r="E342" s="279">
        <v>3258.083333333333</v>
      </c>
      <c r="F342" s="279">
        <v>3202.0666666666666</v>
      </c>
      <c r="G342" s="279">
        <v>3114.1333333333332</v>
      </c>
      <c r="H342" s="279">
        <v>3402.0333333333328</v>
      </c>
      <c r="I342" s="279">
        <v>3489.9666666666662</v>
      </c>
      <c r="J342" s="279">
        <v>3545.9833333333327</v>
      </c>
      <c r="K342" s="277">
        <v>3433.95</v>
      </c>
      <c r="L342" s="277">
        <v>3290</v>
      </c>
      <c r="M342" s="277">
        <v>13.22728</v>
      </c>
    </row>
    <row r="343" spans="1:13">
      <c r="A343" s="268">
        <v>333</v>
      </c>
      <c r="B343" s="277" t="s">
        <v>478</v>
      </c>
      <c r="C343" s="278">
        <v>1926.65</v>
      </c>
      <c r="D343" s="279">
        <v>1935.5166666666667</v>
      </c>
      <c r="E343" s="279">
        <v>1871.1333333333332</v>
      </c>
      <c r="F343" s="279">
        <v>1815.6166666666666</v>
      </c>
      <c r="G343" s="279">
        <v>1751.2333333333331</v>
      </c>
      <c r="H343" s="279">
        <v>1991.0333333333333</v>
      </c>
      <c r="I343" s="279">
        <v>2055.416666666667</v>
      </c>
      <c r="J343" s="279">
        <v>2110.9333333333334</v>
      </c>
      <c r="K343" s="277">
        <v>1999.9</v>
      </c>
      <c r="L343" s="277">
        <v>1880</v>
      </c>
      <c r="M343" s="277">
        <v>0.73455000000000004</v>
      </c>
    </row>
    <row r="344" spans="1:13">
      <c r="A344" s="268">
        <v>334</v>
      </c>
      <c r="B344" s="277" t="s">
        <v>151</v>
      </c>
      <c r="C344" s="278">
        <v>26.1</v>
      </c>
      <c r="D344" s="279">
        <v>26.349999999999998</v>
      </c>
      <c r="E344" s="279">
        <v>25.749999999999996</v>
      </c>
      <c r="F344" s="279">
        <v>25.4</v>
      </c>
      <c r="G344" s="279">
        <v>24.799999999999997</v>
      </c>
      <c r="H344" s="279">
        <v>26.699999999999996</v>
      </c>
      <c r="I344" s="279">
        <v>27.299999999999997</v>
      </c>
      <c r="J344" s="279">
        <v>27.649999999999995</v>
      </c>
      <c r="K344" s="277">
        <v>26.95</v>
      </c>
      <c r="L344" s="277">
        <v>26</v>
      </c>
      <c r="M344" s="277">
        <v>43.285649999999997</v>
      </c>
    </row>
    <row r="345" spans="1:13">
      <c r="A345" s="268">
        <v>335</v>
      </c>
      <c r="B345" s="277" t="s">
        <v>477</v>
      </c>
      <c r="C345" s="278">
        <v>57.95</v>
      </c>
      <c r="D345" s="279">
        <v>58.666666666666664</v>
      </c>
      <c r="E345" s="279">
        <v>56.383333333333326</v>
      </c>
      <c r="F345" s="279">
        <v>54.816666666666663</v>
      </c>
      <c r="G345" s="279">
        <v>52.533333333333324</v>
      </c>
      <c r="H345" s="279">
        <v>60.233333333333327</v>
      </c>
      <c r="I345" s="279">
        <v>62.516666666666673</v>
      </c>
      <c r="J345" s="279">
        <v>64.083333333333329</v>
      </c>
      <c r="K345" s="277">
        <v>60.95</v>
      </c>
      <c r="L345" s="277">
        <v>57.1</v>
      </c>
      <c r="M345" s="277">
        <v>3.2481</v>
      </c>
    </row>
    <row r="346" spans="1:13">
      <c r="A346" s="268">
        <v>336</v>
      </c>
      <c r="B346" s="277" t="s">
        <v>152</v>
      </c>
      <c r="C346" s="278">
        <v>32.4</v>
      </c>
      <c r="D346" s="279">
        <v>32.800000000000004</v>
      </c>
      <c r="E346" s="279">
        <v>31.70000000000001</v>
      </c>
      <c r="F346" s="279">
        <v>31.000000000000007</v>
      </c>
      <c r="G346" s="279">
        <v>29.900000000000013</v>
      </c>
      <c r="H346" s="279">
        <v>33.500000000000007</v>
      </c>
      <c r="I346" s="279">
        <v>34.6</v>
      </c>
      <c r="J346" s="279">
        <v>35.300000000000004</v>
      </c>
      <c r="K346" s="277">
        <v>33.9</v>
      </c>
      <c r="L346" s="277">
        <v>32.1</v>
      </c>
      <c r="M346" s="277">
        <v>65.238140000000001</v>
      </c>
    </row>
    <row r="347" spans="1:13">
      <c r="A347" s="268">
        <v>337</v>
      </c>
      <c r="B347" s="277" t="s">
        <v>473</v>
      </c>
      <c r="C347" s="278">
        <v>532.79999999999995</v>
      </c>
      <c r="D347" s="279">
        <v>536.80000000000007</v>
      </c>
      <c r="E347" s="279">
        <v>521.60000000000014</v>
      </c>
      <c r="F347" s="279">
        <v>510.40000000000009</v>
      </c>
      <c r="G347" s="279">
        <v>495.20000000000016</v>
      </c>
      <c r="H347" s="279">
        <v>548.00000000000011</v>
      </c>
      <c r="I347" s="279">
        <v>563.20000000000016</v>
      </c>
      <c r="J347" s="279">
        <v>574.40000000000009</v>
      </c>
      <c r="K347" s="277">
        <v>552</v>
      </c>
      <c r="L347" s="277">
        <v>525.6</v>
      </c>
      <c r="M347" s="277">
        <v>0.53361999999999998</v>
      </c>
    </row>
    <row r="348" spans="1:13">
      <c r="A348" s="268">
        <v>338</v>
      </c>
      <c r="B348" s="277" t="s">
        <v>153</v>
      </c>
      <c r="C348" s="278">
        <v>16126.5</v>
      </c>
      <c r="D348" s="279">
        <v>16198.699999999999</v>
      </c>
      <c r="E348" s="279">
        <v>16027.799999999997</v>
      </c>
      <c r="F348" s="279">
        <v>15929.099999999999</v>
      </c>
      <c r="G348" s="279">
        <v>15758.199999999997</v>
      </c>
      <c r="H348" s="279">
        <v>16297.399999999998</v>
      </c>
      <c r="I348" s="279">
        <v>16468.3</v>
      </c>
      <c r="J348" s="279">
        <v>16567</v>
      </c>
      <c r="K348" s="277">
        <v>16369.6</v>
      </c>
      <c r="L348" s="277">
        <v>16100</v>
      </c>
      <c r="M348" s="277">
        <v>1.0544899999999999</v>
      </c>
    </row>
    <row r="349" spans="1:13">
      <c r="A349" s="268">
        <v>339</v>
      </c>
      <c r="B349" s="277" t="s">
        <v>476</v>
      </c>
      <c r="C349" s="278">
        <v>33.6</v>
      </c>
      <c r="D349" s="279">
        <v>33.966666666666669</v>
      </c>
      <c r="E349" s="279">
        <v>33.083333333333336</v>
      </c>
      <c r="F349" s="279">
        <v>32.56666666666667</v>
      </c>
      <c r="G349" s="279">
        <v>31.683333333333337</v>
      </c>
      <c r="H349" s="279">
        <v>34.483333333333334</v>
      </c>
      <c r="I349" s="279">
        <v>35.36666666666666</v>
      </c>
      <c r="J349" s="279">
        <v>35.883333333333333</v>
      </c>
      <c r="K349" s="277">
        <v>34.85</v>
      </c>
      <c r="L349" s="277">
        <v>33.450000000000003</v>
      </c>
      <c r="M349" s="277">
        <v>4.6400499999999996</v>
      </c>
    </row>
    <row r="350" spans="1:13">
      <c r="A350" s="268">
        <v>340</v>
      </c>
      <c r="B350" s="277" t="s">
        <v>475</v>
      </c>
      <c r="C350" s="278">
        <v>307.10000000000002</v>
      </c>
      <c r="D350" s="279">
        <v>310.03333333333336</v>
      </c>
      <c r="E350" s="279">
        <v>301.06666666666672</v>
      </c>
      <c r="F350" s="279">
        <v>295.03333333333336</v>
      </c>
      <c r="G350" s="279">
        <v>286.06666666666672</v>
      </c>
      <c r="H350" s="279">
        <v>316.06666666666672</v>
      </c>
      <c r="I350" s="279">
        <v>325.0333333333333</v>
      </c>
      <c r="J350" s="279">
        <v>331.06666666666672</v>
      </c>
      <c r="K350" s="277">
        <v>319</v>
      </c>
      <c r="L350" s="277">
        <v>304</v>
      </c>
      <c r="M350" s="277">
        <v>1.06125</v>
      </c>
    </row>
    <row r="351" spans="1:13">
      <c r="A351" s="268">
        <v>341</v>
      </c>
      <c r="B351" s="277" t="s">
        <v>270</v>
      </c>
      <c r="C351" s="278">
        <v>21.05</v>
      </c>
      <c r="D351" s="279">
        <v>21.216666666666669</v>
      </c>
      <c r="E351" s="279">
        <v>20.833333333333336</v>
      </c>
      <c r="F351" s="279">
        <v>20.616666666666667</v>
      </c>
      <c r="G351" s="279">
        <v>20.233333333333334</v>
      </c>
      <c r="H351" s="279">
        <v>21.433333333333337</v>
      </c>
      <c r="I351" s="279">
        <v>21.81666666666667</v>
      </c>
      <c r="J351" s="279">
        <v>22.033333333333339</v>
      </c>
      <c r="K351" s="277">
        <v>21.6</v>
      </c>
      <c r="L351" s="277">
        <v>21</v>
      </c>
      <c r="M351" s="277">
        <v>36.126399999999997</v>
      </c>
    </row>
    <row r="352" spans="1:13">
      <c r="A352" s="268">
        <v>342</v>
      </c>
      <c r="B352" s="277" t="s">
        <v>283</v>
      </c>
      <c r="C352" s="278">
        <v>109.3</v>
      </c>
      <c r="D352" s="279">
        <v>110.16666666666667</v>
      </c>
      <c r="E352" s="279">
        <v>108.13333333333334</v>
      </c>
      <c r="F352" s="279">
        <v>106.96666666666667</v>
      </c>
      <c r="G352" s="279">
        <v>104.93333333333334</v>
      </c>
      <c r="H352" s="279">
        <v>111.33333333333334</v>
      </c>
      <c r="I352" s="279">
        <v>113.36666666666667</v>
      </c>
      <c r="J352" s="279">
        <v>114.53333333333335</v>
      </c>
      <c r="K352" s="277">
        <v>112.2</v>
      </c>
      <c r="L352" s="277">
        <v>109</v>
      </c>
      <c r="M352" s="277">
        <v>2.67808</v>
      </c>
    </row>
    <row r="353" spans="1:13">
      <c r="A353" s="268">
        <v>343</v>
      </c>
      <c r="B353" s="277" t="s">
        <v>479</v>
      </c>
      <c r="C353" s="278">
        <v>1258.55</v>
      </c>
      <c r="D353" s="279">
        <v>1270.7166666666667</v>
      </c>
      <c r="E353" s="279">
        <v>1236.4333333333334</v>
      </c>
      <c r="F353" s="279">
        <v>1214.3166666666666</v>
      </c>
      <c r="G353" s="279">
        <v>1180.0333333333333</v>
      </c>
      <c r="H353" s="279">
        <v>1292.8333333333335</v>
      </c>
      <c r="I353" s="279">
        <v>1327.1166666666668</v>
      </c>
      <c r="J353" s="279">
        <v>1349.2333333333336</v>
      </c>
      <c r="K353" s="277">
        <v>1305</v>
      </c>
      <c r="L353" s="277">
        <v>1248.5999999999999</v>
      </c>
      <c r="M353" s="277">
        <v>0.10271</v>
      </c>
    </row>
    <row r="354" spans="1:13">
      <c r="A354" s="268">
        <v>344</v>
      </c>
      <c r="B354" s="277" t="s">
        <v>474</v>
      </c>
      <c r="C354" s="278">
        <v>52.25</v>
      </c>
      <c r="D354" s="279">
        <v>52.616666666666674</v>
      </c>
      <c r="E354" s="279">
        <v>51.58333333333335</v>
      </c>
      <c r="F354" s="279">
        <v>50.916666666666679</v>
      </c>
      <c r="G354" s="279">
        <v>49.883333333333354</v>
      </c>
      <c r="H354" s="279">
        <v>53.283333333333346</v>
      </c>
      <c r="I354" s="279">
        <v>54.316666666666677</v>
      </c>
      <c r="J354" s="279">
        <v>54.983333333333341</v>
      </c>
      <c r="K354" s="277">
        <v>53.65</v>
      </c>
      <c r="L354" s="277">
        <v>51.95</v>
      </c>
      <c r="M354" s="277">
        <v>6.0513500000000002</v>
      </c>
    </row>
    <row r="355" spans="1:13">
      <c r="A355" s="268">
        <v>345</v>
      </c>
      <c r="B355" s="277" t="s">
        <v>155</v>
      </c>
      <c r="C355" s="278">
        <v>89.7</v>
      </c>
      <c r="D355" s="279">
        <v>90.966666666666654</v>
      </c>
      <c r="E355" s="279">
        <v>87.983333333333306</v>
      </c>
      <c r="F355" s="279">
        <v>86.266666666666652</v>
      </c>
      <c r="G355" s="279">
        <v>83.283333333333303</v>
      </c>
      <c r="H355" s="279">
        <v>92.683333333333309</v>
      </c>
      <c r="I355" s="279">
        <v>95.666666666666657</v>
      </c>
      <c r="J355" s="279">
        <v>97.383333333333312</v>
      </c>
      <c r="K355" s="277">
        <v>93.95</v>
      </c>
      <c r="L355" s="277">
        <v>89.25</v>
      </c>
      <c r="M355" s="277">
        <v>92.331320000000005</v>
      </c>
    </row>
    <row r="356" spans="1:13">
      <c r="A356" s="268">
        <v>346</v>
      </c>
      <c r="B356" s="277" t="s">
        <v>156</v>
      </c>
      <c r="C356" s="278">
        <v>90.65</v>
      </c>
      <c r="D356" s="279">
        <v>91.399999999999991</v>
      </c>
      <c r="E356" s="279">
        <v>89.549999999999983</v>
      </c>
      <c r="F356" s="279">
        <v>88.449999999999989</v>
      </c>
      <c r="G356" s="279">
        <v>86.59999999999998</v>
      </c>
      <c r="H356" s="279">
        <v>92.499999999999986</v>
      </c>
      <c r="I356" s="279">
        <v>94.34999999999998</v>
      </c>
      <c r="J356" s="279">
        <v>95.449999999999989</v>
      </c>
      <c r="K356" s="277">
        <v>93.25</v>
      </c>
      <c r="L356" s="277">
        <v>90.3</v>
      </c>
      <c r="M356" s="277">
        <v>311.8603</v>
      </c>
    </row>
    <row r="357" spans="1:13">
      <c r="A357" s="268">
        <v>347</v>
      </c>
      <c r="B357" s="277" t="s">
        <v>271</v>
      </c>
      <c r="C357" s="278">
        <v>380.7</v>
      </c>
      <c r="D357" s="279">
        <v>379.61666666666662</v>
      </c>
      <c r="E357" s="279">
        <v>374.33333333333326</v>
      </c>
      <c r="F357" s="279">
        <v>367.96666666666664</v>
      </c>
      <c r="G357" s="279">
        <v>362.68333333333328</v>
      </c>
      <c r="H357" s="279">
        <v>385.98333333333323</v>
      </c>
      <c r="I357" s="279">
        <v>391.26666666666665</v>
      </c>
      <c r="J357" s="279">
        <v>397.63333333333321</v>
      </c>
      <c r="K357" s="277">
        <v>384.9</v>
      </c>
      <c r="L357" s="277">
        <v>373.25</v>
      </c>
      <c r="M357" s="277">
        <v>7.0513300000000001</v>
      </c>
    </row>
    <row r="358" spans="1:13">
      <c r="A358" s="268">
        <v>348</v>
      </c>
      <c r="B358" s="277" t="s">
        <v>272</v>
      </c>
      <c r="C358" s="278">
        <v>2966.15</v>
      </c>
      <c r="D358" s="279">
        <v>2979.0333333333333</v>
      </c>
      <c r="E358" s="279">
        <v>2937.1166666666668</v>
      </c>
      <c r="F358" s="279">
        <v>2908.0833333333335</v>
      </c>
      <c r="G358" s="279">
        <v>2866.166666666667</v>
      </c>
      <c r="H358" s="279">
        <v>3008.0666666666666</v>
      </c>
      <c r="I358" s="279">
        <v>3049.9833333333336</v>
      </c>
      <c r="J358" s="279">
        <v>3079.0166666666664</v>
      </c>
      <c r="K358" s="277">
        <v>3020.95</v>
      </c>
      <c r="L358" s="277">
        <v>2950</v>
      </c>
      <c r="M358" s="277">
        <v>0.31933</v>
      </c>
    </row>
    <row r="359" spans="1:13">
      <c r="A359" s="268">
        <v>349</v>
      </c>
      <c r="B359" s="277" t="s">
        <v>157</v>
      </c>
      <c r="C359" s="278">
        <v>94.65</v>
      </c>
      <c r="D359" s="279">
        <v>94.666666666666671</v>
      </c>
      <c r="E359" s="279">
        <v>93.833333333333343</v>
      </c>
      <c r="F359" s="279">
        <v>93.016666666666666</v>
      </c>
      <c r="G359" s="279">
        <v>92.183333333333337</v>
      </c>
      <c r="H359" s="279">
        <v>95.483333333333348</v>
      </c>
      <c r="I359" s="279">
        <v>96.316666666666691</v>
      </c>
      <c r="J359" s="279">
        <v>97.133333333333354</v>
      </c>
      <c r="K359" s="277">
        <v>95.5</v>
      </c>
      <c r="L359" s="277">
        <v>93.85</v>
      </c>
      <c r="M359" s="277">
        <v>2.7970899999999999</v>
      </c>
    </row>
    <row r="360" spans="1:13">
      <c r="A360" s="268">
        <v>350</v>
      </c>
      <c r="B360" s="277" t="s">
        <v>480</v>
      </c>
      <c r="C360" s="278">
        <v>69.55</v>
      </c>
      <c r="D360" s="279">
        <v>69.5</v>
      </c>
      <c r="E360" s="279">
        <v>69</v>
      </c>
      <c r="F360" s="279">
        <v>68.45</v>
      </c>
      <c r="G360" s="279">
        <v>67.95</v>
      </c>
      <c r="H360" s="279">
        <v>70.05</v>
      </c>
      <c r="I360" s="279">
        <v>70.55</v>
      </c>
      <c r="J360" s="279">
        <v>71.099999999999994</v>
      </c>
      <c r="K360" s="277">
        <v>70</v>
      </c>
      <c r="L360" s="277">
        <v>68.95</v>
      </c>
      <c r="M360" s="277">
        <v>0.63268000000000002</v>
      </c>
    </row>
    <row r="361" spans="1:13">
      <c r="A361" s="268">
        <v>351</v>
      </c>
      <c r="B361" s="277" t="s">
        <v>158</v>
      </c>
      <c r="C361" s="278">
        <v>74.45</v>
      </c>
      <c r="D361" s="279">
        <v>75.033333333333346</v>
      </c>
      <c r="E361" s="279">
        <v>73.416666666666686</v>
      </c>
      <c r="F361" s="279">
        <v>72.38333333333334</v>
      </c>
      <c r="G361" s="279">
        <v>70.76666666666668</v>
      </c>
      <c r="H361" s="279">
        <v>76.066666666666691</v>
      </c>
      <c r="I361" s="279">
        <v>77.683333333333337</v>
      </c>
      <c r="J361" s="279">
        <v>78.716666666666697</v>
      </c>
      <c r="K361" s="277">
        <v>76.650000000000006</v>
      </c>
      <c r="L361" s="277">
        <v>74</v>
      </c>
      <c r="M361" s="277">
        <v>179.05760000000001</v>
      </c>
    </row>
    <row r="362" spans="1:13">
      <c r="A362" s="268">
        <v>352</v>
      </c>
      <c r="B362" s="277" t="s">
        <v>481</v>
      </c>
      <c r="C362" s="278">
        <v>63</v>
      </c>
      <c r="D362" s="279">
        <v>63.516666666666673</v>
      </c>
      <c r="E362" s="279">
        <v>62.083333333333343</v>
      </c>
      <c r="F362" s="279">
        <v>61.166666666666671</v>
      </c>
      <c r="G362" s="279">
        <v>59.733333333333341</v>
      </c>
      <c r="H362" s="279">
        <v>64.433333333333337</v>
      </c>
      <c r="I362" s="279">
        <v>65.866666666666674</v>
      </c>
      <c r="J362" s="279">
        <v>66.783333333333346</v>
      </c>
      <c r="K362" s="277">
        <v>64.95</v>
      </c>
      <c r="L362" s="277">
        <v>62.6</v>
      </c>
      <c r="M362" s="277">
        <v>1.18442</v>
      </c>
    </row>
    <row r="363" spans="1:13">
      <c r="A363" s="268">
        <v>353</v>
      </c>
      <c r="B363" s="277" t="s">
        <v>482</v>
      </c>
      <c r="C363" s="278">
        <v>193.85</v>
      </c>
      <c r="D363" s="279">
        <v>194.58333333333334</v>
      </c>
      <c r="E363" s="279">
        <v>191.36666666666667</v>
      </c>
      <c r="F363" s="279">
        <v>188.88333333333333</v>
      </c>
      <c r="G363" s="279">
        <v>185.66666666666666</v>
      </c>
      <c r="H363" s="279">
        <v>197.06666666666669</v>
      </c>
      <c r="I363" s="279">
        <v>200.28333333333333</v>
      </c>
      <c r="J363" s="279">
        <v>202.76666666666671</v>
      </c>
      <c r="K363" s="277">
        <v>197.8</v>
      </c>
      <c r="L363" s="277">
        <v>192.1</v>
      </c>
      <c r="M363" s="277">
        <v>1.99447</v>
      </c>
    </row>
    <row r="364" spans="1:13">
      <c r="A364" s="268">
        <v>354</v>
      </c>
      <c r="B364" s="277" t="s">
        <v>483</v>
      </c>
      <c r="C364" s="278">
        <v>188.35</v>
      </c>
      <c r="D364" s="279">
        <v>190.45000000000002</v>
      </c>
      <c r="E364" s="279">
        <v>185.90000000000003</v>
      </c>
      <c r="F364" s="279">
        <v>183.45000000000002</v>
      </c>
      <c r="G364" s="279">
        <v>178.90000000000003</v>
      </c>
      <c r="H364" s="279">
        <v>192.90000000000003</v>
      </c>
      <c r="I364" s="279">
        <v>197.45000000000005</v>
      </c>
      <c r="J364" s="279">
        <v>199.90000000000003</v>
      </c>
      <c r="K364" s="277">
        <v>195</v>
      </c>
      <c r="L364" s="277">
        <v>188</v>
      </c>
      <c r="M364" s="277">
        <v>0.19203999999999999</v>
      </c>
    </row>
    <row r="365" spans="1:13">
      <c r="A365" s="268">
        <v>355</v>
      </c>
      <c r="B365" s="277" t="s">
        <v>159</v>
      </c>
      <c r="C365" s="278">
        <v>18137.45</v>
      </c>
      <c r="D365" s="279">
        <v>18254.149999999998</v>
      </c>
      <c r="E365" s="279">
        <v>17933.299999999996</v>
      </c>
      <c r="F365" s="279">
        <v>17729.149999999998</v>
      </c>
      <c r="G365" s="279">
        <v>17408.299999999996</v>
      </c>
      <c r="H365" s="279">
        <v>18458.299999999996</v>
      </c>
      <c r="I365" s="279">
        <v>18779.149999999994</v>
      </c>
      <c r="J365" s="279">
        <v>18983.299999999996</v>
      </c>
      <c r="K365" s="277">
        <v>18575</v>
      </c>
      <c r="L365" s="277">
        <v>18050</v>
      </c>
      <c r="M365" s="277">
        <v>0.61865000000000003</v>
      </c>
    </row>
    <row r="366" spans="1:13">
      <c r="A366" s="268">
        <v>356</v>
      </c>
      <c r="B366" s="277" t="s">
        <v>160</v>
      </c>
      <c r="C366" s="278">
        <v>1301.4000000000001</v>
      </c>
      <c r="D366" s="279">
        <v>1303.3999999999999</v>
      </c>
      <c r="E366" s="279">
        <v>1259.7999999999997</v>
      </c>
      <c r="F366" s="279">
        <v>1218.1999999999998</v>
      </c>
      <c r="G366" s="279">
        <v>1174.5999999999997</v>
      </c>
      <c r="H366" s="279">
        <v>1344.9999999999998</v>
      </c>
      <c r="I366" s="279">
        <v>1388.5999999999997</v>
      </c>
      <c r="J366" s="279">
        <v>1430.1999999999998</v>
      </c>
      <c r="K366" s="277">
        <v>1347</v>
      </c>
      <c r="L366" s="277">
        <v>1261.8</v>
      </c>
      <c r="M366" s="277">
        <v>46.131880000000002</v>
      </c>
    </row>
    <row r="367" spans="1:13">
      <c r="A367" s="268">
        <v>357</v>
      </c>
      <c r="B367" s="277" t="s">
        <v>488</v>
      </c>
      <c r="C367" s="278">
        <v>993.45</v>
      </c>
      <c r="D367" s="279">
        <v>1001.15</v>
      </c>
      <c r="E367" s="279">
        <v>977.3</v>
      </c>
      <c r="F367" s="279">
        <v>961.15</v>
      </c>
      <c r="G367" s="279">
        <v>937.3</v>
      </c>
      <c r="H367" s="279">
        <v>1017.3</v>
      </c>
      <c r="I367" s="279">
        <v>1041.1500000000001</v>
      </c>
      <c r="J367" s="279">
        <v>1057.3</v>
      </c>
      <c r="K367" s="277">
        <v>1025</v>
      </c>
      <c r="L367" s="277">
        <v>985</v>
      </c>
      <c r="M367" s="277">
        <v>0.95316000000000001</v>
      </c>
    </row>
    <row r="368" spans="1:13">
      <c r="A368" s="268">
        <v>358</v>
      </c>
      <c r="B368" s="277" t="s">
        <v>161</v>
      </c>
      <c r="C368" s="278">
        <v>235.45</v>
      </c>
      <c r="D368" s="279">
        <v>237.18333333333331</v>
      </c>
      <c r="E368" s="279">
        <v>232.76666666666662</v>
      </c>
      <c r="F368" s="279">
        <v>230.08333333333331</v>
      </c>
      <c r="G368" s="279">
        <v>225.66666666666663</v>
      </c>
      <c r="H368" s="279">
        <v>239.86666666666662</v>
      </c>
      <c r="I368" s="279">
        <v>244.2833333333333</v>
      </c>
      <c r="J368" s="279">
        <v>246.96666666666661</v>
      </c>
      <c r="K368" s="277">
        <v>241.6</v>
      </c>
      <c r="L368" s="277">
        <v>234.5</v>
      </c>
      <c r="M368" s="277">
        <v>27.565529999999999</v>
      </c>
    </row>
    <row r="369" spans="1:13">
      <c r="A369" s="268">
        <v>359</v>
      </c>
      <c r="B369" s="277" t="s">
        <v>162</v>
      </c>
      <c r="C369" s="278">
        <v>89.85</v>
      </c>
      <c r="D369" s="279">
        <v>90.666666666666671</v>
      </c>
      <c r="E369" s="279">
        <v>88.533333333333346</v>
      </c>
      <c r="F369" s="279">
        <v>87.216666666666669</v>
      </c>
      <c r="G369" s="279">
        <v>85.083333333333343</v>
      </c>
      <c r="H369" s="279">
        <v>91.983333333333348</v>
      </c>
      <c r="I369" s="279">
        <v>94.116666666666674</v>
      </c>
      <c r="J369" s="279">
        <v>95.433333333333351</v>
      </c>
      <c r="K369" s="277">
        <v>92.8</v>
      </c>
      <c r="L369" s="277">
        <v>89.35</v>
      </c>
      <c r="M369" s="277">
        <v>47.276879999999998</v>
      </c>
    </row>
    <row r="370" spans="1:13">
      <c r="A370" s="268">
        <v>360</v>
      </c>
      <c r="B370" s="277" t="s">
        <v>275</v>
      </c>
      <c r="C370" s="278">
        <v>4955.05</v>
      </c>
      <c r="D370" s="279">
        <v>5021.3499999999995</v>
      </c>
      <c r="E370" s="279">
        <v>4803.6999999999989</v>
      </c>
      <c r="F370" s="279">
        <v>4652.3499999999995</v>
      </c>
      <c r="G370" s="279">
        <v>4434.6999999999989</v>
      </c>
      <c r="H370" s="279">
        <v>5172.6999999999989</v>
      </c>
      <c r="I370" s="279">
        <v>5390.3499999999985</v>
      </c>
      <c r="J370" s="279">
        <v>5541.6999999999989</v>
      </c>
      <c r="K370" s="277">
        <v>5239</v>
      </c>
      <c r="L370" s="277">
        <v>4870</v>
      </c>
      <c r="M370" s="277">
        <v>2.8425500000000001</v>
      </c>
    </row>
    <row r="371" spans="1:13">
      <c r="A371" s="268">
        <v>361</v>
      </c>
      <c r="B371" s="277" t="s">
        <v>277</v>
      </c>
      <c r="C371" s="278">
        <v>10088.75</v>
      </c>
      <c r="D371" s="279">
        <v>10096.933333333332</v>
      </c>
      <c r="E371" s="279">
        <v>10033.866666666665</v>
      </c>
      <c r="F371" s="279">
        <v>9978.9833333333318</v>
      </c>
      <c r="G371" s="279">
        <v>9915.9166666666642</v>
      </c>
      <c r="H371" s="279">
        <v>10151.816666666666</v>
      </c>
      <c r="I371" s="279">
        <v>10214.883333333335</v>
      </c>
      <c r="J371" s="279">
        <v>10269.766666666666</v>
      </c>
      <c r="K371" s="277">
        <v>10160</v>
      </c>
      <c r="L371" s="277">
        <v>10042.049999999999</v>
      </c>
      <c r="M371" s="277">
        <v>2.0379999999999999E-2</v>
      </c>
    </row>
    <row r="372" spans="1:13">
      <c r="A372" s="268">
        <v>362</v>
      </c>
      <c r="B372" s="277" t="s">
        <v>494</v>
      </c>
      <c r="C372" s="278">
        <v>4789.05</v>
      </c>
      <c r="D372" s="279">
        <v>4803.083333333333</v>
      </c>
      <c r="E372" s="279">
        <v>4729.9666666666662</v>
      </c>
      <c r="F372" s="279">
        <v>4670.8833333333332</v>
      </c>
      <c r="G372" s="279">
        <v>4597.7666666666664</v>
      </c>
      <c r="H372" s="279">
        <v>4862.1666666666661</v>
      </c>
      <c r="I372" s="279">
        <v>4935.2833333333328</v>
      </c>
      <c r="J372" s="279">
        <v>4994.3666666666659</v>
      </c>
      <c r="K372" s="277">
        <v>4876.2</v>
      </c>
      <c r="L372" s="277">
        <v>4744</v>
      </c>
      <c r="M372" s="277">
        <v>0.21560000000000001</v>
      </c>
    </row>
    <row r="373" spans="1:13">
      <c r="A373" s="268">
        <v>363</v>
      </c>
      <c r="B373" s="277" t="s">
        <v>489</v>
      </c>
      <c r="C373" s="278">
        <v>116.45</v>
      </c>
      <c r="D373" s="279">
        <v>118.26666666666665</v>
      </c>
      <c r="E373" s="279">
        <v>113.2833333333333</v>
      </c>
      <c r="F373" s="279">
        <v>110.11666666666665</v>
      </c>
      <c r="G373" s="279">
        <v>105.1333333333333</v>
      </c>
      <c r="H373" s="279">
        <v>121.43333333333331</v>
      </c>
      <c r="I373" s="279">
        <v>126.41666666666666</v>
      </c>
      <c r="J373" s="279">
        <v>129.58333333333331</v>
      </c>
      <c r="K373" s="277">
        <v>123.25</v>
      </c>
      <c r="L373" s="277">
        <v>115.1</v>
      </c>
      <c r="M373" s="277">
        <v>7.2686299999999999</v>
      </c>
    </row>
    <row r="374" spans="1:13">
      <c r="A374" s="268">
        <v>364</v>
      </c>
      <c r="B374" s="277" t="s">
        <v>490</v>
      </c>
      <c r="C374" s="278">
        <v>629.70000000000005</v>
      </c>
      <c r="D374" s="279">
        <v>634.23333333333335</v>
      </c>
      <c r="E374" s="279">
        <v>621.9666666666667</v>
      </c>
      <c r="F374" s="279">
        <v>614.23333333333335</v>
      </c>
      <c r="G374" s="279">
        <v>601.9666666666667</v>
      </c>
      <c r="H374" s="279">
        <v>641.9666666666667</v>
      </c>
      <c r="I374" s="279">
        <v>654.23333333333335</v>
      </c>
      <c r="J374" s="279">
        <v>661.9666666666667</v>
      </c>
      <c r="K374" s="277">
        <v>646.5</v>
      </c>
      <c r="L374" s="277">
        <v>626.5</v>
      </c>
      <c r="M374" s="277">
        <v>1.34213</v>
      </c>
    </row>
    <row r="375" spans="1:13">
      <c r="A375" s="268">
        <v>365</v>
      </c>
      <c r="B375" s="277" t="s">
        <v>163</v>
      </c>
      <c r="C375" s="278">
        <v>1446.65</v>
      </c>
      <c r="D375" s="279">
        <v>1453.8666666666668</v>
      </c>
      <c r="E375" s="279">
        <v>1422.7333333333336</v>
      </c>
      <c r="F375" s="279">
        <v>1398.8166666666668</v>
      </c>
      <c r="G375" s="279">
        <v>1367.6833333333336</v>
      </c>
      <c r="H375" s="279">
        <v>1477.7833333333335</v>
      </c>
      <c r="I375" s="279">
        <v>1508.9166666666667</v>
      </c>
      <c r="J375" s="279">
        <v>1532.8333333333335</v>
      </c>
      <c r="K375" s="277">
        <v>1485</v>
      </c>
      <c r="L375" s="277">
        <v>1429.95</v>
      </c>
      <c r="M375" s="277">
        <v>11.331239999999999</v>
      </c>
    </row>
    <row r="376" spans="1:13">
      <c r="A376" s="268">
        <v>366</v>
      </c>
      <c r="B376" s="277" t="s">
        <v>273</v>
      </c>
      <c r="C376" s="278">
        <v>1896.35</v>
      </c>
      <c r="D376" s="279">
        <v>1885.3</v>
      </c>
      <c r="E376" s="279">
        <v>1862.6</v>
      </c>
      <c r="F376" s="279">
        <v>1828.85</v>
      </c>
      <c r="G376" s="279">
        <v>1806.1499999999999</v>
      </c>
      <c r="H376" s="279">
        <v>1919.05</v>
      </c>
      <c r="I376" s="279">
        <v>1941.7500000000002</v>
      </c>
      <c r="J376" s="279">
        <v>1975.5</v>
      </c>
      <c r="K376" s="277">
        <v>1908</v>
      </c>
      <c r="L376" s="277">
        <v>1851.55</v>
      </c>
      <c r="M376" s="277">
        <v>1.94546</v>
      </c>
    </row>
    <row r="377" spans="1:13">
      <c r="A377" s="268">
        <v>367</v>
      </c>
      <c r="B377" s="277" t="s">
        <v>164</v>
      </c>
      <c r="C377" s="278">
        <v>33.65</v>
      </c>
      <c r="D377" s="279">
        <v>33.683333333333337</v>
      </c>
      <c r="E377" s="279">
        <v>33.366666666666674</v>
      </c>
      <c r="F377" s="279">
        <v>33.083333333333336</v>
      </c>
      <c r="G377" s="279">
        <v>32.766666666666673</v>
      </c>
      <c r="H377" s="279">
        <v>33.966666666666676</v>
      </c>
      <c r="I377" s="279">
        <v>34.283333333333339</v>
      </c>
      <c r="J377" s="279">
        <v>34.566666666666677</v>
      </c>
      <c r="K377" s="277">
        <v>34</v>
      </c>
      <c r="L377" s="277">
        <v>33.4</v>
      </c>
      <c r="M377" s="277">
        <v>132.45205999999999</v>
      </c>
    </row>
    <row r="378" spans="1:13">
      <c r="A378" s="268">
        <v>368</v>
      </c>
      <c r="B378" s="277" t="s">
        <v>274</v>
      </c>
      <c r="C378" s="278">
        <v>311.2</v>
      </c>
      <c r="D378" s="279">
        <v>307.25</v>
      </c>
      <c r="E378" s="279">
        <v>299.5</v>
      </c>
      <c r="F378" s="279">
        <v>287.8</v>
      </c>
      <c r="G378" s="279">
        <v>280.05</v>
      </c>
      <c r="H378" s="279">
        <v>318.95</v>
      </c>
      <c r="I378" s="279">
        <v>326.7</v>
      </c>
      <c r="J378" s="279">
        <v>338.4</v>
      </c>
      <c r="K378" s="277">
        <v>315</v>
      </c>
      <c r="L378" s="277">
        <v>295.55</v>
      </c>
      <c r="M378" s="277">
        <v>20.178789999999999</v>
      </c>
    </row>
    <row r="379" spans="1:13">
      <c r="A379" s="268">
        <v>369</v>
      </c>
      <c r="B379" s="277" t="s">
        <v>485</v>
      </c>
      <c r="C379" s="278">
        <v>154.85</v>
      </c>
      <c r="D379" s="279">
        <v>156.49999999999997</v>
      </c>
      <c r="E379" s="279">
        <v>149.54999999999995</v>
      </c>
      <c r="F379" s="279">
        <v>144.24999999999997</v>
      </c>
      <c r="G379" s="279">
        <v>137.29999999999995</v>
      </c>
      <c r="H379" s="279">
        <v>161.79999999999995</v>
      </c>
      <c r="I379" s="279">
        <v>168.74999999999994</v>
      </c>
      <c r="J379" s="279">
        <v>174.04999999999995</v>
      </c>
      <c r="K379" s="277">
        <v>163.44999999999999</v>
      </c>
      <c r="L379" s="277">
        <v>151.19999999999999</v>
      </c>
      <c r="M379" s="277">
        <v>1.38056</v>
      </c>
    </row>
    <row r="380" spans="1:13">
      <c r="A380" s="268">
        <v>370</v>
      </c>
      <c r="B380" s="277" t="s">
        <v>491</v>
      </c>
      <c r="C380" s="278">
        <v>842.2</v>
      </c>
      <c r="D380" s="279">
        <v>846.85</v>
      </c>
      <c r="E380" s="279">
        <v>835.35</v>
      </c>
      <c r="F380" s="279">
        <v>828.5</v>
      </c>
      <c r="G380" s="279">
        <v>817</v>
      </c>
      <c r="H380" s="279">
        <v>853.7</v>
      </c>
      <c r="I380" s="279">
        <v>865.2</v>
      </c>
      <c r="J380" s="279">
        <v>872.05000000000007</v>
      </c>
      <c r="K380" s="277">
        <v>858.35</v>
      </c>
      <c r="L380" s="277">
        <v>840</v>
      </c>
      <c r="M380" s="277">
        <v>1.1323799999999999</v>
      </c>
    </row>
    <row r="381" spans="1:13">
      <c r="A381" s="268">
        <v>371</v>
      </c>
      <c r="B381" s="277" t="s">
        <v>2224</v>
      </c>
      <c r="C381" s="278">
        <v>449.7</v>
      </c>
      <c r="D381" s="279">
        <v>448.7166666666667</v>
      </c>
      <c r="E381" s="279">
        <v>436.98333333333341</v>
      </c>
      <c r="F381" s="279">
        <v>424.26666666666671</v>
      </c>
      <c r="G381" s="279">
        <v>412.53333333333342</v>
      </c>
      <c r="H381" s="279">
        <v>461.43333333333339</v>
      </c>
      <c r="I381" s="279">
        <v>473.16666666666674</v>
      </c>
      <c r="J381" s="279">
        <v>485.88333333333338</v>
      </c>
      <c r="K381" s="277">
        <v>460.45</v>
      </c>
      <c r="L381" s="277">
        <v>436</v>
      </c>
      <c r="M381" s="277">
        <v>2.7264699999999999</v>
      </c>
    </row>
    <row r="382" spans="1:13">
      <c r="A382" s="268">
        <v>372</v>
      </c>
      <c r="B382" s="277" t="s">
        <v>165</v>
      </c>
      <c r="C382" s="278">
        <v>174.9</v>
      </c>
      <c r="D382" s="279">
        <v>174.88333333333333</v>
      </c>
      <c r="E382" s="279">
        <v>173.76666666666665</v>
      </c>
      <c r="F382" s="279">
        <v>172.63333333333333</v>
      </c>
      <c r="G382" s="279">
        <v>171.51666666666665</v>
      </c>
      <c r="H382" s="279">
        <v>176.01666666666665</v>
      </c>
      <c r="I382" s="279">
        <v>177.13333333333333</v>
      </c>
      <c r="J382" s="279">
        <v>178.26666666666665</v>
      </c>
      <c r="K382" s="277">
        <v>176</v>
      </c>
      <c r="L382" s="277">
        <v>173.75</v>
      </c>
      <c r="M382" s="277">
        <v>53.98809</v>
      </c>
    </row>
    <row r="383" spans="1:13">
      <c r="A383" s="268">
        <v>373</v>
      </c>
      <c r="B383" s="277" t="s">
        <v>492</v>
      </c>
      <c r="C383" s="278">
        <v>65.95</v>
      </c>
      <c r="D383" s="279">
        <v>66.600000000000009</v>
      </c>
      <c r="E383" s="279">
        <v>64.750000000000014</v>
      </c>
      <c r="F383" s="279">
        <v>63.550000000000011</v>
      </c>
      <c r="G383" s="279">
        <v>61.700000000000017</v>
      </c>
      <c r="H383" s="279">
        <v>67.800000000000011</v>
      </c>
      <c r="I383" s="279">
        <v>69.650000000000006</v>
      </c>
      <c r="J383" s="279">
        <v>70.850000000000009</v>
      </c>
      <c r="K383" s="277">
        <v>68.45</v>
      </c>
      <c r="L383" s="277">
        <v>65.400000000000006</v>
      </c>
      <c r="M383" s="277">
        <v>8.9890799999999995</v>
      </c>
    </row>
    <row r="384" spans="1:13">
      <c r="A384" s="268">
        <v>374</v>
      </c>
      <c r="B384" s="277" t="s">
        <v>276</v>
      </c>
      <c r="C384" s="278">
        <v>235.65</v>
      </c>
      <c r="D384" s="279">
        <v>239.04999999999998</v>
      </c>
      <c r="E384" s="279">
        <v>231.09999999999997</v>
      </c>
      <c r="F384" s="279">
        <v>226.54999999999998</v>
      </c>
      <c r="G384" s="279">
        <v>218.59999999999997</v>
      </c>
      <c r="H384" s="279">
        <v>243.59999999999997</v>
      </c>
      <c r="I384" s="279">
        <v>251.54999999999995</v>
      </c>
      <c r="J384" s="279">
        <v>256.09999999999997</v>
      </c>
      <c r="K384" s="277">
        <v>247</v>
      </c>
      <c r="L384" s="277">
        <v>234.5</v>
      </c>
      <c r="M384" s="277">
        <v>4.9877900000000004</v>
      </c>
    </row>
    <row r="385" spans="1:13">
      <c r="A385" s="268">
        <v>375</v>
      </c>
      <c r="B385" s="277" t="s">
        <v>493</v>
      </c>
      <c r="C385" s="278">
        <v>52.1</v>
      </c>
      <c r="D385" s="279">
        <v>51.85</v>
      </c>
      <c r="E385" s="279">
        <v>51.25</v>
      </c>
      <c r="F385" s="279">
        <v>50.4</v>
      </c>
      <c r="G385" s="279">
        <v>49.8</v>
      </c>
      <c r="H385" s="279">
        <v>52.7</v>
      </c>
      <c r="I385" s="279">
        <v>53.300000000000011</v>
      </c>
      <c r="J385" s="279">
        <v>54.150000000000006</v>
      </c>
      <c r="K385" s="277">
        <v>52.45</v>
      </c>
      <c r="L385" s="277">
        <v>51</v>
      </c>
      <c r="M385" s="277">
        <v>2.4983</v>
      </c>
    </row>
    <row r="386" spans="1:13">
      <c r="A386" s="268">
        <v>376</v>
      </c>
      <c r="B386" s="277" t="s">
        <v>486</v>
      </c>
      <c r="C386" s="278">
        <v>59.05</v>
      </c>
      <c r="D386" s="279">
        <v>59.183333333333337</v>
      </c>
      <c r="E386" s="279">
        <v>58.866666666666674</v>
      </c>
      <c r="F386" s="279">
        <v>58.683333333333337</v>
      </c>
      <c r="G386" s="279">
        <v>58.366666666666674</v>
      </c>
      <c r="H386" s="279">
        <v>59.366666666666674</v>
      </c>
      <c r="I386" s="279">
        <v>59.683333333333337</v>
      </c>
      <c r="J386" s="279">
        <v>59.866666666666674</v>
      </c>
      <c r="K386" s="277">
        <v>59.5</v>
      </c>
      <c r="L386" s="277">
        <v>59</v>
      </c>
      <c r="M386" s="277">
        <v>10.28355</v>
      </c>
    </row>
    <row r="387" spans="1:13">
      <c r="A387" s="268">
        <v>377</v>
      </c>
      <c r="B387" s="277" t="s">
        <v>166</v>
      </c>
      <c r="C387" s="278">
        <v>1277.8499999999999</v>
      </c>
      <c r="D387" s="279">
        <v>1301.0999999999999</v>
      </c>
      <c r="E387" s="279">
        <v>1243.3499999999999</v>
      </c>
      <c r="F387" s="279">
        <v>1208.8499999999999</v>
      </c>
      <c r="G387" s="279">
        <v>1151.0999999999999</v>
      </c>
      <c r="H387" s="279">
        <v>1335.6</v>
      </c>
      <c r="I387" s="279">
        <v>1393.35</v>
      </c>
      <c r="J387" s="279">
        <v>1427.85</v>
      </c>
      <c r="K387" s="277">
        <v>1358.85</v>
      </c>
      <c r="L387" s="277">
        <v>1266.5999999999999</v>
      </c>
      <c r="M387" s="277">
        <v>26.001069999999999</v>
      </c>
    </row>
    <row r="388" spans="1:13">
      <c r="A388" s="268">
        <v>378</v>
      </c>
      <c r="B388" s="277" t="s">
        <v>278</v>
      </c>
      <c r="C388" s="278">
        <v>378.05</v>
      </c>
      <c r="D388" s="279">
        <v>378.90000000000003</v>
      </c>
      <c r="E388" s="279">
        <v>374.00000000000006</v>
      </c>
      <c r="F388" s="279">
        <v>369.95000000000005</v>
      </c>
      <c r="G388" s="279">
        <v>365.05000000000007</v>
      </c>
      <c r="H388" s="279">
        <v>382.95000000000005</v>
      </c>
      <c r="I388" s="279">
        <v>387.85</v>
      </c>
      <c r="J388" s="279">
        <v>391.90000000000003</v>
      </c>
      <c r="K388" s="277">
        <v>383.8</v>
      </c>
      <c r="L388" s="277">
        <v>374.85</v>
      </c>
      <c r="M388" s="277">
        <v>0.82016</v>
      </c>
    </row>
    <row r="389" spans="1:13">
      <c r="A389" s="268">
        <v>379</v>
      </c>
      <c r="B389" s="277" t="s">
        <v>496</v>
      </c>
      <c r="C389" s="278">
        <v>391.9</v>
      </c>
      <c r="D389" s="279">
        <v>394.7</v>
      </c>
      <c r="E389" s="279">
        <v>387.29999999999995</v>
      </c>
      <c r="F389" s="279">
        <v>382.7</v>
      </c>
      <c r="G389" s="279">
        <v>375.29999999999995</v>
      </c>
      <c r="H389" s="279">
        <v>399.29999999999995</v>
      </c>
      <c r="I389" s="279">
        <v>406.69999999999993</v>
      </c>
      <c r="J389" s="279">
        <v>411.29999999999995</v>
      </c>
      <c r="K389" s="277">
        <v>402.1</v>
      </c>
      <c r="L389" s="277">
        <v>390.1</v>
      </c>
      <c r="M389" s="277">
        <v>6.3613</v>
      </c>
    </row>
    <row r="390" spans="1:13">
      <c r="A390" s="268">
        <v>380</v>
      </c>
      <c r="B390" s="277" t="s">
        <v>498</v>
      </c>
      <c r="C390" s="278">
        <v>109.1</v>
      </c>
      <c r="D390" s="279">
        <v>110.01666666666667</v>
      </c>
      <c r="E390" s="279">
        <v>106.63333333333333</v>
      </c>
      <c r="F390" s="279">
        <v>104.16666666666666</v>
      </c>
      <c r="G390" s="279">
        <v>100.78333333333332</v>
      </c>
      <c r="H390" s="279">
        <v>112.48333333333333</v>
      </c>
      <c r="I390" s="279">
        <v>115.86666666666669</v>
      </c>
      <c r="J390" s="279">
        <v>118.33333333333334</v>
      </c>
      <c r="K390" s="277">
        <v>113.4</v>
      </c>
      <c r="L390" s="277">
        <v>107.55</v>
      </c>
      <c r="M390" s="277">
        <v>10.38396</v>
      </c>
    </row>
    <row r="391" spans="1:13">
      <c r="A391" s="268">
        <v>381</v>
      </c>
      <c r="B391" s="277" t="s">
        <v>279</v>
      </c>
      <c r="C391" s="278">
        <v>450.2</v>
      </c>
      <c r="D391" s="279">
        <v>453.10000000000008</v>
      </c>
      <c r="E391" s="279">
        <v>446.20000000000016</v>
      </c>
      <c r="F391" s="279">
        <v>442.2000000000001</v>
      </c>
      <c r="G391" s="279">
        <v>435.30000000000018</v>
      </c>
      <c r="H391" s="279">
        <v>457.10000000000014</v>
      </c>
      <c r="I391" s="279">
        <v>464.00000000000011</v>
      </c>
      <c r="J391" s="279">
        <v>468.00000000000011</v>
      </c>
      <c r="K391" s="277">
        <v>460</v>
      </c>
      <c r="L391" s="277">
        <v>449.1</v>
      </c>
      <c r="M391" s="277">
        <v>0.58669000000000004</v>
      </c>
    </row>
    <row r="392" spans="1:13">
      <c r="A392" s="268">
        <v>382</v>
      </c>
      <c r="B392" s="277" t="s">
        <v>499</v>
      </c>
      <c r="C392" s="278">
        <v>298.5</v>
      </c>
      <c r="D392" s="279">
        <v>300.98333333333335</v>
      </c>
      <c r="E392" s="279">
        <v>293.4666666666667</v>
      </c>
      <c r="F392" s="279">
        <v>288.43333333333334</v>
      </c>
      <c r="G392" s="279">
        <v>280.91666666666669</v>
      </c>
      <c r="H392" s="279">
        <v>306.01666666666671</v>
      </c>
      <c r="I392" s="279">
        <v>313.53333333333336</v>
      </c>
      <c r="J392" s="279">
        <v>318.56666666666672</v>
      </c>
      <c r="K392" s="277">
        <v>308.5</v>
      </c>
      <c r="L392" s="277">
        <v>295.95</v>
      </c>
      <c r="M392" s="277">
        <v>4.6746499999999997</v>
      </c>
    </row>
    <row r="393" spans="1:13">
      <c r="A393" s="268">
        <v>383</v>
      </c>
      <c r="B393" s="277" t="s">
        <v>167</v>
      </c>
      <c r="C393" s="278">
        <v>698.15</v>
      </c>
      <c r="D393" s="279">
        <v>705.56666666666661</v>
      </c>
      <c r="E393" s="279">
        <v>683.18333333333317</v>
      </c>
      <c r="F393" s="279">
        <v>668.21666666666658</v>
      </c>
      <c r="G393" s="279">
        <v>645.83333333333314</v>
      </c>
      <c r="H393" s="279">
        <v>720.53333333333319</v>
      </c>
      <c r="I393" s="279">
        <v>742.91666666666663</v>
      </c>
      <c r="J393" s="279">
        <v>757.88333333333321</v>
      </c>
      <c r="K393" s="277">
        <v>727.95</v>
      </c>
      <c r="L393" s="277">
        <v>690.6</v>
      </c>
      <c r="M393" s="277">
        <v>8.1954999999999991</v>
      </c>
    </row>
    <row r="394" spans="1:13">
      <c r="A394" s="268">
        <v>384</v>
      </c>
      <c r="B394" s="277" t="s">
        <v>501</v>
      </c>
      <c r="C394" s="278">
        <v>1150.5999999999999</v>
      </c>
      <c r="D394" s="279">
        <v>1155.0666666666666</v>
      </c>
      <c r="E394" s="279">
        <v>1129.1333333333332</v>
      </c>
      <c r="F394" s="279">
        <v>1107.6666666666665</v>
      </c>
      <c r="G394" s="279">
        <v>1081.7333333333331</v>
      </c>
      <c r="H394" s="279">
        <v>1176.5333333333333</v>
      </c>
      <c r="I394" s="279">
        <v>1202.4666666666667</v>
      </c>
      <c r="J394" s="279">
        <v>1223.9333333333334</v>
      </c>
      <c r="K394" s="277">
        <v>1181</v>
      </c>
      <c r="L394" s="277">
        <v>1133.5999999999999</v>
      </c>
      <c r="M394" s="277">
        <v>9.869E-2</v>
      </c>
    </row>
    <row r="395" spans="1:13">
      <c r="A395" s="268">
        <v>385</v>
      </c>
      <c r="B395" s="277" t="s">
        <v>502</v>
      </c>
      <c r="C395" s="278">
        <v>264.89999999999998</v>
      </c>
      <c r="D395" s="279">
        <v>268.7833333333333</v>
      </c>
      <c r="E395" s="279">
        <v>259.61666666666662</v>
      </c>
      <c r="F395" s="279">
        <v>254.33333333333331</v>
      </c>
      <c r="G395" s="279">
        <v>245.16666666666663</v>
      </c>
      <c r="H395" s="279">
        <v>274.06666666666661</v>
      </c>
      <c r="I395" s="279">
        <v>283.23333333333335</v>
      </c>
      <c r="J395" s="279">
        <v>288.51666666666659</v>
      </c>
      <c r="K395" s="277">
        <v>277.95</v>
      </c>
      <c r="L395" s="277">
        <v>263.5</v>
      </c>
      <c r="M395" s="277">
        <v>7.2990300000000001</v>
      </c>
    </row>
    <row r="396" spans="1:13">
      <c r="A396" s="268">
        <v>386</v>
      </c>
      <c r="B396" s="277" t="s">
        <v>168</v>
      </c>
      <c r="C396" s="278">
        <v>179.8</v>
      </c>
      <c r="D396" s="279">
        <v>181.46666666666667</v>
      </c>
      <c r="E396" s="279">
        <v>175.33333333333334</v>
      </c>
      <c r="F396" s="279">
        <v>170.86666666666667</v>
      </c>
      <c r="G396" s="279">
        <v>164.73333333333335</v>
      </c>
      <c r="H396" s="279">
        <v>185.93333333333334</v>
      </c>
      <c r="I396" s="279">
        <v>192.06666666666666</v>
      </c>
      <c r="J396" s="279">
        <v>196.53333333333333</v>
      </c>
      <c r="K396" s="277">
        <v>187.6</v>
      </c>
      <c r="L396" s="277">
        <v>177</v>
      </c>
      <c r="M396" s="277">
        <v>213.45492999999999</v>
      </c>
    </row>
    <row r="397" spans="1:13">
      <c r="A397" s="268">
        <v>387</v>
      </c>
      <c r="B397" s="277" t="s">
        <v>500</v>
      </c>
      <c r="C397" s="278">
        <v>46.15</v>
      </c>
      <c r="D397" s="279">
        <v>46.699999999999996</v>
      </c>
      <c r="E397" s="279">
        <v>45.499999999999993</v>
      </c>
      <c r="F397" s="279">
        <v>44.849999999999994</v>
      </c>
      <c r="G397" s="279">
        <v>43.649999999999991</v>
      </c>
      <c r="H397" s="279">
        <v>47.349999999999994</v>
      </c>
      <c r="I397" s="279">
        <v>48.55</v>
      </c>
      <c r="J397" s="279">
        <v>49.199999999999996</v>
      </c>
      <c r="K397" s="277">
        <v>47.9</v>
      </c>
      <c r="L397" s="277">
        <v>46.05</v>
      </c>
      <c r="M397" s="277">
        <v>7.9032799999999996</v>
      </c>
    </row>
    <row r="398" spans="1:13">
      <c r="A398" s="268">
        <v>388</v>
      </c>
      <c r="B398" s="277" t="s">
        <v>169</v>
      </c>
      <c r="C398" s="278">
        <v>107.9</v>
      </c>
      <c r="D398" s="279">
        <v>108.58333333333333</v>
      </c>
      <c r="E398" s="279">
        <v>106.51666666666665</v>
      </c>
      <c r="F398" s="279">
        <v>105.13333333333333</v>
      </c>
      <c r="G398" s="279">
        <v>103.06666666666665</v>
      </c>
      <c r="H398" s="279">
        <v>109.96666666666665</v>
      </c>
      <c r="I398" s="279">
        <v>112.03333333333335</v>
      </c>
      <c r="J398" s="279">
        <v>113.41666666666666</v>
      </c>
      <c r="K398" s="277">
        <v>110.65</v>
      </c>
      <c r="L398" s="277">
        <v>107.2</v>
      </c>
      <c r="M398" s="277">
        <v>39.576659999999997</v>
      </c>
    </row>
    <row r="399" spans="1:13">
      <c r="A399" s="268">
        <v>389</v>
      </c>
      <c r="B399" s="277" t="s">
        <v>503</v>
      </c>
      <c r="C399" s="278">
        <v>115.05</v>
      </c>
      <c r="D399" s="279">
        <v>115.43333333333332</v>
      </c>
      <c r="E399" s="279">
        <v>112.96666666666664</v>
      </c>
      <c r="F399" s="279">
        <v>110.88333333333331</v>
      </c>
      <c r="G399" s="279">
        <v>108.41666666666663</v>
      </c>
      <c r="H399" s="279">
        <v>117.51666666666665</v>
      </c>
      <c r="I399" s="279">
        <v>119.98333333333332</v>
      </c>
      <c r="J399" s="279">
        <v>122.06666666666666</v>
      </c>
      <c r="K399" s="277">
        <v>117.9</v>
      </c>
      <c r="L399" s="277">
        <v>113.35</v>
      </c>
      <c r="M399" s="277">
        <v>23.371670000000002</v>
      </c>
    </row>
    <row r="400" spans="1:13">
      <c r="A400" s="268">
        <v>390</v>
      </c>
      <c r="B400" s="277" t="s">
        <v>504</v>
      </c>
      <c r="C400" s="278">
        <v>644.9</v>
      </c>
      <c r="D400" s="279">
        <v>648.56666666666661</v>
      </c>
      <c r="E400" s="279">
        <v>637.73333333333323</v>
      </c>
      <c r="F400" s="279">
        <v>630.56666666666661</v>
      </c>
      <c r="G400" s="279">
        <v>619.73333333333323</v>
      </c>
      <c r="H400" s="279">
        <v>655.73333333333323</v>
      </c>
      <c r="I400" s="279">
        <v>666.56666666666672</v>
      </c>
      <c r="J400" s="279">
        <v>673.73333333333323</v>
      </c>
      <c r="K400" s="277">
        <v>659.4</v>
      </c>
      <c r="L400" s="277">
        <v>641.4</v>
      </c>
      <c r="M400" s="277">
        <v>1.5764199999999999</v>
      </c>
    </row>
    <row r="401" spans="1:13">
      <c r="A401" s="268">
        <v>391</v>
      </c>
      <c r="B401" s="277" t="s">
        <v>170</v>
      </c>
      <c r="C401" s="278">
        <v>2107.1</v>
      </c>
      <c r="D401" s="279">
        <v>2102.8666666666668</v>
      </c>
      <c r="E401" s="279">
        <v>2084.7333333333336</v>
      </c>
      <c r="F401" s="279">
        <v>2062.3666666666668</v>
      </c>
      <c r="G401" s="279">
        <v>2044.2333333333336</v>
      </c>
      <c r="H401" s="279">
        <v>2125.2333333333336</v>
      </c>
      <c r="I401" s="279">
        <v>2143.3666666666668</v>
      </c>
      <c r="J401" s="279">
        <v>2165.7333333333336</v>
      </c>
      <c r="K401" s="277">
        <v>2121</v>
      </c>
      <c r="L401" s="277">
        <v>2080.5</v>
      </c>
      <c r="M401" s="277">
        <v>126.43762</v>
      </c>
    </row>
    <row r="402" spans="1:13">
      <c r="A402" s="268">
        <v>392</v>
      </c>
      <c r="B402" s="277" t="s">
        <v>519</v>
      </c>
      <c r="C402" s="278">
        <v>9.65</v>
      </c>
      <c r="D402" s="279">
        <v>9.7500000000000018</v>
      </c>
      <c r="E402" s="279">
        <v>9.4500000000000028</v>
      </c>
      <c r="F402" s="279">
        <v>9.2500000000000018</v>
      </c>
      <c r="G402" s="279">
        <v>8.9500000000000028</v>
      </c>
      <c r="H402" s="279">
        <v>9.9500000000000028</v>
      </c>
      <c r="I402" s="279">
        <v>10.250000000000004</v>
      </c>
      <c r="J402" s="279">
        <v>10.450000000000003</v>
      </c>
      <c r="K402" s="277">
        <v>10.050000000000001</v>
      </c>
      <c r="L402" s="277">
        <v>9.5500000000000007</v>
      </c>
      <c r="M402" s="277">
        <v>10.4841</v>
      </c>
    </row>
    <row r="403" spans="1:13">
      <c r="A403" s="268">
        <v>393</v>
      </c>
      <c r="B403" s="277" t="s">
        <v>508</v>
      </c>
      <c r="C403" s="278">
        <v>190.9</v>
      </c>
      <c r="D403" s="279">
        <v>188.96666666666667</v>
      </c>
      <c r="E403" s="279">
        <v>187.03333333333333</v>
      </c>
      <c r="F403" s="279">
        <v>183.16666666666666</v>
      </c>
      <c r="G403" s="279">
        <v>181.23333333333332</v>
      </c>
      <c r="H403" s="279">
        <v>192.83333333333334</v>
      </c>
      <c r="I403" s="279">
        <v>194.76666666666668</v>
      </c>
      <c r="J403" s="279">
        <v>198.63333333333335</v>
      </c>
      <c r="K403" s="277">
        <v>190.9</v>
      </c>
      <c r="L403" s="277">
        <v>185.1</v>
      </c>
      <c r="M403" s="277">
        <v>6.2073700000000001</v>
      </c>
    </row>
    <row r="404" spans="1:13">
      <c r="A404" s="268">
        <v>394</v>
      </c>
      <c r="B404" s="277" t="s">
        <v>495</v>
      </c>
      <c r="C404" s="278">
        <v>242.8</v>
      </c>
      <c r="D404" s="279">
        <v>244.06666666666669</v>
      </c>
      <c r="E404" s="279">
        <v>240.63333333333338</v>
      </c>
      <c r="F404" s="279">
        <v>238.4666666666667</v>
      </c>
      <c r="G404" s="279">
        <v>235.03333333333339</v>
      </c>
      <c r="H404" s="279">
        <v>246.23333333333338</v>
      </c>
      <c r="I404" s="279">
        <v>249.66666666666671</v>
      </c>
      <c r="J404" s="279">
        <v>251.83333333333337</v>
      </c>
      <c r="K404" s="277">
        <v>247.5</v>
      </c>
      <c r="L404" s="277">
        <v>241.9</v>
      </c>
      <c r="M404" s="277">
        <v>3.20689</v>
      </c>
    </row>
    <row r="405" spans="1:13">
      <c r="A405" s="268">
        <v>395</v>
      </c>
      <c r="B405" s="277" t="s">
        <v>497</v>
      </c>
      <c r="C405" s="278">
        <v>21</v>
      </c>
      <c r="D405" s="279">
        <v>21.283333333333335</v>
      </c>
      <c r="E405" s="279">
        <v>20.616666666666671</v>
      </c>
      <c r="F405" s="279">
        <v>20.233333333333334</v>
      </c>
      <c r="G405" s="279">
        <v>19.56666666666667</v>
      </c>
      <c r="H405" s="279">
        <v>21.666666666666671</v>
      </c>
      <c r="I405" s="279">
        <v>22.333333333333336</v>
      </c>
      <c r="J405" s="279">
        <v>22.716666666666672</v>
      </c>
      <c r="K405" s="277">
        <v>21.95</v>
      </c>
      <c r="L405" s="277">
        <v>20.9</v>
      </c>
      <c r="M405" s="277">
        <v>27.579080000000001</v>
      </c>
    </row>
    <row r="406" spans="1:13">
      <c r="A406" s="268">
        <v>396</v>
      </c>
      <c r="B406" s="277" t="s">
        <v>512</v>
      </c>
      <c r="C406" s="278">
        <v>56.8</v>
      </c>
      <c r="D406" s="279">
        <v>56.316666666666663</v>
      </c>
      <c r="E406" s="279">
        <v>55.583333333333329</v>
      </c>
      <c r="F406" s="279">
        <v>54.366666666666667</v>
      </c>
      <c r="G406" s="279">
        <v>53.633333333333333</v>
      </c>
      <c r="H406" s="279">
        <v>57.533333333333324</v>
      </c>
      <c r="I406" s="279">
        <v>58.266666666666659</v>
      </c>
      <c r="J406" s="279">
        <v>59.48333333333332</v>
      </c>
      <c r="K406" s="277">
        <v>57.05</v>
      </c>
      <c r="L406" s="277">
        <v>55.1</v>
      </c>
      <c r="M406" s="277">
        <v>12.32788</v>
      </c>
    </row>
    <row r="407" spans="1:13">
      <c r="A407" s="268">
        <v>397</v>
      </c>
      <c r="B407" s="277" t="s">
        <v>171</v>
      </c>
      <c r="C407" s="278">
        <v>38.700000000000003</v>
      </c>
      <c r="D407" s="279">
        <v>39.200000000000003</v>
      </c>
      <c r="E407" s="279">
        <v>37.700000000000003</v>
      </c>
      <c r="F407" s="279">
        <v>36.700000000000003</v>
      </c>
      <c r="G407" s="279">
        <v>35.200000000000003</v>
      </c>
      <c r="H407" s="279">
        <v>40.200000000000003</v>
      </c>
      <c r="I407" s="279">
        <v>41.7</v>
      </c>
      <c r="J407" s="279">
        <v>42.7</v>
      </c>
      <c r="K407" s="277">
        <v>40.700000000000003</v>
      </c>
      <c r="L407" s="277">
        <v>38.200000000000003</v>
      </c>
      <c r="M407" s="277">
        <v>657.44343000000003</v>
      </c>
    </row>
    <row r="408" spans="1:13">
      <c r="A408" s="268">
        <v>398</v>
      </c>
      <c r="B408" s="277" t="s">
        <v>513</v>
      </c>
      <c r="C408" s="278">
        <v>8398.4500000000007</v>
      </c>
      <c r="D408" s="279">
        <v>8469.4499999999989</v>
      </c>
      <c r="E408" s="279">
        <v>8088.8999999999978</v>
      </c>
      <c r="F408" s="279">
        <v>7779.3499999999985</v>
      </c>
      <c r="G408" s="279">
        <v>7398.7999999999975</v>
      </c>
      <c r="H408" s="279">
        <v>8778.9999999999982</v>
      </c>
      <c r="I408" s="279">
        <v>9159.5499999999975</v>
      </c>
      <c r="J408" s="279">
        <v>9469.0999999999985</v>
      </c>
      <c r="K408" s="277">
        <v>8850</v>
      </c>
      <c r="L408" s="277">
        <v>8159.9</v>
      </c>
      <c r="M408" s="277">
        <v>0.26859</v>
      </c>
    </row>
    <row r="409" spans="1:13">
      <c r="A409" s="268">
        <v>399</v>
      </c>
      <c r="B409" s="277" t="s">
        <v>3524</v>
      </c>
      <c r="C409" s="278">
        <v>818.9</v>
      </c>
      <c r="D409" s="279">
        <v>816.88333333333333</v>
      </c>
      <c r="E409" s="279">
        <v>809.16666666666663</v>
      </c>
      <c r="F409" s="279">
        <v>799.43333333333328</v>
      </c>
      <c r="G409" s="279">
        <v>791.71666666666658</v>
      </c>
      <c r="H409" s="279">
        <v>826.61666666666667</v>
      </c>
      <c r="I409" s="279">
        <v>834.33333333333337</v>
      </c>
      <c r="J409" s="279">
        <v>844.06666666666672</v>
      </c>
      <c r="K409" s="277">
        <v>824.6</v>
      </c>
      <c r="L409" s="277">
        <v>807.15</v>
      </c>
      <c r="M409" s="277">
        <v>15.274050000000001</v>
      </c>
    </row>
    <row r="410" spans="1:13">
      <c r="A410" s="268">
        <v>400</v>
      </c>
      <c r="B410" s="277" t="s">
        <v>280</v>
      </c>
      <c r="C410" s="278">
        <v>845</v>
      </c>
      <c r="D410" s="279">
        <v>842.01666666666677</v>
      </c>
      <c r="E410" s="279">
        <v>833.18333333333351</v>
      </c>
      <c r="F410" s="279">
        <v>821.36666666666679</v>
      </c>
      <c r="G410" s="279">
        <v>812.53333333333353</v>
      </c>
      <c r="H410" s="279">
        <v>853.83333333333348</v>
      </c>
      <c r="I410" s="279">
        <v>862.66666666666674</v>
      </c>
      <c r="J410" s="279">
        <v>874.48333333333346</v>
      </c>
      <c r="K410" s="277">
        <v>850.85</v>
      </c>
      <c r="L410" s="277">
        <v>830.2</v>
      </c>
      <c r="M410" s="277">
        <v>14.387409999999999</v>
      </c>
    </row>
    <row r="411" spans="1:13">
      <c r="A411" s="268">
        <v>401</v>
      </c>
      <c r="B411" s="277" t="s">
        <v>172</v>
      </c>
      <c r="C411" s="278">
        <v>204.05</v>
      </c>
      <c r="D411" s="279">
        <v>205.15</v>
      </c>
      <c r="E411" s="279">
        <v>201.8</v>
      </c>
      <c r="F411" s="279">
        <v>199.55</v>
      </c>
      <c r="G411" s="279">
        <v>196.20000000000002</v>
      </c>
      <c r="H411" s="279">
        <v>207.4</v>
      </c>
      <c r="I411" s="279">
        <v>210.74999999999997</v>
      </c>
      <c r="J411" s="279">
        <v>213</v>
      </c>
      <c r="K411" s="277">
        <v>208.5</v>
      </c>
      <c r="L411" s="277">
        <v>202.9</v>
      </c>
      <c r="M411" s="277">
        <v>341.47080999999997</v>
      </c>
    </row>
    <row r="412" spans="1:13">
      <c r="A412" s="268">
        <v>402</v>
      </c>
      <c r="B412" s="277" t="s">
        <v>514</v>
      </c>
      <c r="C412" s="278">
        <v>3902.7</v>
      </c>
      <c r="D412" s="279">
        <v>3913.2333333333336</v>
      </c>
      <c r="E412" s="279">
        <v>3851.4666666666672</v>
      </c>
      <c r="F412" s="279">
        <v>3800.2333333333336</v>
      </c>
      <c r="G412" s="279">
        <v>3738.4666666666672</v>
      </c>
      <c r="H412" s="279">
        <v>3964.4666666666672</v>
      </c>
      <c r="I412" s="279">
        <v>4026.2333333333336</v>
      </c>
      <c r="J412" s="279">
        <v>4077.4666666666672</v>
      </c>
      <c r="K412" s="277">
        <v>3975</v>
      </c>
      <c r="L412" s="277">
        <v>3862</v>
      </c>
      <c r="M412" s="277">
        <v>0.17115</v>
      </c>
    </row>
    <row r="413" spans="1:13">
      <c r="A413" s="268">
        <v>403</v>
      </c>
      <c r="B413" s="277" t="s">
        <v>2403</v>
      </c>
      <c r="C413" s="278">
        <v>80.400000000000006</v>
      </c>
      <c r="D413" s="279">
        <v>80.966666666666669</v>
      </c>
      <c r="E413" s="279">
        <v>78.683333333333337</v>
      </c>
      <c r="F413" s="279">
        <v>76.966666666666669</v>
      </c>
      <c r="G413" s="279">
        <v>74.683333333333337</v>
      </c>
      <c r="H413" s="279">
        <v>82.683333333333337</v>
      </c>
      <c r="I413" s="279">
        <v>84.966666666666669</v>
      </c>
      <c r="J413" s="279">
        <v>86.683333333333337</v>
      </c>
      <c r="K413" s="277">
        <v>83.25</v>
      </c>
      <c r="L413" s="277">
        <v>79.25</v>
      </c>
      <c r="M413" s="277">
        <v>0.64863000000000004</v>
      </c>
    </row>
    <row r="414" spans="1:13">
      <c r="A414" s="268">
        <v>404</v>
      </c>
      <c r="B414" s="277" t="s">
        <v>2405</v>
      </c>
      <c r="C414" s="278">
        <v>56.9</v>
      </c>
      <c r="D414" s="279">
        <v>57.6</v>
      </c>
      <c r="E414" s="279">
        <v>55.800000000000004</v>
      </c>
      <c r="F414" s="279">
        <v>54.7</v>
      </c>
      <c r="G414" s="279">
        <v>52.900000000000006</v>
      </c>
      <c r="H414" s="279">
        <v>58.7</v>
      </c>
      <c r="I414" s="279">
        <v>60.5</v>
      </c>
      <c r="J414" s="279">
        <v>61.6</v>
      </c>
      <c r="K414" s="277">
        <v>59.4</v>
      </c>
      <c r="L414" s="277">
        <v>56.5</v>
      </c>
      <c r="M414" s="277">
        <v>12.090199999999999</v>
      </c>
    </row>
    <row r="415" spans="1:13">
      <c r="A415" s="268">
        <v>405</v>
      </c>
      <c r="B415" s="277" t="s">
        <v>2413</v>
      </c>
      <c r="C415" s="278">
        <v>140.4</v>
      </c>
      <c r="D415" s="279">
        <v>142.46666666666667</v>
      </c>
      <c r="E415" s="279">
        <v>136.03333333333333</v>
      </c>
      <c r="F415" s="279">
        <v>131.66666666666666</v>
      </c>
      <c r="G415" s="279">
        <v>125.23333333333332</v>
      </c>
      <c r="H415" s="279">
        <v>146.83333333333334</v>
      </c>
      <c r="I415" s="279">
        <v>153.26666666666668</v>
      </c>
      <c r="J415" s="279">
        <v>157.63333333333335</v>
      </c>
      <c r="K415" s="277">
        <v>148.9</v>
      </c>
      <c r="L415" s="277">
        <v>138.1</v>
      </c>
      <c r="M415" s="277">
        <v>46.953119999999998</v>
      </c>
    </row>
    <row r="416" spans="1:13">
      <c r="A416" s="268">
        <v>406</v>
      </c>
      <c r="B416" s="277" t="s">
        <v>516</v>
      </c>
      <c r="C416" s="278">
        <v>1431.05</v>
      </c>
      <c r="D416" s="279">
        <v>1430.55</v>
      </c>
      <c r="E416" s="279">
        <v>1416.3</v>
      </c>
      <c r="F416" s="279">
        <v>1401.55</v>
      </c>
      <c r="G416" s="279">
        <v>1387.3</v>
      </c>
      <c r="H416" s="279">
        <v>1445.3</v>
      </c>
      <c r="I416" s="279">
        <v>1459.55</v>
      </c>
      <c r="J416" s="279">
        <v>1474.3</v>
      </c>
      <c r="K416" s="277">
        <v>1444.8</v>
      </c>
      <c r="L416" s="277">
        <v>1415.8</v>
      </c>
      <c r="M416" s="277">
        <v>6.2379999999999998E-2</v>
      </c>
    </row>
    <row r="417" spans="1:13">
      <c r="A417" s="268">
        <v>407</v>
      </c>
      <c r="B417" s="277" t="s">
        <v>518</v>
      </c>
      <c r="C417" s="278">
        <v>172.35</v>
      </c>
      <c r="D417" s="279">
        <v>173.38333333333333</v>
      </c>
      <c r="E417" s="279">
        <v>169.96666666666664</v>
      </c>
      <c r="F417" s="279">
        <v>167.58333333333331</v>
      </c>
      <c r="G417" s="279">
        <v>164.16666666666663</v>
      </c>
      <c r="H417" s="279">
        <v>175.76666666666665</v>
      </c>
      <c r="I417" s="279">
        <v>179.18333333333334</v>
      </c>
      <c r="J417" s="279">
        <v>181.56666666666666</v>
      </c>
      <c r="K417" s="277">
        <v>176.8</v>
      </c>
      <c r="L417" s="277">
        <v>171</v>
      </c>
      <c r="M417" s="277">
        <v>1.7669999999999999</v>
      </c>
    </row>
    <row r="418" spans="1:13">
      <c r="A418" s="268">
        <v>408</v>
      </c>
      <c r="B418" s="277" t="s">
        <v>173</v>
      </c>
      <c r="C418" s="278">
        <v>19355.849999999999</v>
      </c>
      <c r="D418" s="279">
        <v>19608.983333333334</v>
      </c>
      <c r="E418" s="279">
        <v>19018.966666666667</v>
      </c>
      <c r="F418" s="279">
        <v>18682.083333333332</v>
      </c>
      <c r="G418" s="279">
        <v>18092.066666666666</v>
      </c>
      <c r="H418" s="279">
        <v>19945.866666666669</v>
      </c>
      <c r="I418" s="279">
        <v>20535.883333333339</v>
      </c>
      <c r="J418" s="279">
        <v>20872.76666666667</v>
      </c>
      <c r="K418" s="277">
        <v>20199</v>
      </c>
      <c r="L418" s="277">
        <v>19272.099999999999</v>
      </c>
      <c r="M418" s="277">
        <v>0.65858000000000005</v>
      </c>
    </row>
    <row r="419" spans="1:13">
      <c r="A419" s="268">
        <v>409</v>
      </c>
      <c r="B419" s="277" t="s">
        <v>520</v>
      </c>
      <c r="C419" s="278">
        <v>957.4</v>
      </c>
      <c r="D419" s="279">
        <v>970.4666666666667</v>
      </c>
      <c r="E419" s="279">
        <v>930.93333333333339</v>
      </c>
      <c r="F419" s="279">
        <v>904.4666666666667</v>
      </c>
      <c r="G419" s="279">
        <v>864.93333333333339</v>
      </c>
      <c r="H419" s="279">
        <v>996.93333333333339</v>
      </c>
      <c r="I419" s="279">
        <v>1036.4666666666667</v>
      </c>
      <c r="J419" s="279">
        <v>1062.9333333333334</v>
      </c>
      <c r="K419" s="277">
        <v>1010</v>
      </c>
      <c r="L419" s="277">
        <v>944</v>
      </c>
      <c r="M419" s="277">
        <v>0.54117000000000004</v>
      </c>
    </row>
    <row r="420" spans="1:13">
      <c r="A420" s="268">
        <v>410</v>
      </c>
      <c r="B420" s="277" t="s">
        <v>174</v>
      </c>
      <c r="C420" s="278">
        <v>1207.25</v>
      </c>
      <c r="D420" s="279">
        <v>1210.8499999999999</v>
      </c>
      <c r="E420" s="279">
        <v>1193.4999999999998</v>
      </c>
      <c r="F420" s="279">
        <v>1179.7499999999998</v>
      </c>
      <c r="G420" s="279">
        <v>1162.3999999999996</v>
      </c>
      <c r="H420" s="279">
        <v>1224.5999999999999</v>
      </c>
      <c r="I420" s="279">
        <v>1241.9500000000003</v>
      </c>
      <c r="J420" s="279">
        <v>1255.7</v>
      </c>
      <c r="K420" s="277">
        <v>1228.2</v>
      </c>
      <c r="L420" s="277">
        <v>1197.0999999999999</v>
      </c>
      <c r="M420" s="277">
        <v>5.5622299999999996</v>
      </c>
    </row>
    <row r="421" spans="1:13">
      <c r="A421" s="268">
        <v>411</v>
      </c>
      <c r="B421" s="277" t="s">
        <v>515</v>
      </c>
      <c r="C421" s="278">
        <v>353</v>
      </c>
      <c r="D421" s="279">
        <v>355.09999999999997</v>
      </c>
      <c r="E421" s="279">
        <v>349.39999999999992</v>
      </c>
      <c r="F421" s="279">
        <v>345.79999999999995</v>
      </c>
      <c r="G421" s="279">
        <v>340.09999999999991</v>
      </c>
      <c r="H421" s="279">
        <v>358.69999999999993</v>
      </c>
      <c r="I421" s="279">
        <v>364.4</v>
      </c>
      <c r="J421" s="279">
        <v>367.99999999999994</v>
      </c>
      <c r="K421" s="277">
        <v>360.8</v>
      </c>
      <c r="L421" s="277">
        <v>351.5</v>
      </c>
      <c r="M421" s="277">
        <v>0.28127000000000002</v>
      </c>
    </row>
    <row r="422" spans="1:13">
      <c r="A422" s="268">
        <v>412</v>
      </c>
      <c r="B422" s="277" t="s">
        <v>510</v>
      </c>
      <c r="C422" s="278">
        <v>23.4</v>
      </c>
      <c r="D422" s="279">
        <v>23.466666666666669</v>
      </c>
      <c r="E422" s="279">
        <v>23.183333333333337</v>
      </c>
      <c r="F422" s="279">
        <v>22.966666666666669</v>
      </c>
      <c r="G422" s="279">
        <v>22.683333333333337</v>
      </c>
      <c r="H422" s="279">
        <v>23.683333333333337</v>
      </c>
      <c r="I422" s="279">
        <v>23.966666666666669</v>
      </c>
      <c r="J422" s="279">
        <v>24.183333333333337</v>
      </c>
      <c r="K422" s="277">
        <v>23.75</v>
      </c>
      <c r="L422" s="277">
        <v>23.25</v>
      </c>
      <c r="M422" s="277">
        <v>8.4056200000000008</v>
      </c>
    </row>
    <row r="423" spans="1:13">
      <c r="A423" s="268">
        <v>413</v>
      </c>
      <c r="B423" s="277" t="s">
        <v>511</v>
      </c>
      <c r="C423" s="278">
        <v>1578.65</v>
      </c>
      <c r="D423" s="279">
        <v>1590.8333333333333</v>
      </c>
      <c r="E423" s="279">
        <v>1558.8166666666666</v>
      </c>
      <c r="F423" s="279">
        <v>1538.9833333333333</v>
      </c>
      <c r="G423" s="279">
        <v>1506.9666666666667</v>
      </c>
      <c r="H423" s="279">
        <v>1610.6666666666665</v>
      </c>
      <c r="I423" s="279">
        <v>1642.6833333333334</v>
      </c>
      <c r="J423" s="279">
        <v>1662.5166666666664</v>
      </c>
      <c r="K423" s="277">
        <v>1622.85</v>
      </c>
      <c r="L423" s="277">
        <v>1571</v>
      </c>
      <c r="M423" s="277">
        <v>8.3140000000000006E-2</v>
      </c>
    </row>
    <row r="424" spans="1:13">
      <c r="A424" s="268">
        <v>414</v>
      </c>
      <c r="B424" s="277" t="s">
        <v>521</v>
      </c>
      <c r="C424" s="278">
        <v>244</v>
      </c>
      <c r="D424" s="279">
        <v>246.33333333333334</v>
      </c>
      <c r="E424" s="279">
        <v>237.66666666666669</v>
      </c>
      <c r="F424" s="279">
        <v>231.33333333333334</v>
      </c>
      <c r="G424" s="279">
        <v>222.66666666666669</v>
      </c>
      <c r="H424" s="279">
        <v>252.66666666666669</v>
      </c>
      <c r="I424" s="279">
        <v>261.33333333333337</v>
      </c>
      <c r="J424" s="279">
        <v>267.66666666666669</v>
      </c>
      <c r="K424" s="277">
        <v>255</v>
      </c>
      <c r="L424" s="277">
        <v>240</v>
      </c>
      <c r="M424" s="277">
        <v>2.0827</v>
      </c>
    </row>
    <row r="425" spans="1:13">
      <c r="A425" s="268">
        <v>415</v>
      </c>
      <c r="B425" s="277" t="s">
        <v>522</v>
      </c>
      <c r="C425" s="278">
        <v>994.25</v>
      </c>
      <c r="D425" s="279">
        <v>1008.5499999999998</v>
      </c>
      <c r="E425" s="279">
        <v>951.99999999999977</v>
      </c>
      <c r="F425" s="279">
        <v>909.74999999999989</v>
      </c>
      <c r="G425" s="279">
        <v>853.19999999999982</v>
      </c>
      <c r="H425" s="279">
        <v>1050.7999999999997</v>
      </c>
      <c r="I425" s="279">
        <v>1107.3499999999997</v>
      </c>
      <c r="J425" s="279">
        <v>1149.5999999999997</v>
      </c>
      <c r="K425" s="277">
        <v>1065.0999999999999</v>
      </c>
      <c r="L425" s="277">
        <v>966.3</v>
      </c>
      <c r="M425" s="277">
        <v>0.93057000000000001</v>
      </c>
    </row>
    <row r="426" spans="1:13">
      <c r="A426" s="268">
        <v>416</v>
      </c>
      <c r="B426" s="277" t="s">
        <v>523</v>
      </c>
      <c r="C426" s="278">
        <v>318.64999999999998</v>
      </c>
      <c r="D426" s="279">
        <v>315.96666666666664</v>
      </c>
      <c r="E426" s="279">
        <v>309.48333333333329</v>
      </c>
      <c r="F426" s="279">
        <v>300.31666666666666</v>
      </c>
      <c r="G426" s="279">
        <v>293.83333333333331</v>
      </c>
      <c r="H426" s="279">
        <v>325.13333333333327</v>
      </c>
      <c r="I426" s="279">
        <v>331.61666666666662</v>
      </c>
      <c r="J426" s="279">
        <v>340.78333333333325</v>
      </c>
      <c r="K426" s="277">
        <v>322.45</v>
      </c>
      <c r="L426" s="277">
        <v>306.8</v>
      </c>
      <c r="M426" s="277">
        <v>6.2081299999999997</v>
      </c>
    </row>
    <row r="427" spans="1:13">
      <c r="A427" s="268">
        <v>417</v>
      </c>
      <c r="B427" s="277" t="s">
        <v>524</v>
      </c>
      <c r="C427" s="278">
        <v>7.15</v>
      </c>
      <c r="D427" s="279">
        <v>7.2</v>
      </c>
      <c r="E427" s="279">
        <v>7.0500000000000007</v>
      </c>
      <c r="F427" s="279">
        <v>6.95</v>
      </c>
      <c r="G427" s="279">
        <v>6.8000000000000007</v>
      </c>
      <c r="H427" s="279">
        <v>7.3000000000000007</v>
      </c>
      <c r="I427" s="279">
        <v>7.4500000000000011</v>
      </c>
      <c r="J427" s="279">
        <v>7.5500000000000007</v>
      </c>
      <c r="K427" s="277">
        <v>7.35</v>
      </c>
      <c r="L427" s="277">
        <v>7.1</v>
      </c>
      <c r="M427" s="277">
        <v>52.890610000000002</v>
      </c>
    </row>
    <row r="428" spans="1:13">
      <c r="A428" s="268">
        <v>418</v>
      </c>
      <c r="B428" s="277" t="s">
        <v>2517</v>
      </c>
      <c r="C428" s="278">
        <v>586.45000000000005</v>
      </c>
      <c r="D428" s="279">
        <v>586.36666666666667</v>
      </c>
      <c r="E428" s="279">
        <v>572.73333333333335</v>
      </c>
      <c r="F428" s="279">
        <v>559.01666666666665</v>
      </c>
      <c r="G428" s="279">
        <v>545.38333333333333</v>
      </c>
      <c r="H428" s="279">
        <v>600.08333333333337</v>
      </c>
      <c r="I428" s="279">
        <v>613.71666666666681</v>
      </c>
      <c r="J428" s="279">
        <v>627.43333333333339</v>
      </c>
      <c r="K428" s="277">
        <v>600</v>
      </c>
      <c r="L428" s="277">
        <v>572.65</v>
      </c>
      <c r="M428" s="277">
        <v>0.44861000000000001</v>
      </c>
    </row>
    <row r="429" spans="1:13">
      <c r="A429" s="268">
        <v>419</v>
      </c>
      <c r="B429" s="277" t="s">
        <v>527</v>
      </c>
      <c r="C429" s="278">
        <v>183</v>
      </c>
      <c r="D429" s="279">
        <v>183.33333333333334</v>
      </c>
      <c r="E429" s="279">
        <v>177.26666666666668</v>
      </c>
      <c r="F429" s="279">
        <v>171.53333333333333</v>
      </c>
      <c r="G429" s="279">
        <v>165.46666666666667</v>
      </c>
      <c r="H429" s="279">
        <v>189.06666666666669</v>
      </c>
      <c r="I429" s="279">
        <v>195.13333333333335</v>
      </c>
      <c r="J429" s="279">
        <v>200.8666666666667</v>
      </c>
      <c r="K429" s="277">
        <v>189.4</v>
      </c>
      <c r="L429" s="277">
        <v>177.6</v>
      </c>
      <c r="M429" s="277">
        <v>21.073540000000001</v>
      </c>
    </row>
    <row r="430" spans="1:13">
      <c r="A430" s="268">
        <v>420</v>
      </c>
      <c r="B430" s="277" t="s">
        <v>2526</v>
      </c>
      <c r="C430" s="278">
        <v>51.7</v>
      </c>
      <c r="D430" s="279">
        <v>51.833333333333336</v>
      </c>
      <c r="E430" s="279">
        <v>51.266666666666673</v>
      </c>
      <c r="F430" s="279">
        <v>50.833333333333336</v>
      </c>
      <c r="G430" s="279">
        <v>50.266666666666673</v>
      </c>
      <c r="H430" s="279">
        <v>52.266666666666673</v>
      </c>
      <c r="I430" s="279">
        <v>52.833333333333336</v>
      </c>
      <c r="J430" s="279">
        <v>53.266666666666673</v>
      </c>
      <c r="K430" s="277">
        <v>52.4</v>
      </c>
      <c r="L430" s="277">
        <v>51.4</v>
      </c>
      <c r="M430" s="277">
        <v>37.943939999999998</v>
      </c>
    </row>
    <row r="431" spans="1:13">
      <c r="A431" s="268">
        <v>421</v>
      </c>
      <c r="B431" s="277" t="s">
        <v>175</v>
      </c>
      <c r="C431" s="286">
        <v>4132.05</v>
      </c>
      <c r="D431" s="287">
        <v>4154.8833333333341</v>
      </c>
      <c r="E431" s="287">
        <v>4082.3666666666686</v>
      </c>
      <c r="F431" s="287">
        <v>4032.6833333333343</v>
      </c>
      <c r="G431" s="287">
        <v>3960.1666666666688</v>
      </c>
      <c r="H431" s="287">
        <v>4204.5666666666684</v>
      </c>
      <c r="I431" s="287">
        <v>4277.083333333333</v>
      </c>
      <c r="J431" s="287">
        <v>4326.7666666666682</v>
      </c>
      <c r="K431" s="288">
        <v>4227.3999999999996</v>
      </c>
      <c r="L431" s="288">
        <v>4105.2</v>
      </c>
      <c r="M431" s="288">
        <v>1.8220799999999999</v>
      </c>
    </row>
    <row r="432" spans="1:13">
      <c r="A432" s="268">
        <v>422</v>
      </c>
      <c r="B432" s="277" t="s">
        <v>176</v>
      </c>
      <c r="C432" s="277">
        <v>662.65</v>
      </c>
      <c r="D432" s="279">
        <v>670.2166666666667</v>
      </c>
      <c r="E432" s="279">
        <v>650.43333333333339</v>
      </c>
      <c r="F432" s="279">
        <v>638.2166666666667</v>
      </c>
      <c r="G432" s="279">
        <v>618.43333333333339</v>
      </c>
      <c r="H432" s="279">
        <v>682.43333333333339</v>
      </c>
      <c r="I432" s="279">
        <v>702.2166666666667</v>
      </c>
      <c r="J432" s="279">
        <v>714.43333333333339</v>
      </c>
      <c r="K432" s="277">
        <v>690</v>
      </c>
      <c r="L432" s="277">
        <v>658</v>
      </c>
      <c r="M432" s="277">
        <v>35.203279999999999</v>
      </c>
    </row>
    <row r="433" spans="1:13">
      <c r="A433" s="268">
        <v>423</v>
      </c>
      <c r="B433" s="277" t="s">
        <v>177</v>
      </c>
      <c r="C433" s="277">
        <v>611.25</v>
      </c>
      <c r="D433" s="279">
        <v>614.1</v>
      </c>
      <c r="E433" s="279">
        <v>603.20000000000005</v>
      </c>
      <c r="F433" s="279">
        <v>595.15</v>
      </c>
      <c r="G433" s="279">
        <v>584.25</v>
      </c>
      <c r="H433" s="279">
        <v>622.15000000000009</v>
      </c>
      <c r="I433" s="279">
        <v>633.04999999999995</v>
      </c>
      <c r="J433" s="279">
        <v>641.10000000000014</v>
      </c>
      <c r="K433" s="277">
        <v>625</v>
      </c>
      <c r="L433" s="277">
        <v>606.04999999999995</v>
      </c>
      <c r="M433" s="277">
        <v>14.808949999999999</v>
      </c>
    </row>
    <row r="434" spans="1:13">
      <c r="A434" s="268">
        <v>424</v>
      </c>
      <c r="B434" s="277" t="s">
        <v>525</v>
      </c>
      <c r="C434" s="277">
        <v>84.8</v>
      </c>
      <c r="D434" s="279">
        <v>84.616666666666674</v>
      </c>
      <c r="E434" s="279">
        <v>84.233333333333348</v>
      </c>
      <c r="F434" s="279">
        <v>83.666666666666671</v>
      </c>
      <c r="G434" s="279">
        <v>83.283333333333346</v>
      </c>
      <c r="H434" s="279">
        <v>85.183333333333351</v>
      </c>
      <c r="I434" s="279">
        <v>85.566666666666677</v>
      </c>
      <c r="J434" s="279">
        <v>86.133333333333354</v>
      </c>
      <c r="K434" s="277">
        <v>85</v>
      </c>
      <c r="L434" s="277">
        <v>84.05</v>
      </c>
      <c r="M434" s="277">
        <v>3.6669399999999999</v>
      </c>
    </row>
    <row r="435" spans="1:13">
      <c r="A435" s="268">
        <v>425</v>
      </c>
      <c r="B435" s="277" t="s">
        <v>281</v>
      </c>
      <c r="C435" s="277">
        <v>150.94999999999999</v>
      </c>
      <c r="D435" s="279">
        <v>153.74999999999997</v>
      </c>
      <c r="E435" s="279">
        <v>145.89999999999995</v>
      </c>
      <c r="F435" s="279">
        <v>140.84999999999997</v>
      </c>
      <c r="G435" s="279">
        <v>132.99999999999994</v>
      </c>
      <c r="H435" s="279">
        <v>158.79999999999995</v>
      </c>
      <c r="I435" s="279">
        <v>166.64999999999998</v>
      </c>
      <c r="J435" s="279">
        <v>171.69999999999996</v>
      </c>
      <c r="K435" s="277">
        <v>161.6</v>
      </c>
      <c r="L435" s="277">
        <v>148.69999999999999</v>
      </c>
      <c r="M435" s="277">
        <v>28.09918</v>
      </c>
    </row>
    <row r="436" spans="1:13">
      <c r="A436" s="268">
        <v>426</v>
      </c>
      <c r="B436" s="277" t="s">
        <v>526</v>
      </c>
      <c r="C436" s="277">
        <v>439.45</v>
      </c>
      <c r="D436" s="279">
        <v>443</v>
      </c>
      <c r="E436" s="279">
        <v>434.45</v>
      </c>
      <c r="F436" s="279">
        <v>429.45</v>
      </c>
      <c r="G436" s="279">
        <v>420.9</v>
      </c>
      <c r="H436" s="279">
        <v>448</v>
      </c>
      <c r="I436" s="279">
        <v>456.54999999999995</v>
      </c>
      <c r="J436" s="279">
        <v>461.55</v>
      </c>
      <c r="K436" s="277">
        <v>451.55</v>
      </c>
      <c r="L436" s="277">
        <v>438</v>
      </c>
      <c r="M436" s="277">
        <v>1.0052300000000001</v>
      </c>
    </row>
    <row r="437" spans="1:13">
      <c r="A437" s="268">
        <v>427</v>
      </c>
      <c r="B437" s="277" t="s">
        <v>3388</v>
      </c>
      <c r="C437" s="277">
        <v>268.5</v>
      </c>
      <c r="D437" s="279">
        <v>270.61666666666662</v>
      </c>
      <c r="E437" s="279">
        <v>264.43333333333322</v>
      </c>
      <c r="F437" s="279">
        <v>260.36666666666662</v>
      </c>
      <c r="G437" s="279">
        <v>254.18333333333322</v>
      </c>
      <c r="H437" s="279">
        <v>274.68333333333322</v>
      </c>
      <c r="I437" s="279">
        <v>280.86666666666662</v>
      </c>
      <c r="J437" s="279">
        <v>284.93333333333322</v>
      </c>
      <c r="K437" s="277">
        <v>276.8</v>
      </c>
      <c r="L437" s="277">
        <v>266.55</v>
      </c>
      <c r="M437" s="277">
        <v>1.22075</v>
      </c>
    </row>
    <row r="438" spans="1:13">
      <c r="A438" s="268">
        <v>428</v>
      </c>
      <c r="B438" s="277" t="s">
        <v>529</v>
      </c>
      <c r="C438" s="277">
        <v>1311.65</v>
      </c>
      <c r="D438" s="279">
        <v>1323.0666666666666</v>
      </c>
      <c r="E438" s="279">
        <v>1282.5833333333333</v>
      </c>
      <c r="F438" s="279">
        <v>1253.5166666666667</v>
      </c>
      <c r="G438" s="279">
        <v>1213.0333333333333</v>
      </c>
      <c r="H438" s="279">
        <v>1352.1333333333332</v>
      </c>
      <c r="I438" s="279">
        <v>1392.6166666666668</v>
      </c>
      <c r="J438" s="279">
        <v>1421.6833333333332</v>
      </c>
      <c r="K438" s="277">
        <v>1363.55</v>
      </c>
      <c r="L438" s="277">
        <v>1294</v>
      </c>
      <c r="M438" s="277">
        <v>4.0532700000000004</v>
      </c>
    </row>
    <row r="439" spans="1:13">
      <c r="A439" s="268">
        <v>429</v>
      </c>
      <c r="B439" s="277" t="s">
        <v>530</v>
      </c>
      <c r="C439" s="277">
        <v>423.85</v>
      </c>
      <c r="D439" s="279">
        <v>427.05</v>
      </c>
      <c r="E439" s="279">
        <v>416.90000000000003</v>
      </c>
      <c r="F439" s="279">
        <v>409.95000000000005</v>
      </c>
      <c r="G439" s="279">
        <v>399.80000000000007</v>
      </c>
      <c r="H439" s="279">
        <v>434</v>
      </c>
      <c r="I439" s="279">
        <v>444.15</v>
      </c>
      <c r="J439" s="279">
        <v>451.09999999999997</v>
      </c>
      <c r="K439" s="277">
        <v>437.2</v>
      </c>
      <c r="L439" s="277">
        <v>420.1</v>
      </c>
      <c r="M439" s="277">
        <v>0.51239999999999997</v>
      </c>
    </row>
    <row r="440" spans="1:13">
      <c r="A440" s="268">
        <v>430</v>
      </c>
      <c r="B440" s="277" t="s">
        <v>178</v>
      </c>
      <c r="C440" s="277">
        <v>501.9</v>
      </c>
      <c r="D440" s="279">
        <v>506.06666666666661</v>
      </c>
      <c r="E440" s="279">
        <v>494.48333333333323</v>
      </c>
      <c r="F440" s="279">
        <v>487.06666666666661</v>
      </c>
      <c r="G440" s="279">
        <v>475.48333333333323</v>
      </c>
      <c r="H440" s="279">
        <v>513.48333333333323</v>
      </c>
      <c r="I440" s="279">
        <v>525.06666666666661</v>
      </c>
      <c r="J440" s="279">
        <v>532.48333333333323</v>
      </c>
      <c r="K440" s="277">
        <v>517.65</v>
      </c>
      <c r="L440" s="277">
        <v>498.65</v>
      </c>
      <c r="M440" s="277">
        <v>85.195909999999998</v>
      </c>
    </row>
    <row r="441" spans="1:13">
      <c r="A441" s="268">
        <v>431</v>
      </c>
      <c r="B441" s="277" t="s">
        <v>531</v>
      </c>
      <c r="C441" s="277">
        <v>270.39999999999998</v>
      </c>
      <c r="D441" s="279">
        <v>272.91666666666669</v>
      </c>
      <c r="E441" s="279">
        <v>263.83333333333337</v>
      </c>
      <c r="F441" s="279">
        <v>257.26666666666671</v>
      </c>
      <c r="G441" s="279">
        <v>248.18333333333339</v>
      </c>
      <c r="H441" s="279">
        <v>279.48333333333335</v>
      </c>
      <c r="I441" s="279">
        <v>288.56666666666672</v>
      </c>
      <c r="J441" s="279">
        <v>295.13333333333333</v>
      </c>
      <c r="K441" s="277">
        <v>282</v>
      </c>
      <c r="L441" s="277">
        <v>266.35000000000002</v>
      </c>
      <c r="M441" s="277">
        <v>3.5344000000000002</v>
      </c>
    </row>
    <row r="442" spans="1:13">
      <c r="A442" s="268">
        <v>432</v>
      </c>
      <c r="B442" s="277" t="s">
        <v>179</v>
      </c>
      <c r="C442" s="277">
        <v>474.3</v>
      </c>
      <c r="D442" s="279">
        <v>477.41666666666669</v>
      </c>
      <c r="E442" s="279">
        <v>467.83333333333337</v>
      </c>
      <c r="F442" s="279">
        <v>461.36666666666667</v>
      </c>
      <c r="G442" s="279">
        <v>451.78333333333336</v>
      </c>
      <c r="H442" s="279">
        <v>483.88333333333338</v>
      </c>
      <c r="I442" s="279">
        <v>493.46666666666675</v>
      </c>
      <c r="J442" s="279">
        <v>499.93333333333339</v>
      </c>
      <c r="K442" s="277">
        <v>487</v>
      </c>
      <c r="L442" s="277">
        <v>470.95</v>
      </c>
      <c r="M442" s="277">
        <v>17.645219999999998</v>
      </c>
    </row>
    <row r="443" spans="1:13">
      <c r="A443" s="268">
        <v>433</v>
      </c>
      <c r="B443" s="277" t="s">
        <v>532</v>
      </c>
      <c r="C443" s="277">
        <v>169.6</v>
      </c>
      <c r="D443" s="279">
        <v>170.9</v>
      </c>
      <c r="E443" s="279">
        <v>166.9</v>
      </c>
      <c r="F443" s="279">
        <v>164.2</v>
      </c>
      <c r="G443" s="279">
        <v>160.19999999999999</v>
      </c>
      <c r="H443" s="279">
        <v>173.60000000000002</v>
      </c>
      <c r="I443" s="279">
        <v>177.60000000000002</v>
      </c>
      <c r="J443" s="279">
        <v>180.30000000000004</v>
      </c>
      <c r="K443" s="277">
        <v>174.9</v>
      </c>
      <c r="L443" s="277">
        <v>168.2</v>
      </c>
      <c r="M443" s="277">
        <v>1.0014000000000001</v>
      </c>
    </row>
    <row r="444" spans="1:13">
      <c r="A444" s="268">
        <v>434</v>
      </c>
      <c r="B444" s="277" t="s">
        <v>533</v>
      </c>
      <c r="C444" s="277">
        <v>1368.25</v>
      </c>
      <c r="D444" s="279">
        <v>1386.1333333333332</v>
      </c>
      <c r="E444" s="279">
        <v>1322.4166666666665</v>
      </c>
      <c r="F444" s="279">
        <v>1276.5833333333333</v>
      </c>
      <c r="G444" s="279">
        <v>1212.8666666666666</v>
      </c>
      <c r="H444" s="279">
        <v>1431.9666666666665</v>
      </c>
      <c r="I444" s="279">
        <v>1495.6833333333332</v>
      </c>
      <c r="J444" s="279">
        <v>1541.5166666666664</v>
      </c>
      <c r="K444" s="277">
        <v>1449.85</v>
      </c>
      <c r="L444" s="277">
        <v>1340.3</v>
      </c>
      <c r="M444" s="277">
        <v>0.99238999999999999</v>
      </c>
    </row>
    <row r="445" spans="1:13">
      <c r="A445" s="268">
        <v>435</v>
      </c>
      <c r="B445" s="277" t="s">
        <v>534</v>
      </c>
      <c r="C445" s="277">
        <v>3.35</v>
      </c>
      <c r="D445" s="279">
        <v>3.4</v>
      </c>
      <c r="E445" s="279">
        <v>3.25</v>
      </c>
      <c r="F445" s="279">
        <v>3.15</v>
      </c>
      <c r="G445" s="279">
        <v>3</v>
      </c>
      <c r="H445" s="279">
        <v>3.5</v>
      </c>
      <c r="I445" s="279">
        <v>3.6499999999999995</v>
      </c>
      <c r="J445" s="279">
        <v>3.75</v>
      </c>
      <c r="K445" s="277">
        <v>3.55</v>
      </c>
      <c r="L445" s="277">
        <v>3.3</v>
      </c>
      <c r="M445" s="277">
        <v>212.47191000000001</v>
      </c>
    </row>
    <row r="446" spans="1:13">
      <c r="A446" s="268">
        <v>436</v>
      </c>
      <c r="B446" s="277" t="s">
        <v>535</v>
      </c>
      <c r="C446" s="277">
        <v>125.4</v>
      </c>
      <c r="D446" s="279">
        <v>126.03333333333335</v>
      </c>
      <c r="E446" s="279">
        <v>123.4666666666667</v>
      </c>
      <c r="F446" s="279">
        <v>121.53333333333335</v>
      </c>
      <c r="G446" s="279">
        <v>118.9666666666667</v>
      </c>
      <c r="H446" s="279">
        <v>127.9666666666667</v>
      </c>
      <c r="I446" s="279">
        <v>130.53333333333333</v>
      </c>
      <c r="J446" s="279">
        <v>132.4666666666667</v>
      </c>
      <c r="K446" s="277">
        <v>128.6</v>
      </c>
      <c r="L446" s="277">
        <v>124.1</v>
      </c>
      <c r="M446" s="277">
        <v>1.1719200000000001</v>
      </c>
    </row>
    <row r="447" spans="1:13">
      <c r="A447" s="268">
        <v>437</v>
      </c>
      <c r="B447" s="277" t="s">
        <v>2594</v>
      </c>
      <c r="C447" s="277">
        <v>274</v>
      </c>
      <c r="D447" s="279">
        <v>276.41666666666669</v>
      </c>
      <c r="E447" s="279">
        <v>268.33333333333337</v>
      </c>
      <c r="F447" s="279">
        <v>262.66666666666669</v>
      </c>
      <c r="G447" s="279">
        <v>254.58333333333337</v>
      </c>
      <c r="H447" s="279">
        <v>282.08333333333337</v>
      </c>
      <c r="I447" s="279">
        <v>290.16666666666674</v>
      </c>
      <c r="J447" s="279">
        <v>295.83333333333337</v>
      </c>
      <c r="K447" s="277">
        <v>284.5</v>
      </c>
      <c r="L447" s="277">
        <v>270.75</v>
      </c>
      <c r="M447" s="277">
        <v>4.7106000000000003</v>
      </c>
    </row>
    <row r="448" spans="1:13">
      <c r="A448" s="268">
        <v>438</v>
      </c>
      <c r="B448" s="277" t="s">
        <v>536</v>
      </c>
      <c r="C448" s="277">
        <v>844.15</v>
      </c>
      <c r="D448" s="279">
        <v>847.05000000000007</v>
      </c>
      <c r="E448" s="279">
        <v>835.10000000000014</v>
      </c>
      <c r="F448" s="279">
        <v>826.05000000000007</v>
      </c>
      <c r="G448" s="279">
        <v>814.10000000000014</v>
      </c>
      <c r="H448" s="279">
        <v>856.10000000000014</v>
      </c>
      <c r="I448" s="279">
        <v>868.05000000000018</v>
      </c>
      <c r="J448" s="279">
        <v>877.10000000000014</v>
      </c>
      <c r="K448" s="277">
        <v>859</v>
      </c>
      <c r="L448" s="277">
        <v>838</v>
      </c>
      <c r="M448" s="277">
        <v>0.30610999999999999</v>
      </c>
    </row>
    <row r="449" spans="1:13">
      <c r="A449" s="268">
        <v>439</v>
      </c>
      <c r="B449" s="277" t="s">
        <v>282</v>
      </c>
      <c r="C449" s="277">
        <v>451.8</v>
      </c>
      <c r="D449" s="279">
        <v>456.4666666666667</v>
      </c>
      <c r="E449" s="279">
        <v>446.33333333333337</v>
      </c>
      <c r="F449" s="279">
        <v>440.86666666666667</v>
      </c>
      <c r="G449" s="279">
        <v>430.73333333333335</v>
      </c>
      <c r="H449" s="279">
        <v>461.93333333333339</v>
      </c>
      <c r="I449" s="279">
        <v>472.06666666666672</v>
      </c>
      <c r="J449" s="279">
        <v>477.53333333333342</v>
      </c>
      <c r="K449" s="277">
        <v>466.6</v>
      </c>
      <c r="L449" s="277">
        <v>451</v>
      </c>
      <c r="M449" s="277">
        <v>2.3542000000000001</v>
      </c>
    </row>
    <row r="450" spans="1:13">
      <c r="A450" s="268">
        <v>440</v>
      </c>
      <c r="B450" s="277" t="s">
        <v>542</v>
      </c>
      <c r="C450" s="277">
        <v>49</v>
      </c>
      <c r="D450" s="279">
        <v>49.666666666666664</v>
      </c>
      <c r="E450" s="279">
        <v>47.833333333333329</v>
      </c>
      <c r="F450" s="279">
        <v>46.666666666666664</v>
      </c>
      <c r="G450" s="279">
        <v>44.833333333333329</v>
      </c>
      <c r="H450" s="279">
        <v>50.833333333333329</v>
      </c>
      <c r="I450" s="279">
        <v>52.666666666666657</v>
      </c>
      <c r="J450" s="279">
        <v>53.833333333333329</v>
      </c>
      <c r="K450" s="277">
        <v>51.5</v>
      </c>
      <c r="L450" s="277">
        <v>48.5</v>
      </c>
      <c r="M450" s="277">
        <v>7.9041800000000002</v>
      </c>
    </row>
    <row r="451" spans="1:13">
      <c r="A451" s="268">
        <v>441</v>
      </c>
      <c r="B451" s="277" t="s">
        <v>2609</v>
      </c>
      <c r="C451" s="277">
        <v>11757.65</v>
      </c>
      <c r="D451" s="279">
        <v>11780.816666666666</v>
      </c>
      <c r="E451" s="279">
        <v>11586.933333333331</v>
      </c>
      <c r="F451" s="279">
        <v>11416.216666666665</v>
      </c>
      <c r="G451" s="279">
        <v>11222.33333333333</v>
      </c>
      <c r="H451" s="279">
        <v>11951.533333333331</v>
      </c>
      <c r="I451" s="279">
        <v>12145.416666666666</v>
      </c>
      <c r="J451" s="279">
        <v>12316.133333333331</v>
      </c>
      <c r="K451" s="277">
        <v>11974.7</v>
      </c>
      <c r="L451" s="277">
        <v>11610.1</v>
      </c>
      <c r="M451" s="277">
        <v>1.304E-2</v>
      </c>
    </row>
    <row r="452" spans="1:13">
      <c r="A452" s="268">
        <v>442</v>
      </c>
      <c r="B452" s="277" t="s">
        <v>2614</v>
      </c>
      <c r="C452" s="277">
        <v>890.05</v>
      </c>
      <c r="D452" s="279">
        <v>894.35</v>
      </c>
      <c r="E452" s="279">
        <v>873.7</v>
      </c>
      <c r="F452" s="279">
        <v>857.35</v>
      </c>
      <c r="G452" s="279">
        <v>836.7</v>
      </c>
      <c r="H452" s="279">
        <v>910.7</v>
      </c>
      <c r="I452" s="279">
        <v>931.34999999999991</v>
      </c>
      <c r="J452" s="279">
        <v>947.7</v>
      </c>
      <c r="K452" s="277">
        <v>915</v>
      </c>
      <c r="L452" s="277">
        <v>878</v>
      </c>
      <c r="M452" s="277">
        <v>1.2022999999999999</v>
      </c>
    </row>
    <row r="453" spans="1:13">
      <c r="A453" s="268">
        <v>443</v>
      </c>
      <c r="B453" s="277" t="s">
        <v>3465</v>
      </c>
      <c r="C453" s="277">
        <v>538.35</v>
      </c>
      <c r="D453" s="279">
        <v>540.23333333333346</v>
      </c>
      <c r="E453" s="279">
        <v>531.76666666666688</v>
      </c>
      <c r="F453" s="279">
        <v>525.18333333333339</v>
      </c>
      <c r="G453" s="279">
        <v>516.71666666666681</v>
      </c>
      <c r="H453" s="279">
        <v>546.81666666666695</v>
      </c>
      <c r="I453" s="279">
        <v>555.28333333333342</v>
      </c>
      <c r="J453" s="279">
        <v>561.86666666666702</v>
      </c>
      <c r="K453" s="277">
        <v>548.70000000000005</v>
      </c>
      <c r="L453" s="277">
        <v>533.65</v>
      </c>
      <c r="M453" s="277">
        <v>38.919550000000001</v>
      </c>
    </row>
    <row r="454" spans="1:13">
      <c r="A454" s="268">
        <v>444</v>
      </c>
      <c r="B454" s="277" t="s">
        <v>182</v>
      </c>
      <c r="C454" s="277">
        <v>1219</v>
      </c>
      <c r="D454" s="279">
        <v>1206.1833333333334</v>
      </c>
      <c r="E454" s="279">
        <v>1185.4666666666667</v>
      </c>
      <c r="F454" s="279">
        <v>1151.9333333333334</v>
      </c>
      <c r="G454" s="279">
        <v>1131.2166666666667</v>
      </c>
      <c r="H454" s="279">
        <v>1239.7166666666667</v>
      </c>
      <c r="I454" s="279">
        <v>1260.4333333333334</v>
      </c>
      <c r="J454" s="279">
        <v>1293.9666666666667</v>
      </c>
      <c r="K454" s="277">
        <v>1226.9000000000001</v>
      </c>
      <c r="L454" s="277">
        <v>1172.6500000000001</v>
      </c>
      <c r="M454" s="277">
        <v>7.71204</v>
      </c>
    </row>
    <row r="455" spans="1:13">
      <c r="A455" s="268">
        <v>445</v>
      </c>
      <c r="B455" s="277" t="s">
        <v>543</v>
      </c>
      <c r="C455" s="277">
        <v>807.15</v>
      </c>
      <c r="D455" s="279">
        <v>812.51666666666677</v>
      </c>
      <c r="E455" s="279">
        <v>800.68333333333351</v>
      </c>
      <c r="F455" s="279">
        <v>794.2166666666667</v>
      </c>
      <c r="G455" s="279">
        <v>782.38333333333344</v>
      </c>
      <c r="H455" s="279">
        <v>818.98333333333358</v>
      </c>
      <c r="I455" s="279">
        <v>830.81666666666683</v>
      </c>
      <c r="J455" s="279">
        <v>837.28333333333364</v>
      </c>
      <c r="K455" s="277">
        <v>824.35</v>
      </c>
      <c r="L455" s="277">
        <v>806.05</v>
      </c>
      <c r="M455" s="277">
        <v>0.11319</v>
      </c>
    </row>
    <row r="456" spans="1:13">
      <c r="A456" s="268">
        <v>446</v>
      </c>
      <c r="B456" s="277" t="s">
        <v>183</v>
      </c>
      <c r="C456" s="277">
        <v>142.30000000000001</v>
      </c>
      <c r="D456" s="279">
        <v>144.36666666666665</v>
      </c>
      <c r="E456" s="279">
        <v>139.1333333333333</v>
      </c>
      <c r="F456" s="279">
        <v>135.96666666666664</v>
      </c>
      <c r="G456" s="279">
        <v>130.73333333333329</v>
      </c>
      <c r="H456" s="279">
        <v>147.5333333333333</v>
      </c>
      <c r="I456" s="279">
        <v>152.76666666666665</v>
      </c>
      <c r="J456" s="279">
        <v>155.93333333333331</v>
      </c>
      <c r="K456" s="277">
        <v>149.6</v>
      </c>
      <c r="L456" s="277">
        <v>141.19999999999999</v>
      </c>
      <c r="M456" s="277">
        <v>762.97951</v>
      </c>
    </row>
    <row r="457" spans="1:13">
      <c r="A457" s="268">
        <v>447</v>
      </c>
      <c r="B457" s="277" t="s">
        <v>184</v>
      </c>
      <c r="C457" s="277">
        <v>58.25</v>
      </c>
      <c r="D457" s="279">
        <v>59.300000000000004</v>
      </c>
      <c r="E457" s="279">
        <v>56.600000000000009</v>
      </c>
      <c r="F457" s="279">
        <v>54.95</v>
      </c>
      <c r="G457" s="279">
        <v>52.250000000000007</v>
      </c>
      <c r="H457" s="279">
        <v>60.95000000000001</v>
      </c>
      <c r="I457" s="279">
        <v>63.650000000000013</v>
      </c>
      <c r="J457" s="279">
        <v>65.300000000000011</v>
      </c>
      <c r="K457" s="277">
        <v>62</v>
      </c>
      <c r="L457" s="277">
        <v>57.65</v>
      </c>
      <c r="M457" s="277">
        <v>159.02590000000001</v>
      </c>
    </row>
    <row r="458" spans="1:13">
      <c r="A458" s="268">
        <v>448</v>
      </c>
      <c r="B458" s="277" t="s">
        <v>185</v>
      </c>
      <c r="C458" s="277">
        <v>55.2</v>
      </c>
      <c r="D458" s="279">
        <v>56.016666666666673</v>
      </c>
      <c r="E458" s="279">
        <v>53.833333333333343</v>
      </c>
      <c r="F458" s="279">
        <v>52.466666666666669</v>
      </c>
      <c r="G458" s="279">
        <v>50.283333333333339</v>
      </c>
      <c r="H458" s="279">
        <v>57.383333333333347</v>
      </c>
      <c r="I458" s="279">
        <v>59.56666666666667</v>
      </c>
      <c r="J458" s="279">
        <v>60.933333333333351</v>
      </c>
      <c r="K458" s="277">
        <v>58.2</v>
      </c>
      <c r="L458" s="277">
        <v>54.65</v>
      </c>
      <c r="M458" s="277">
        <v>242.14285000000001</v>
      </c>
    </row>
    <row r="459" spans="1:13">
      <c r="A459" s="268">
        <v>449</v>
      </c>
      <c r="B459" s="277" t="s">
        <v>186</v>
      </c>
      <c r="C459" s="277">
        <v>405.1</v>
      </c>
      <c r="D459" s="279">
        <v>411.15000000000003</v>
      </c>
      <c r="E459" s="279">
        <v>396.55000000000007</v>
      </c>
      <c r="F459" s="279">
        <v>388.00000000000006</v>
      </c>
      <c r="G459" s="279">
        <v>373.40000000000009</v>
      </c>
      <c r="H459" s="279">
        <v>419.70000000000005</v>
      </c>
      <c r="I459" s="279">
        <v>434.30000000000007</v>
      </c>
      <c r="J459" s="279">
        <v>442.85</v>
      </c>
      <c r="K459" s="277">
        <v>425.75</v>
      </c>
      <c r="L459" s="277">
        <v>402.6</v>
      </c>
      <c r="M459" s="277">
        <v>116.3737</v>
      </c>
    </row>
    <row r="460" spans="1:13">
      <c r="A460" s="268">
        <v>450</v>
      </c>
      <c r="B460" s="277" t="s">
        <v>2625</v>
      </c>
      <c r="C460" s="277">
        <v>23.55</v>
      </c>
      <c r="D460" s="279">
        <v>23.933333333333334</v>
      </c>
      <c r="E460" s="279">
        <v>22.916666666666668</v>
      </c>
      <c r="F460" s="279">
        <v>22.283333333333335</v>
      </c>
      <c r="G460" s="279">
        <v>21.266666666666669</v>
      </c>
      <c r="H460" s="279">
        <v>24.566666666666666</v>
      </c>
      <c r="I460" s="279">
        <v>25.583333333333332</v>
      </c>
      <c r="J460" s="279">
        <v>26.216666666666665</v>
      </c>
      <c r="K460" s="277">
        <v>24.95</v>
      </c>
      <c r="L460" s="277">
        <v>23.3</v>
      </c>
      <c r="M460" s="277">
        <v>11.550050000000001</v>
      </c>
    </row>
    <row r="461" spans="1:13">
      <c r="A461" s="268">
        <v>451</v>
      </c>
      <c r="B461" s="277" t="s">
        <v>537</v>
      </c>
      <c r="C461" s="277">
        <v>773.3</v>
      </c>
      <c r="D461" s="279">
        <v>785.55000000000007</v>
      </c>
      <c r="E461" s="279">
        <v>756.10000000000014</v>
      </c>
      <c r="F461" s="279">
        <v>738.90000000000009</v>
      </c>
      <c r="G461" s="279">
        <v>709.45000000000016</v>
      </c>
      <c r="H461" s="279">
        <v>802.75000000000011</v>
      </c>
      <c r="I461" s="279">
        <v>832.20000000000016</v>
      </c>
      <c r="J461" s="279">
        <v>849.40000000000009</v>
      </c>
      <c r="K461" s="277">
        <v>815</v>
      </c>
      <c r="L461" s="277">
        <v>768.35</v>
      </c>
      <c r="M461" s="277">
        <v>0.18007000000000001</v>
      </c>
    </row>
    <row r="462" spans="1:13">
      <c r="A462" s="268">
        <v>452</v>
      </c>
      <c r="B462" s="277" t="s">
        <v>538</v>
      </c>
      <c r="C462" s="277">
        <v>366</v>
      </c>
      <c r="D462" s="279">
        <v>366.25</v>
      </c>
      <c r="E462" s="279">
        <v>358.75</v>
      </c>
      <c r="F462" s="279">
        <v>351.5</v>
      </c>
      <c r="G462" s="279">
        <v>344</v>
      </c>
      <c r="H462" s="279">
        <v>373.5</v>
      </c>
      <c r="I462" s="279">
        <v>381</v>
      </c>
      <c r="J462" s="279">
        <v>388.25</v>
      </c>
      <c r="K462" s="277">
        <v>373.75</v>
      </c>
      <c r="L462" s="277">
        <v>359</v>
      </c>
      <c r="M462" s="277">
        <v>0.88880000000000003</v>
      </c>
    </row>
    <row r="463" spans="1:13">
      <c r="A463" s="268">
        <v>453</v>
      </c>
      <c r="B463" s="277" t="s">
        <v>187</v>
      </c>
      <c r="C463" s="277">
        <v>2348.1999999999998</v>
      </c>
      <c r="D463" s="279">
        <v>2355.2333333333331</v>
      </c>
      <c r="E463" s="279">
        <v>2320.0166666666664</v>
      </c>
      <c r="F463" s="279">
        <v>2291.8333333333335</v>
      </c>
      <c r="G463" s="279">
        <v>2256.6166666666668</v>
      </c>
      <c r="H463" s="279">
        <v>2383.4166666666661</v>
      </c>
      <c r="I463" s="279">
        <v>2418.6333333333323</v>
      </c>
      <c r="J463" s="279">
        <v>2446.8166666666657</v>
      </c>
      <c r="K463" s="277">
        <v>2390.4499999999998</v>
      </c>
      <c r="L463" s="277">
        <v>2327.0500000000002</v>
      </c>
      <c r="M463" s="277">
        <v>74.541610000000006</v>
      </c>
    </row>
    <row r="464" spans="1:13">
      <c r="A464" s="268">
        <v>454</v>
      </c>
      <c r="B464" s="277" t="s">
        <v>544</v>
      </c>
      <c r="C464" s="277">
        <v>2289.9</v>
      </c>
      <c r="D464" s="279">
        <v>2310.0499999999997</v>
      </c>
      <c r="E464" s="279">
        <v>2250.0999999999995</v>
      </c>
      <c r="F464" s="279">
        <v>2210.2999999999997</v>
      </c>
      <c r="G464" s="279">
        <v>2150.3499999999995</v>
      </c>
      <c r="H464" s="279">
        <v>2349.8499999999995</v>
      </c>
      <c r="I464" s="279">
        <v>2409.7999999999993</v>
      </c>
      <c r="J464" s="279">
        <v>2449.5999999999995</v>
      </c>
      <c r="K464" s="277">
        <v>2370</v>
      </c>
      <c r="L464" s="277">
        <v>2270.25</v>
      </c>
      <c r="M464" s="277">
        <v>5.04E-2</v>
      </c>
    </row>
    <row r="465" spans="1:13">
      <c r="A465" s="268">
        <v>455</v>
      </c>
      <c r="B465" s="277" t="s">
        <v>188</v>
      </c>
      <c r="C465" s="277">
        <v>752.25</v>
      </c>
      <c r="D465" s="279">
        <v>755.41666666666663</v>
      </c>
      <c r="E465" s="279">
        <v>741.83333333333326</v>
      </c>
      <c r="F465" s="279">
        <v>731.41666666666663</v>
      </c>
      <c r="G465" s="279">
        <v>717.83333333333326</v>
      </c>
      <c r="H465" s="279">
        <v>765.83333333333326</v>
      </c>
      <c r="I465" s="279">
        <v>779.41666666666652</v>
      </c>
      <c r="J465" s="279">
        <v>789.83333333333326</v>
      </c>
      <c r="K465" s="277">
        <v>769</v>
      </c>
      <c r="L465" s="277">
        <v>745</v>
      </c>
      <c r="M465" s="277">
        <v>52.373840000000001</v>
      </c>
    </row>
    <row r="466" spans="1:13">
      <c r="A466" s="268">
        <v>456</v>
      </c>
      <c r="B466" s="277" t="s">
        <v>546</v>
      </c>
      <c r="C466" s="277">
        <v>770.05</v>
      </c>
      <c r="D466" s="279">
        <v>773.63333333333333</v>
      </c>
      <c r="E466" s="279">
        <v>757.41666666666663</v>
      </c>
      <c r="F466" s="279">
        <v>744.7833333333333</v>
      </c>
      <c r="G466" s="279">
        <v>728.56666666666661</v>
      </c>
      <c r="H466" s="279">
        <v>786.26666666666665</v>
      </c>
      <c r="I466" s="279">
        <v>802.48333333333335</v>
      </c>
      <c r="J466" s="279">
        <v>815.11666666666667</v>
      </c>
      <c r="K466" s="277">
        <v>789.85</v>
      </c>
      <c r="L466" s="277">
        <v>761</v>
      </c>
      <c r="M466" s="277">
        <v>0.53583000000000003</v>
      </c>
    </row>
    <row r="467" spans="1:13">
      <c r="A467" s="268">
        <v>457</v>
      </c>
      <c r="B467" s="277" t="s">
        <v>547</v>
      </c>
      <c r="C467" s="277">
        <v>752.85</v>
      </c>
      <c r="D467" s="279">
        <v>744.73333333333323</v>
      </c>
      <c r="E467" s="279">
        <v>730.46666666666647</v>
      </c>
      <c r="F467" s="279">
        <v>708.08333333333326</v>
      </c>
      <c r="G467" s="279">
        <v>693.81666666666649</v>
      </c>
      <c r="H467" s="279">
        <v>767.11666666666645</v>
      </c>
      <c r="I467" s="279">
        <v>781.3833333333331</v>
      </c>
      <c r="J467" s="279">
        <v>803.76666666666642</v>
      </c>
      <c r="K467" s="277">
        <v>759</v>
      </c>
      <c r="L467" s="277">
        <v>722.35</v>
      </c>
      <c r="M467" s="277">
        <v>1.17449</v>
      </c>
    </row>
    <row r="468" spans="1:13">
      <c r="A468" s="268">
        <v>458</v>
      </c>
      <c r="B468" s="277" t="s">
        <v>552</v>
      </c>
      <c r="C468" s="277">
        <v>640.45000000000005</v>
      </c>
      <c r="D468" s="279">
        <v>647.7166666666667</v>
      </c>
      <c r="E468" s="279">
        <v>623.08333333333337</v>
      </c>
      <c r="F468" s="279">
        <v>605.7166666666667</v>
      </c>
      <c r="G468" s="279">
        <v>581.08333333333337</v>
      </c>
      <c r="H468" s="279">
        <v>665.08333333333337</v>
      </c>
      <c r="I468" s="279">
        <v>689.71666666666658</v>
      </c>
      <c r="J468" s="279">
        <v>707.08333333333337</v>
      </c>
      <c r="K468" s="277">
        <v>672.35</v>
      </c>
      <c r="L468" s="277">
        <v>630.35</v>
      </c>
      <c r="M468" s="277">
        <v>0.44752999999999998</v>
      </c>
    </row>
    <row r="469" spans="1:13">
      <c r="A469" s="268">
        <v>459</v>
      </c>
      <c r="B469" s="277" t="s">
        <v>548</v>
      </c>
      <c r="C469" s="277">
        <v>40.049999999999997</v>
      </c>
      <c r="D469" s="279">
        <v>40.283333333333331</v>
      </c>
      <c r="E469" s="279">
        <v>39.566666666666663</v>
      </c>
      <c r="F469" s="279">
        <v>39.083333333333329</v>
      </c>
      <c r="G469" s="279">
        <v>38.36666666666666</v>
      </c>
      <c r="H469" s="279">
        <v>40.766666666666666</v>
      </c>
      <c r="I469" s="279">
        <v>41.483333333333334</v>
      </c>
      <c r="J469" s="279">
        <v>41.966666666666669</v>
      </c>
      <c r="K469" s="277">
        <v>41</v>
      </c>
      <c r="L469" s="277">
        <v>39.799999999999997</v>
      </c>
      <c r="M469" s="277">
        <v>1.38063</v>
      </c>
    </row>
    <row r="470" spans="1:13">
      <c r="A470" s="268">
        <v>460</v>
      </c>
      <c r="B470" s="277" t="s">
        <v>549</v>
      </c>
      <c r="C470" s="277">
        <v>1182.95</v>
      </c>
      <c r="D470" s="279">
        <v>1189.2333333333333</v>
      </c>
      <c r="E470" s="279">
        <v>1169.5666666666666</v>
      </c>
      <c r="F470" s="279">
        <v>1156.1833333333332</v>
      </c>
      <c r="G470" s="279">
        <v>1136.5166666666664</v>
      </c>
      <c r="H470" s="279">
        <v>1202.6166666666668</v>
      </c>
      <c r="I470" s="279">
        <v>1222.2833333333333</v>
      </c>
      <c r="J470" s="279">
        <v>1235.666666666667</v>
      </c>
      <c r="K470" s="277">
        <v>1208.9000000000001</v>
      </c>
      <c r="L470" s="277">
        <v>1175.8499999999999</v>
      </c>
      <c r="M470" s="277">
        <v>0.31533</v>
      </c>
    </row>
    <row r="471" spans="1:13">
      <c r="A471" s="268">
        <v>461</v>
      </c>
      <c r="B471" s="277" t="s">
        <v>189</v>
      </c>
      <c r="C471" s="277">
        <v>1162.55</v>
      </c>
      <c r="D471" s="279">
        <v>1163.7499999999998</v>
      </c>
      <c r="E471" s="279">
        <v>1153.3999999999996</v>
      </c>
      <c r="F471" s="279">
        <v>1144.2499999999998</v>
      </c>
      <c r="G471" s="279">
        <v>1133.8999999999996</v>
      </c>
      <c r="H471" s="279">
        <v>1172.8999999999996</v>
      </c>
      <c r="I471" s="279">
        <v>1183.2499999999995</v>
      </c>
      <c r="J471" s="279">
        <v>1192.3999999999996</v>
      </c>
      <c r="K471" s="277">
        <v>1174.0999999999999</v>
      </c>
      <c r="L471" s="277">
        <v>1154.5999999999999</v>
      </c>
      <c r="M471" s="277">
        <v>19.940729999999999</v>
      </c>
    </row>
    <row r="472" spans="1:13">
      <c r="A472" s="268">
        <v>462</v>
      </c>
      <c r="B472" s="277" t="s">
        <v>190</v>
      </c>
      <c r="C472" s="277">
        <v>2753.65</v>
      </c>
      <c r="D472" s="279">
        <v>2770.5499999999997</v>
      </c>
      <c r="E472" s="279">
        <v>2723.0999999999995</v>
      </c>
      <c r="F472" s="279">
        <v>2692.5499999999997</v>
      </c>
      <c r="G472" s="279">
        <v>2645.0999999999995</v>
      </c>
      <c r="H472" s="279">
        <v>2801.0999999999995</v>
      </c>
      <c r="I472" s="279">
        <v>2848.5499999999993</v>
      </c>
      <c r="J472" s="279">
        <v>2879.0999999999995</v>
      </c>
      <c r="K472" s="277">
        <v>2818</v>
      </c>
      <c r="L472" s="277">
        <v>2740</v>
      </c>
      <c r="M472" s="277">
        <v>7.7583299999999999</v>
      </c>
    </row>
    <row r="473" spans="1:13">
      <c r="A473" s="268">
        <v>463</v>
      </c>
      <c r="B473" s="277" t="s">
        <v>191</v>
      </c>
      <c r="C473" s="277">
        <v>323.89999999999998</v>
      </c>
      <c r="D473" s="279">
        <v>326.59999999999997</v>
      </c>
      <c r="E473" s="279">
        <v>319.54999999999995</v>
      </c>
      <c r="F473" s="279">
        <v>315.2</v>
      </c>
      <c r="G473" s="279">
        <v>308.14999999999998</v>
      </c>
      <c r="H473" s="279">
        <v>330.94999999999993</v>
      </c>
      <c r="I473" s="279">
        <v>338</v>
      </c>
      <c r="J473" s="279">
        <v>342.34999999999991</v>
      </c>
      <c r="K473" s="277">
        <v>333.65</v>
      </c>
      <c r="L473" s="277">
        <v>322.25</v>
      </c>
      <c r="M473" s="277">
        <v>5.8573500000000003</v>
      </c>
    </row>
    <row r="474" spans="1:13">
      <c r="A474" s="268">
        <v>464</v>
      </c>
      <c r="B474" s="277" t="s">
        <v>550</v>
      </c>
      <c r="C474" s="277">
        <v>635.20000000000005</v>
      </c>
      <c r="D474" s="279">
        <v>641.05000000000007</v>
      </c>
      <c r="E474" s="279">
        <v>624.25000000000011</v>
      </c>
      <c r="F474" s="279">
        <v>613.30000000000007</v>
      </c>
      <c r="G474" s="279">
        <v>596.50000000000011</v>
      </c>
      <c r="H474" s="279">
        <v>652.00000000000011</v>
      </c>
      <c r="I474" s="279">
        <v>668.80000000000007</v>
      </c>
      <c r="J474" s="279">
        <v>679.75000000000011</v>
      </c>
      <c r="K474" s="277">
        <v>657.85</v>
      </c>
      <c r="L474" s="277">
        <v>630.1</v>
      </c>
      <c r="M474" s="277">
        <v>3.2799200000000002</v>
      </c>
    </row>
    <row r="475" spans="1:13">
      <c r="A475" s="268">
        <v>465</v>
      </c>
      <c r="B475" s="245" t="s">
        <v>551</v>
      </c>
      <c r="C475" s="277">
        <v>6.5</v>
      </c>
      <c r="D475" s="279">
        <v>6.5</v>
      </c>
      <c r="E475" s="279">
        <v>6.4</v>
      </c>
      <c r="F475" s="279">
        <v>6.3000000000000007</v>
      </c>
      <c r="G475" s="279">
        <v>6.2000000000000011</v>
      </c>
      <c r="H475" s="279">
        <v>6.6</v>
      </c>
      <c r="I475" s="279">
        <v>6.6999999999999993</v>
      </c>
      <c r="J475" s="279">
        <v>6.7999999999999989</v>
      </c>
      <c r="K475" s="277">
        <v>6.6</v>
      </c>
      <c r="L475" s="277">
        <v>6.4</v>
      </c>
      <c r="M475" s="277">
        <v>43.648710000000001</v>
      </c>
    </row>
    <row r="476" spans="1:13">
      <c r="A476" s="268">
        <v>466</v>
      </c>
      <c r="B476" s="245" t="s">
        <v>539</v>
      </c>
      <c r="C476" s="277">
        <v>5951.05</v>
      </c>
      <c r="D476" s="279">
        <v>5972.0166666666664</v>
      </c>
      <c r="E476" s="279">
        <v>5904.0333333333328</v>
      </c>
      <c r="F476" s="279">
        <v>5857.0166666666664</v>
      </c>
      <c r="G476" s="279">
        <v>5789.0333333333328</v>
      </c>
      <c r="H476" s="279">
        <v>6019.0333333333328</v>
      </c>
      <c r="I476" s="279">
        <v>6087.0166666666664</v>
      </c>
      <c r="J476" s="279">
        <v>6134.0333333333328</v>
      </c>
      <c r="K476" s="277">
        <v>6040</v>
      </c>
      <c r="L476" s="277">
        <v>5925</v>
      </c>
      <c r="M476" s="277">
        <v>1.536E-2</v>
      </c>
    </row>
    <row r="477" spans="1:13">
      <c r="A477" s="268">
        <v>467</v>
      </c>
      <c r="B477" s="245" t="s">
        <v>541</v>
      </c>
      <c r="C477" s="277">
        <v>29.75</v>
      </c>
      <c r="D477" s="279">
        <v>30.166666666666668</v>
      </c>
      <c r="E477" s="279">
        <v>29.183333333333337</v>
      </c>
      <c r="F477" s="279">
        <v>28.616666666666671</v>
      </c>
      <c r="G477" s="279">
        <v>27.63333333333334</v>
      </c>
      <c r="H477" s="279">
        <v>30.733333333333334</v>
      </c>
      <c r="I477" s="279">
        <v>31.716666666666661</v>
      </c>
      <c r="J477" s="279">
        <v>32.283333333333331</v>
      </c>
      <c r="K477" s="277">
        <v>31.15</v>
      </c>
      <c r="L477" s="277">
        <v>29.6</v>
      </c>
      <c r="M477" s="277">
        <v>49.234470000000002</v>
      </c>
    </row>
    <row r="478" spans="1:13">
      <c r="A478" s="268">
        <v>468</v>
      </c>
      <c r="B478" s="245" t="s">
        <v>192</v>
      </c>
      <c r="C478" s="277">
        <v>434</v>
      </c>
      <c r="D478" s="279">
        <v>435.2833333333333</v>
      </c>
      <c r="E478" s="279">
        <v>429.26666666666659</v>
      </c>
      <c r="F478" s="279">
        <v>424.5333333333333</v>
      </c>
      <c r="G478" s="279">
        <v>418.51666666666659</v>
      </c>
      <c r="H478" s="279">
        <v>440.01666666666659</v>
      </c>
      <c r="I478" s="279">
        <v>446.03333333333325</v>
      </c>
      <c r="J478" s="279">
        <v>450.76666666666659</v>
      </c>
      <c r="K478" s="277">
        <v>441.3</v>
      </c>
      <c r="L478" s="277">
        <v>430.55</v>
      </c>
      <c r="M478" s="277">
        <v>17.595500000000001</v>
      </c>
    </row>
    <row r="479" spans="1:13">
      <c r="A479" s="268">
        <v>469</v>
      </c>
      <c r="B479" s="245" t="s">
        <v>540</v>
      </c>
      <c r="C479" s="277">
        <v>233.7</v>
      </c>
      <c r="D479" s="279">
        <v>238.93333333333331</v>
      </c>
      <c r="E479" s="279">
        <v>226.81666666666661</v>
      </c>
      <c r="F479" s="279">
        <v>219.93333333333331</v>
      </c>
      <c r="G479" s="279">
        <v>207.81666666666661</v>
      </c>
      <c r="H479" s="279">
        <v>245.81666666666661</v>
      </c>
      <c r="I479" s="279">
        <v>257.93333333333334</v>
      </c>
      <c r="J479" s="279">
        <v>264.81666666666661</v>
      </c>
      <c r="K479" s="277">
        <v>251.05</v>
      </c>
      <c r="L479" s="277">
        <v>232.05</v>
      </c>
      <c r="M479" s="277">
        <v>1.0340800000000001</v>
      </c>
    </row>
    <row r="480" spans="1:13">
      <c r="A480" s="268">
        <v>470</v>
      </c>
      <c r="B480" s="245" t="s">
        <v>193</v>
      </c>
      <c r="C480" s="277">
        <v>1084.9000000000001</v>
      </c>
      <c r="D480" s="279">
        <v>1095.25</v>
      </c>
      <c r="E480" s="279">
        <v>1070.6500000000001</v>
      </c>
      <c r="F480" s="279">
        <v>1056.4000000000001</v>
      </c>
      <c r="G480" s="279">
        <v>1031.8000000000002</v>
      </c>
      <c r="H480" s="279">
        <v>1109.5</v>
      </c>
      <c r="I480" s="279">
        <v>1134.0999999999999</v>
      </c>
      <c r="J480" s="279">
        <v>1148.3499999999999</v>
      </c>
      <c r="K480" s="277">
        <v>1119.8499999999999</v>
      </c>
      <c r="L480" s="277">
        <v>1081</v>
      </c>
      <c r="M480" s="277">
        <v>4.1023199999999997</v>
      </c>
    </row>
    <row r="481" spans="1:13">
      <c r="A481" s="268">
        <v>471</v>
      </c>
      <c r="B481" s="245" t="s">
        <v>553</v>
      </c>
      <c r="C481" s="277">
        <v>13.05</v>
      </c>
      <c r="D481" s="279">
        <v>13.1</v>
      </c>
      <c r="E481" s="279">
        <v>12.95</v>
      </c>
      <c r="F481" s="277">
        <v>12.85</v>
      </c>
      <c r="G481" s="279">
        <v>12.7</v>
      </c>
      <c r="H481" s="279">
        <v>13.2</v>
      </c>
      <c r="I481" s="277">
        <v>13.350000000000001</v>
      </c>
      <c r="J481" s="279">
        <v>13.45</v>
      </c>
      <c r="K481" s="279">
        <v>13.25</v>
      </c>
      <c r="L481" s="277">
        <v>13</v>
      </c>
      <c r="M481" s="279">
        <v>8.7067700000000006</v>
      </c>
    </row>
    <row r="482" spans="1:13">
      <c r="A482" s="268">
        <v>472</v>
      </c>
      <c r="B482" s="245" t="s">
        <v>554</v>
      </c>
      <c r="C482" s="277">
        <v>332.05</v>
      </c>
      <c r="D482" s="279">
        <v>337.59999999999997</v>
      </c>
      <c r="E482" s="279">
        <v>323.19999999999993</v>
      </c>
      <c r="F482" s="277">
        <v>314.34999999999997</v>
      </c>
      <c r="G482" s="279">
        <v>299.94999999999993</v>
      </c>
      <c r="H482" s="279">
        <v>346.44999999999993</v>
      </c>
      <c r="I482" s="277">
        <v>360.84999999999991</v>
      </c>
      <c r="J482" s="279">
        <v>369.69999999999993</v>
      </c>
      <c r="K482" s="279">
        <v>352</v>
      </c>
      <c r="L482" s="277">
        <v>328.75</v>
      </c>
      <c r="M482" s="279">
        <v>7.0200100000000001</v>
      </c>
    </row>
    <row r="483" spans="1:13">
      <c r="A483" s="268">
        <v>473</v>
      </c>
      <c r="B483" s="245" t="s">
        <v>194</v>
      </c>
      <c r="C483" s="245">
        <v>225.8</v>
      </c>
      <c r="D483" s="289">
        <v>229.01666666666665</v>
      </c>
      <c r="E483" s="289">
        <v>216.68333333333331</v>
      </c>
      <c r="F483" s="289">
        <v>207.56666666666666</v>
      </c>
      <c r="G483" s="289">
        <v>195.23333333333332</v>
      </c>
      <c r="H483" s="289">
        <v>238.1333333333333</v>
      </c>
      <c r="I483" s="289">
        <v>250.46666666666667</v>
      </c>
      <c r="J483" s="289">
        <v>259.58333333333326</v>
      </c>
      <c r="K483" s="289">
        <v>241.35</v>
      </c>
      <c r="L483" s="289">
        <v>219.9</v>
      </c>
      <c r="M483" s="289">
        <v>12.299910000000001</v>
      </c>
    </row>
    <row r="484" spans="1:13">
      <c r="A484" s="268">
        <v>474</v>
      </c>
      <c r="B484" s="245" t="s">
        <v>3099</v>
      </c>
      <c r="C484" s="245">
        <v>33.75</v>
      </c>
      <c r="D484" s="289">
        <v>33.950000000000003</v>
      </c>
      <c r="E484" s="289">
        <v>33.500000000000007</v>
      </c>
      <c r="F484" s="289">
        <v>33.250000000000007</v>
      </c>
      <c r="G484" s="289">
        <v>32.800000000000011</v>
      </c>
      <c r="H484" s="289">
        <v>34.200000000000003</v>
      </c>
      <c r="I484" s="289">
        <v>34.649999999999991</v>
      </c>
      <c r="J484" s="289">
        <v>34.9</v>
      </c>
      <c r="K484" s="289">
        <v>34.4</v>
      </c>
      <c r="L484" s="289">
        <v>33.700000000000003</v>
      </c>
      <c r="M484" s="289">
        <v>4.9523000000000001</v>
      </c>
    </row>
    <row r="485" spans="1:13">
      <c r="A485" s="268">
        <v>475</v>
      </c>
      <c r="B485" s="245" t="s">
        <v>195</v>
      </c>
      <c r="C485" s="289">
        <v>3823.75</v>
      </c>
      <c r="D485" s="289">
        <v>3832.9666666666667</v>
      </c>
      <c r="E485" s="289">
        <v>3803.4333333333334</v>
      </c>
      <c r="F485" s="289">
        <v>3783.1166666666668</v>
      </c>
      <c r="G485" s="289">
        <v>3753.5833333333335</v>
      </c>
      <c r="H485" s="289">
        <v>3853.2833333333333</v>
      </c>
      <c r="I485" s="289">
        <v>3882.8166666666671</v>
      </c>
      <c r="J485" s="289">
        <v>3903.1333333333332</v>
      </c>
      <c r="K485" s="289">
        <v>3862.5</v>
      </c>
      <c r="L485" s="289">
        <v>3812.65</v>
      </c>
      <c r="M485" s="289">
        <v>4.5689099999999998</v>
      </c>
    </row>
    <row r="486" spans="1:13">
      <c r="A486" s="268">
        <v>476</v>
      </c>
      <c r="B486" s="245" t="s">
        <v>196</v>
      </c>
      <c r="C486" s="289">
        <v>28.75</v>
      </c>
      <c r="D486" s="289">
        <v>28.833333333333332</v>
      </c>
      <c r="E486" s="289">
        <v>28.566666666666663</v>
      </c>
      <c r="F486" s="289">
        <v>28.383333333333329</v>
      </c>
      <c r="G486" s="289">
        <v>28.11666666666666</v>
      </c>
      <c r="H486" s="289">
        <v>29.016666666666666</v>
      </c>
      <c r="I486" s="289">
        <v>29.283333333333339</v>
      </c>
      <c r="J486" s="289">
        <v>29.466666666666669</v>
      </c>
      <c r="K486" s="289">
        <v>29.1</v>
      </c>
      <c r="L486" s="289">
        <v>28.65</v>
      </c>
      <c r="M486" s="289">
        <v>15.369</v>
      </c>
    </row>
    <row r="487" spans="1:13">
      <c r="A487" s="268">
        <v>477</v>
      </c>
      <c r="B487" s="245" t="s">
        <v>197</v>
      </c>
      <c r="C487" s="289">
        <v>487</v>
      </c>
      <c r="D487" s="289">
        <v>491.8</v>
      </c>
      <c r="E487" s="289">
        <v>480.20000000000005</v>
      </c>
      <c r="F487" s="289">
        <v>473.40000000000003</v>
      </c>
      <c r="G487" s="289">
        <v>461.80000000000007</v>
      </c>
      <c r="H487" s="289">
        <v>498.6</v>
      </c>
      <c r="I487" s="289">
        <v>510.20000000000005</v>
      </c>
      <c r="J487" s="289">
        <v>517</v>
      </c>
      <c r="K487" s="289">
        <v>503.4</v>
      </c>
      <c r="L487" s="289">
        <v>485</v>
      </c>
      <c r="M487" s="289">
        <v>48.44567</v>
      </c>
    </row>
    <row r="488" spans="1:13">
      <c r="A488" s="268">
        <v>478</v>
      </c>
      <c r="B488" s="245" t="s">
        <v>560</v>
      </c>
      <c r="C488" s="289">
        <v>1744.1</v>
      </c>
      <c r="D488" s="289">
        <v>1734.7833333333335</v>
      </c>
      <c r="E488" s="289">
        <v>1679.5666666666671</v>
      </c>
      <c r="F488" s="289">
        <v>1615.0333333333335</v>
      </c>
      <c r="G488" s="289">
        <v>1559.8166666666671</v>
      </c>
      <c r="H488" s="289">
        <v>1799.3166666666671</v>
      </c>
      <c r="I488" s="289">
        <v>1854.5333333333338</v>
      </c>
      <c r="J488" s="289">
        <v>1919.0666666666671</v>
      </c>
      <c r="K488" s="289">
        <v>1790</v>
      </c>
      <c r="L488" s="289">
        <v>1670.25</v>
      </c>
      <c r="M488" s="289">
        <v>0.33949000000000001</v>
      </c>
    </row>
    <row r="489" spans="1:13">
      <c r="A489" s="268">
        <v>479</v>
      </c>
      <c r="B489" s="245" t="s">
        <v>561</v>
      </c>
      <c r="C489" s="289">
        <v>27.9</v>
      </c>
      <c r="D489" s="289">
        <v>28.233333333333334</v>
      </c>
      <c r="E489" s="289">
        <v>27.466666666666669</v>
      </c>
      <c r="F489" s="289">
        <v>27.033333333333335</v>
      </c>
      <c r="G489" s="289">
        <v>26.266666666666669</v>
      </c>
      <c r="H489" s="289">
        <v>28.666666666666668</v>
      </c>
      <c r="I489" s="289">
        <v>29.433333333333334</v>
      </c>
      <c r="J489" s="289">
        <v>29.866666666666667</v>
      </c>
      <c r="K489" s="289">
        <v>29</v>
      </c>
      <c r="L489" s="289">
        <v>27.8</v>
      </c>
      <c r="M489" s="289">
        <v>10.69195</v>
      </c>
    </row>
    <row r="490" spans="1:13">
      <c r="A490" s="268">
        <v>480</v>
      </c>
      <c r="B490" s="245" t="s">
        <v>285</v>
      </c>
      <c r="C490" s="289">
        <v>306.89999999999998</v>
      </c>
      <c r="D490" s="289">
        <v>310.3</v>
      </c>
      <c r="E490" s="289">
        <v>301.60000000000002</v>
      </c>
      <c r="F490" s="289">
        <v>296.3</v>
      </c>
      <c r="G490" s="289">
        <v>287.60000000000002</v>
      </c>
      <c r="H490" s="289">
        <v>315.60000000000002</v>
      </c>
      <c r="I490" s="289">
        <v>324.29999999999995</v>
      </c>
      <c r="J490" s="289">
        <v>329.6</v>
      </c>
      <c r="K490" s="289">
        <v>319</v>
      </c>
      <c r="L490" s="289">
        <v>305</v>
      </c>
      <c r="M490" s="289">
        <v>1.42493</v>
      </c>
    </row>
    <row r="491" spans="1:13">
      <c r="A491" s="268">
        <v>481</v>
      </c>
      <c r="B491" s="245" t="s">
        <v>563</v>
      </c>
      <c r="C491" s="289">
        <v>739.35</v>
      </c>
      <c r="D491" s="289">
        <v>741.9</v>
      </c>
      <c r="E491" s="289">
        <v>732.8</v>
      </c>
      <c r="F491" s="289">
        <v>726.25</v>
      </c>
      <c r="G491" s="289">
        <v>717.15</v>
      </c>
      <c r="H491" s="289">
        <v>748.44999999999993</v>
      </c>
      <c r="I491" s="289">
        <v>757.55000000000007</v>
      </c>
      <c r="J491" s="289">
        <v>764.09999999999991</v>
      </c>
      <c r="K491" s="289">
        <v>751</v>
      </c>
      <c r="L491" s="289">
        <v>735.35</v>
      </c>
      <c r="M491" s="289">
        <v>0.69752999999999998</v>
      </c>
    </row>
    <row r="492" spans="1:13">
      <c r="A492" s="268">
        <v>482</v>
      </c>
      <c r="B492" s="245" t="s">
        <v>564</v>
      </c>
      <c r="C492" s="289">
        <v>1503.1</v>
      </c>
      <c r="D492" s="289">
        <v>1518.0333333333335</v>
      </c>
      <c r="E492" s="289">
        <v>1478.0666666666671</v>
      </c>
      <c r="F492" s="289">
        <v>1453.0333333333335</v>
      </c>
      <c r="G492" s="289">
        <v>1413.0666666666671</v>
      </c>
      <c r="H492" s="289">
        <v>1543.0666666666671</v>
      </c>
      <c r="I492" s="289">
        <v>1583.0333333333338</v>
      </c>
      <c r="J492" s="289">
        <v>1608.0666666666671</v>
      </c>
      <c r="K492" s="289">
        <v>1558</v>
      </c>
      <c r="L492" s="289">
        <v>1493</v>
      </c>
      <c r="M492" s="289">
        <v>1.39575</v>
      </c>
    </row>
    <row r="493" spans="1:13">
      <c r="A493" s="268">
        <v>483</v>
      </c>
      <c r="B493" s="245" t="s">
        <v>2781</v>
      </c>
      <c r="C493" s="289">
        <v>964.5</v>
      </c>
      <c r="D493" s="289">
        <v>958.83333333333337</v>
      </c>
      <c r="E493" s="289">
        <v>945.66666666666674</v>
      </c>
      <c r="F493" s="289">
        <v>926.83333333333337</v>
      </c>
      <c r="G493" s="289">
        <v>913.66666666666674</v>
      </c>
      <c r="H493" s="289">
        <v>977.66666666666674</v>
      </c>
      <c r="I493" s="289">
        <v>990.83333333333348</v>
      </c>
      <c r="J493" s="289">
        <v>1009.6666666666667</v>
      </c>
      <c r="K493" s="289">
        <v>972</v>
      </c>
      <c r="L493" s="289">
        <v>940</v>
      </c>
      <c r="M493" s="289">
        <v>3.6810000000000002E-2</v>
      </c>
    </row>
    <row r="494" spans="1:13">
      <c r="A494" s="268">
        <v>484</v>
      </c>
      <c r="B494" s="245" t="s">
        <v>284</v>
      </c>
      <c r="C494" s="289">
        <v>167.75</v>
      </c>
      <c r="D494" s="289">
        <v>168.38333333333333</v>
      </c>
      <c r="E494" s="289">
        <v>165.36666666666665</v>
      </c>
      <c r="F494" s="289">
        <v>162.98333333333332</v>
      </c>
      <c r="G494" s="289">
        <v>159.96666666666664</v>
      </c>
      <c r="H494" s="289">
        <v>170.76666666666665</v>
      </c>
      <c r="I494" s="289">
        <v>173.7833333333333</v>
      </c>
      <c r="J494" s="289">
        <v>176.16666666666666</v>
      </c>
      <c r="K494" s="289">
        <v>171.4</v>
      </c>
      <c r="L494" s="289">
        <v>166</v>
      </c>
      <c r="M494" s="289">
        <v>4.1559600000000003</v>
      </c>
    </row>
    <row r="495" spans="1:13">
      <c r="A495" s="268">
        <v>485</v>
      </c>
      <c r="B495" s="245" t="s">
        <v>565</v>
      </c>
      <c r="C495" s="289">
        <v>998.45</v>
      </c>
      <c r="D495" s="289">
        <v>1001.3000000000001</v>
      </c>
      <c r="E495" s="289">
        <v>989.15000000000009</v>
      </c>
      <c r="F495" s="289">
        <v>979.85</v>
      </c>
      <c r="G495" s="289">
        <v>967.7</v>
      </c>
      <c r="H495" s="289">
        <v>1010.6000000000001</v>
      </c>
      <c r="I495" s="289">
        <v>1022.75</v>
      </c>
      <c r="J495" s="289">
        <v>1032.0500000000002</v>
      </c>
      <c r="K495" s="289">
        <v>1013.45</v>
      </c>
      <c r="L495" s="289">
        <v>992</v>
      </c>
      <c r="M495" s="289">
        <v>1.9429000000000001</v>
      </c>
    </row>
    <row r="496" spans="1:13">
      <c r="A496" s="268">
        <v>486</v>
      </c>
      <c r="B496" s="245" t="s">
        <v>556</v>
      </c>
      <c r="C496" s="289">
        <v>277.5</v>
      </c>
      <c r="D496" s="289">
        <v>280.15000000000003</v>
      </c>
      <c r="E496" s="289">
        <v>273.40000000000009</v>
      </c>
      <c r="F496" s="289">
        <v>269.30000000000007</v>
      </c>
      <c r="G496" s="289">
        <v>262.55000000000013</v>
      </c>
      <c r="H496" s="289">
        <v>284.25000000000006</v>
      </c>
      <c r="I496" s="289">
        <v>290.99999999999994</v>
      </c>
      <c r="J496" s="289">
        <v>295.10000000000002</v>
      </c>
      <c r="K496" s="289">
        <v>286.89999999999998</v>
      </c>
      <c r="L496" s="289">
        <v>276.05</v>
      </c>
      <c r="M496" s="289">
        <v>2.0013700000000001</v>
      </c>
    </row>
    <row r="497" spans="1:13">
      <c r="A497" s="268">
        <v>487</v>
      </c>
      <c r="B497" s="245" t="s">
        <v>555</v>
      </c>
      <c r="C497" s="289">
        <v>1873.5</v>
      </c>
      <c r="D497" s="289">
        <v>1888.2166666666665</v>
      </c>
      <c r="E497" s="289">
        <v>1766.4333333333329</v>
      </c>
      <c r="F497" s="289">
        <v>1659.3666666666666</v>
      </c>
      <c r="G497" s="289">
        <v>1537.583333333333</v>
      </c>
      <c r="H497" s="289">
        <v>1995.2833333333328</v>
      </c>
      <c r="I497" s="289">
        <v>2117.0666666666662</v>
      </c>
      <c r="J497" s="289">
        <v>2224.1333333333328</v>
      </c>
      <c r="K497" s="289">
        <v>2010</v>
      </c>
      <c r="L497" s="289">
        <v>1781.15</v>
      </c>
      <c r="M497" s="289">
        <v>1.6093</v>
      </c>
    </row>
    <row r="498" spans="1:13">
      <c r="A498" s="268">
        <v>488</v>
      </c>
      <c r="B498" s="245" t="s">
        <v>199</v>
      </c>
      <c r="C498" s="289">
        <v>637.75</v>
      </c>
      <c r="D498" s="289">
        <v>641</v>
      </c>
      <c r="E498" s="289">
        <v>631.5</v>
      </c>
      <c r="F498" s="289">
        <v>625.25</v>
      </c>
      <c r="G498" s="289">
        <v>615.75</v>
      </c>
      <c r="H498" s="289">
        <v>647.25</v>
      </c>
      <c r="I498" s="289">
        <v>656.75</v>
      </c>
      <c r="J498" s="289">
        <v>663</v>
      </c>
      <c r="K498" s="289">
        <v>650.5</v>
      </c>
      <c r="L498" s="289">
        <v>634.75</v>
      </c>
      <c r="M498" s="289">
        <v>9.3134399999999999</v>
      </c>
    </row>
    <row r="499" spans="1:13">
      <c r="A499" s="268">
        <v>489</v>
      </c>
      <c r="B499" s="245" t="s">
        <v>557</v>
      </c>
      <c r="C499" s="289">
        <v>156.55000000000001</v>
      </c>
      <c r="D499" s="289">
        <v>158.08333333333334</v>
      </c>
      <c r="E499" s="289">
        <v>154.4666666666667</v>
      </c>
      <c r="F499" s="289">
        <v>152.38333333333335</v>
      </c>
      <c r="G499" s="289">
        <v>148.76666666666671</v>
      </c>
      <c r="H499" s="289">
        <v>160.16666666666669</v>
      </c>
      <c r="I499" s="289">
        <v>163.7833333333333</v>
      </c>
      <c r="J499" s="289">
        <v>165.86666666666667</v>
      </c>
      <c r="K499" s="289">
        <v>161.69999999999999</v>
      </c>
      <c r="L499" s="289">
        <v>156</v>
      </c>
      <c r="M499" s="289">
        <v>1.1132599999999999</v>
      </c>
    </row>
    <row r="500" spans="1:13">
      <c r="A500" s="268">
        <v>490</v>
      </c>
      <c r="B500" s="245" t="s">
        <v>558</v>
      </c>
      <c r="C500" s="289">
        <v>3309.45</v>
      </c>
      <c r="D500" s="289">
        <v>3320.6666666666665</v>
      </c>
      <c r="E500" s="289">
        <v>3288.7833333333328</v>
      </c>
      <c r="F500" s="289">
        <v>3268.1166666666663</v>
      </c>
      <c r="G500" s="289">
        <v>3236.2333333333327</v>
      </c>
      <c r="H500" s="289">
        <v>3341.333333333333</v>
      </c>
      <c r="I500" s="289">
        <v>3373.2166666666672</v>
      </c>
      <c r="J500" s="289">
        <v>3393.8833333333332</v>
      </c>
      <c r="K500" s="289">
        <v>3352.55</v>
      </c>
      <c r="L500" s="289">
        <v>3300</v>
      </c>
      <c r="M500" s="289">
        <v>8.6929999999999993E-2</v>
      </c>
    </row>
    <row r="501" spans="1:13">
      <c r="A501" s="268">
        <v>491</v>
      </c>
      <c r="B501" s="245" t="s">
        <v>562</v>
      </c>
      <c r="C501" s="289">
        <v>742.85</v>
      </c>
      <c r="D501" s="289">
        <v>750.36666666666667</v>
      </c>
      <c r="E501" s="289">
        <v>732.48333333333335</v>
      </c>
      <c r="F501" s="289">
        <v>722.11666666666667</v>
      </c>
      <c r="G501" s="289">
        <v>704.23333333333335</v>
      </c>
      <c r="H501" s="289">
        <v>760.73333333333335</v>
      </c>
      <c r="I501" s="289">
        <v>778.61666666666679</v>
      </c>
      <c r="J501" s="289">
        <v>788.98333333333335</v>
      </c>
      <c r="K501" s="289">
        <v>768.25</v>
      </c>
      <c r="L501" s="289">
        <v>740</v>
      </c>
      <c r="M501" s="289">
        <v>0.10931</v>
      </c>
    </row>
    <row r="502" spans="1:13">
      <c r="A502" s="268">
        <v>492</v>
      </c>
      <c r="B502" s="245" t="s">
        <v>566</v>
      </c>
      <c r="C502" s="289">
        <v>7201.75</v>
      </c>
      <c r="D502" s="289">
        <v>7280.25</v>
      </c>
      <c r="E502" s="289">
        <v>6961.5</v>
      </c>
      <c r="F502" s="289">
        <v>6721.25</v>
      </c>
      <c r="G502" s="289">
        <v>6402.5</v>
      </c>
      <c r="H502" s="289">
        <v>7520.5</v>
      </c>
      <c r="I502" s="289">
        <v>7839.25</v>
      </c>
      <c r="J502" s="289">
        <v>8079.5</v>
      </c>
      <c r="K502" s="289">
        <v>7599</v>
      </c>
      <c r="L502" s="289">
        <v>7040</v>
      </c>
      <c r="M502" s="289">
        <v>0.22764000000000001</v>
      </c>
    </row>
    <row r="503" spans="1:13">
      <c r="A503" s="268">
        <v>493</v>
      </c>
      <c r="B503" s="245" t="s">
        <v>567</v>
      </c>
      <c r="C503" s="289">
        <v>101.25</v>
      </c>
      <c r="D503" s="289">
        <v>103.01666666666667</v>
      </c>
      <c r="E503" s="289">
        <v>99.283333333333331</v>
      </c>
      <c r="F503" s="289">
        <v>97.316666666666663</v>
      </c>
      <c r="G503" s="289">
        <v>93.583333333333329</v>
      </c>
      <c r="H503" s="289">
        <v>104.98333333333333</v>
      </c>
      <c r="I503" s="289">
        <v>108.71666666666665</v>
      </c>
      <c r="J503" s="289">
        <v>110.68333333333334</v>
      </c>
      <c r="K503" s="289">
        <v>106.75</v>
      </c>
      <c r="L503" s="289">
        <v>101.05</v>
      </c>
      <c r="M503" s="289">
        <v>5.1863299999999999</v>
      </c>
    </row>
    <row r="504" spans="1:13">
      <c r="A504" s="268">
        <v>494</v>
      </c>
      <c r="B504" s="245" t="s">
        <v>568</v>
      </c>
      <c r="C504" s="289">
        <v>58</v>
      </c>
      <c r="D504" s="289">
        <v>57.883333333333333</v>
      </c>
      <c r="E504" s="289">
        <v>56.816666666666663</v>
      </c>
      <c r="F504" s="289">
        <v>55.633333333333333</v>
      </c>
      <c r="G504" s="289">
        <v>54.566666666666663</v>
      </c>
      <c r="H504" s="289">
        <v>59.066666666666663</v>
      </c>
      <c r="I504" s="289">
        <v>60.13333333333334</v>
      </c>
      <c r="J504" s="289">
        <v>61.316666666666663</v>
      </c>
      <c r="K504" s="289">
        <v>58.95</v>
      </c>
      <c r="L504" s="289">
        <v>56.7</v>
      </c>
      <c r="M504" s="289">
        <v>14.707520000000001</v>
      </c>
    </row>
    <row r="505" spans="1:13">
      <c r="A505" s="268">
        <v>495</v>
      </c>
      <c r="B505" s="245" t="s">
        <v>2852</v>
      </c>
      <c r="C505" s="289">
        <v>364.85</v>
      </c>
      <c r="D505" s="289">
        <v>367.73333333333335</v>
      </c>
      <c r="E505" s="289">
        <v>358.11666666666667</v>
      </c>
      <c r="F505" s="289">
        <v>351.38333333333333</v>
      </c>
      <c r="G505" s="289">
        <v>341.76666666666665</v>
      </c>
      <c r="H505" s="289">
        <v>374.4666666666667</v>
      </c>
      <c r="I505" s="289">
        <v>384.08333333333337</v>
      </c>
      <c r="J505" s="289">
        <v>390.81666666666672</v>
      </c>
      <c r="K505" s="289">
        <v>377.35</v>
      </c>
      <c r="L505" s="289">
        <v>361</v>
      </c>
      <c r="M505" s="289">
        <v>0.48082999999999998</v>
      </c>
    </row>
    <row r="506" spans="1:13">
      <c r="A506" s="268">
        <v>496</v>
      </c>
      <c r="B506" s="245" t="s">
        <v>569</v>
      </c>
      <c r="C506" s="289">
        <v>2146.6</v>
      </c>
      <c r="D506" s="289">
        <v>2168.7833333333333</v>
      </c>
      <c r="E506" s="289">
        <v>2082.8166666666666</v>
      </c>
      <c r="F506" s="289">
        <v>2019.0333333333333</v>
      </c>
      <c r="G506" s="289">
        <v>1933.0666666666666</v>
      </c>
      <c r="H506" s="289">
        <v>2232.5666666666666</v>
      </c>
      <c r="I506" s="289">
        <v>2318.5333333333328</v>
      </c>
      <c r="J506" s="289">
        <v>2382.3166666666666</v>
      </c>
      <c r="K506" s="289">
        <v>2254.75</v>
      </c>
      <c r="L506" s="289">
        <v>2105</v>
      </c>
      <c r="M506" s="289">
        <v>1.1666700000000001</v>
      </c>
    </row>
    <row r="507" spans="1:13">
      <c r="A507" s="268">
        <v>497</v>
      </c>
      <c r="B507" s="245" t="s">
        <v>200</v>
      </c>
      <c r="C507" s="289">
        <v>282.55</v>
      </c>
      <c r="D507" s="289">
        <v>282.66666666666669</v>
      </c>
      <c r="E507" s="289">
        <v>278.38333333333338</v>
      </c>
      <c r="F507" s="289">
        <v>274.2166666666667</v>
      </c>
      <c r="G507" s="289">
        <v>269.93333333333339</v>
      </c>
      <c r="H507" s="289">
        <v>286.83333333333337</v>
      </c>
      <c r="I507" s="289">
        <v>291.11666666666667</v>
      </c>
      <c r="J507" s="289">
        <v>295.28333333333336</v>
      </c>
      <c r="K507" s="289">
        <v>286.95</v>
      </c>
      <c r="L507" s="289">
        <v>278.5</v>
      </c>
      <c r="M507" s="289">
        <v>222.94865999999999</v>
      </c>
    </row>
    <row r="508" spans="1:13">
      <c r="A508" s="268">
        <v>498</v>
      </c>
      <c r="B508" s="245" t="s">
        <v>570</v>
      </c>
      <c r="C508" s="289">
        <v>288.10000000000002</v>
      </c>
      <c r="D508" s="289">
        <v>291.01666666666665</v>
      </c>
      <c r="E508" s="289">
        <v>283.08333333333331</v>
      </c>
      <c r="F508" s="289">
        <v>278.06666666666666</v>
      </c>
      <c r="G508" s="289">
        <v>270.13333333333333</v>
      </c>
      <c r="H508" s="289">
        <v>296.0333333333333</v>
      </c>
      <c r="I508" s="289">
        <v>303.9666666666667</v>
      </c>
      <c r="J508" s="289">
        <v>308.98333333333329</v>
      </c>
      <c r="K508" s="289">
        <v>298.95</v>
      </c>
      <c r="L508" s="289">
        <v>286</v>
      </c>
      <c r="M508" s="289">
        <v>2.1670199999999999</v>
      </c>
    </row>
    <row r="509" spans="1:13">
      <c r="A509" s="268">
        <v>499</v>
      </c>
      <c r="B509" s="245" t="s">
        <v>202</v>
      </c>
      <c r="C509" s="289">
        <v>213.75</v>
      </c>
      <c r="D509" s="289">
        <v>217.1</v>
      </c>
      <c r="E509" s="289">
        <v>208.75</v>
      </c>
      <c r="F509" s="289">
        <v>203.75</v>
      </c>
      <c r="G509" s="289">
        <v>195.4</v>
      </c>
      <c r="H509" s="289">
        <v>222.1</v>
      </c>
      <c r="I509" s="289">
        <v>230.44999999999996</v>
      </c>
      <c r="J509" s="289">
        <v>235.45</v>
      </c>
      <c r="K509" s="289">
        <v>225.45</v>
      </c>
      <c r="L509" s="289">
        <v>212.1</v>
      </c>
      <c r="M509" s="289">
        <v>336.61021</v>
      </c>
    </row>
    <row r="510" spans="1:13">
      <c r="A510" s="268">
        <v>500</v>
      </c>
      <c r="B510" s="245" t="s">
        <v>571</v>
      </c>
      <c r="C510" s="289">
        <v>167.55</v>
      </c>
      <c r="D510" s="289">
        <v>168.79999999999998</v>
      </c>
      <c r="E510" s="289">
        <v>165.59999999999997</v>
      </c>
      <c r="F510" s="289">
        <v>163.64999999999998</v>
      </c>
      <c r="G510" s="289">
        <v>160.44999999999996</v>
      </c>
      <c r="H510" s="289">
        <v>170.74999999999997</v>
      </c>
      <c r="I510" s="289">
        <v>173.94999999999996</v>
      </c>
      <c r="J510" s="289">
        <v>175.89999999999998</v>
      </c>
      <c r="K510" s="289">
        <v>172</v>
      </c>
      <c r="L510" s="289">
        <v>166.85</v>
      </c>
      <c r="M510" s="289">
        <v>0.63492999999999999</v>
      </c>
    </row>
    <row r="511" spans="1:13">
      <c r="A511" s="268"/>
      <c r="B511" s="245" t="s">
        <v>572</v>
      </c>
      <c r="C511" s="289">
        <v>1636.3</v>
      </c>
      <c r="D511" s="289">
        <v>1634.8333333333333</v>
      </c>
      <c r="E511" s="289">
        <v>1616.6666666666665</v>
      </c>
      <c r="F511" s="289">
        <v>1597.0333333333333</v>
      </c>
      <c r="G511" s="289">
        <v>1578.8666666666666</v>
      </c>
      <c r="H511" s="289">
        <v>1654.4666666666665</v>
      </c>
      <c r="I511" s="289">
        <v>1672.633333333333</v>
      </c>
      <c r="J511" s="289">
        <v>1692.2666666666664</v>
      </c>
      <c r="K511" s="289">
        <v>1653</v>
      </c>
      <c r="L511" s="289">
        <v>1615.2</v>
      </c>
      <c r="M511" s="289">
        <v>0.14216000000000001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3"/>
      <c r="B5" s="533"/>
      <c r="C5" s="534"/>
      <c r="D5" s="53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5" t="s">
        <v>574</v>
      </c>
      <c r="C7" s="535"/>
      <c r="D7" s="262">
        <f>Main!B10</f>
        <v>44083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44082</v>
      </c>
      <c r="B10" s="267">
        <v>542437</v>
      </c>
      <c r="C10" s="268" t="s">
        <v>3724</v>
      </c>
      <c r="D10" s="268" t="s">
        <v>3725</v>
      </c>
      <c r="E10" s="268" t="s">
        <v>583</v>
      </c>
      <c r="F10" s="381">
        <v>220000</v>
      </c>
      <c r="G10" s="267">
        <v>28.72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44082</v>
      </c>
      <c r="B11" s="267">
        <v>542437</v>
      </c>
      <c r="C11" s="268" t="s">
        <v>3724</v>
      </c>
      <c r="D11" s="268" t="s">
        <v>3726</v>
      </c>
      <c r="E11" s="268" t="s">
        <v>584</v>
      </c>
      <c r="F11" s="381">
        <v>60000</v>
      </c>
      <c r="G11" s="267">
        <v>28.33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44082</v>
      </c>
      <c r="B12" s="267">
        <v>542437</v>
      </c>
      <c r="C12" s="268" t="s">
        <v>3724</v>
      </c>
      <c r="D12" s="268" t="s">
        <v>3727</v>
      </c>
      <c r="E12" s="268" t="s">
        <v>584</v>
      </c>
      <c r="F12" s="381">
        <v>148000</v>
      </c>
      <c r="G12" s="267">
        <v>28.92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44082</v>
      </c>
      <c r="B13" s="267">
        <v>540190</v>
      </c>
      <c r="C13" s="268" t="s">
        <v>3728</v>
      </c>
      <c r="D13" s="268" t="s">
        <v>3729</v>
      </c>
      <c r="E13" s="268" t="s">
        <v>584</v>
      </c>
      <c r="F13" s="381">
        <v>45000</v>
      </c>
      <c r="G13" s="267">
        <v>10.27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44082</v>
      </c>
      <c r="B14" s="267">
        <v>540190</v>
      </c>
      <c r="C14" s="268" t="s">
        <v>3728</v>
      </c>
      <c r="D14" s="268" t="s">
        <v>3730</v>
      </c>
      <c r="E14" s="268" t="s">
        <v>583</v>
      </c>
      <c r="F14" s="381">
        <v>45072</v>
      </c>
      <c r="G14" s="267">
        <v>10.27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44082</v>
      </c>
      <c r="B15" s="267">
        <v>505725</v>
      </c>
      <c r="C15" s="268" t="s">
        <v>3731</v>
      </c>
      <c r="D15" s="268" t="s">
        <v>3732</v>
      </c>
      <c r="E15" s="268" t="s">
        <v>583</v>
      </c>
      <c r="F15" s="381">
        <v>30000</v>
      </c>
      <c r="G15" s="267">
        <v>77.150000000000006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44082</v>
      </c>
      <c r="B16" s="267">
        <v>505725</v>
      </c>
      <c r="C16" s="268" t="s">
        <v>3731</v>
      </c>
      <c r="D16" s="268" t="s">
        <v>3733</v>
      </c>
      <c r="E16" s="268" t="s">
        <v>583</v>
      </c>
      <c r="F16" s="381">
        <v>1100</v>
      </c>
      <c r="G16" s="267">
        <v>77.150000000000006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44082</v>
      </c>
      <c r="B17" s="267">
        <v>505725</v>
      </c>
      <c r="C17" s="268" t="s">
        <v>3731</v>
      </c>
      <c r="D17" s="268" t="s">
        <v>3734</v>
      </c>
      <c r="E17" s="268" t="s">
        <v>584</v>
      </c>
      <c r="F17" s="381">
        <v>10026</v>
      </c>
      <c r="G17" s="267">
        <v>77.150000000000006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44082</v>
      </c>
      <c r="B18" s="267">
        <v>505725</v>
      </c>
      <c r="C18" s="268" t="s">
        <v>3731</v>
      </c>
      <c r="D18" s="268" t="s">
        <v>3733</v>
      </c>
      <c r="E18" s="268" t="s">
        <v>584</v>
      </c>
      <c r="F18" s="381">
        <v>25950</v>
      </c>
      <c r="G18" s="267">
        <v>77.150000000000006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44082</v>
      </c>
      <c r="B19" s="267">
        <v>505725</v>
      </c>
      <c r="C19" s="268" t="s">
        <v>3731</v>
      </c>
      <c r="D19" s="268" t="s">
        <v>3735</v>
      </c>
      <c r="E19" s="268" t="s">
        <v>583</v>
      </c>
      <c r="F19" s="381">
        <v>10917</v>
      </c>
      <c r="G19" s="267">
        <v>77.150000000000006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44082</v>
      </c>
      <c r="B20" s="267">
        <v>539679</v>
      </c>
      <c r="C20" s="268" t="s">
        <v>3714</v>
      </c>
      <c r="D20" s="268" t="s">
        <v>3736</v>
      </c>
      <c r="E20" s="268" t="s">
        <v>584</v>
      </c>
      <c r="F20" s="381">
        <v>50000</v>
      </c>
      <c r="G20" s="267">
        <v>7.1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44082</v>
      </c>
      <c r="B21" s="267">
        <v>539679</v>
      </c>
      <c r="C21" s="268" t="s">
        <v>3714</v>
      </c>
      <c r="D21" s="268" t="s">
        <v>3715</v>
      </c>
      <c r="E21" s="268" t="s">
        <v>583</v>
      </c>
      <c r="F21" s="381">
        <v>150000</v>
      </c>
      <c r="G21" s="267">
        <v>7.1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44082</v>
      </c>
      <c r="B22" s="267">
        <v>539679</v>
      </c>
      <c r="C22" s="268" t="s">
        <v>3714</v>
      </c>
      <c r="D22" s="268" t="s">
        <v>3737</v>
      </c>
      <c r="E22" s="268" t="s">
        <v>584</v>
      </c>
      <c r="F22" s="381">
        <v>49550</v>
      </c>
      <c r="G22" s="267">
        <v>7.07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44082</v>
      </c>
      <c r="B23" s="267">
        <v>539679</v>
      </c>
      <c r="C23" s="268" t="s">
        <v>3714</v>
      </c>
      <c r="D23" s="268" t="s">
        <v>3738</v>
      </c>
      <c r="E23" s="268" t="s">
        <v>584</v>
      </c>
      <c r="F23" s="381">
        <v>49830</v>
      </c>
      <c r="G23" s="267">
        <v>7.07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44082</v>
      </c>
      <c r="B24" s="267">
        <v>539519</v>
      </c>
      <c r="C24" s="268" t="s">
        <v>3739</v>
      </c>
      <c r="D24" s="268" t="s">
        <v>3740</v>
      </c>
      <c r="E24" s="268" t="s">
        <v>584</v>
      </c>
      <c r="F24" s="381">
        <v>65935</v>
      </c>
      <c r="G24" s="267">
        <v>10.199999999999999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44082</v>
      </c>
      <c r="B25" s="267">
        <v>539519</v>
      </c>
      <c r="C25" s="268" t="s">
        <v>3739</v>
      </c>
      <c r="D25" s="268" t="s">
        <v>3741</v>
      </c>
      <c r="E25" s="268" t="s">
        <v>583</v>
      </c>
      <c r="F25" s="381">
        <v>30000</v>
      </c>
      <c r="G25" s="267">
        <v>10.199999999999999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44082</v>
      </c>
      <c r="B26" s="267">
        <v>539519</v>
      </c>
      <c r="C26" s="268" t="s">
        <v>3739</v>
      </c>
      <c r="D26" s="268" t="s">
        <v>3742</v>
      </c>
      <c r="E26" s="268" t="s">
        <v>584</v>
      </c>
      <c r="F26" s="381">
        <v>137000</v>
      </c>
      <c r="G26" s="267">
        <v>10.199999999999999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44082</v>
      </c>
      <c r="B27" s="267">
        <v>543194</v>
      </c>
      <c r="C27" s="268" t="s">
        <v>3743</v>
      </c>
      <c r="D27" s="268" t="s">
        <v>3744</v>
      </c>
      <c r="E27" s="268" t="s">
        <v>584</v>
      </c>
      <c r="F27" s="381">
        <v>6000</v>
      </c>
      <c r="G27" s="267">
        <v>273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44082</v>
      </c>
      <c r="B28" s="267">
        <v>543194</v>
      </c>
      <c r="C28" s="268" t="s">
        <v>3743</v>
      </c>
      <c r="D28" s="268" t="s">
        <v>3745</v>
      </c>
      <c r="E28" s="268" t="s">
        <v>583</v>
      </c>
      <c r="F28" s="381">
        <v>6000</v>
      </c>
      <c r="G28" s="267">
        <v>273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44082</v>
      </c>
      <c r="B29" s="267">
        <v>540404</v>
      </c>
      <c r="C29" s="268" t="s">
        <v>3746</v>
      </c>
      <c r="D29" s="268" t="s">
        <v>3747</v>
      </c>
      <c r="E29" s="268" t="s">
        <v>583</v>
      </c>
      <c r="F29" s="381">
        <v>21000</v>
      </c>
      <c r="G29" s="267">
        <v>114.5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44082</v>
      </c>
      <c r="B30" s="267">
        <v>540404</v>
      </c>
      <c r="C30" s="268" t="s">
        <v>3746</v>
      </c>
      <c r="D30" s="268" t="s">
        <v>3748</v>
      </c>
      <c r="E30" s="268" t="s">
        <v>584</v>
      </c>
      <c r="F30" s="381">
        <v>21000</v>
      </c>
      <c r="G30" s="267">
        <v>114.5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44082</v>
      </c>
      <c r="B31" s="267">
        <v>541967</v>
      </c>
      <c r="C31" s="268" t="s">
        <v>3749</v>
      </c>
      <c r="D31" s="268" t="s">
        <v>3750</v>
      </c>
      <c r="E31" s="268" t="s">
        <v>584</v>
      </c>
      <c r="F31" s="381">
        <v>28000</v>
      </c>
      <c r="G31" s="267">
        <v>182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44082</v>
      </c>
      <c r="B32" s="267">
        <v>541967</v>
      </c>
      <c r="C32" s="268" t="s">
        <v>3749</v>
      </c>
      <c r="D32" s="268" t="s">
        <v>3751</v>
      </c>
      <c r="E32" s="268" t="s">
        <v>583</v>
      </c>
      <c r="F32" s="381">
        <v>28000</v>
      </c>
      <c r="G32" s="267">
        <v>182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44082</v>
      </c>
      <c r="B33" s="267">
        <v>540595</v>
      </c>
      <c r="C33" s="268" t="s">
        <v>2646</v>
      </c>
      <c r="D33" s="268" t="s">
        <v>3752</v>
      </c>
      <c r="E33" s="268" t="s">
        <v>584</v>
      </c>
      <c r="F33" s="381">
        <v>925000</v>
      </c>
      <c r="G33" s="267">
        <v>67.19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44082</v>
      </c>
      <c r="B34" s="267">
        <v>541445</v>
      </c>
      <c r="C34" s="268" t="s">
        <v>3753</v>
      </c>
      <c r="D34" s="268" t="s">
        <v>3754</v>
      </c>
      <c r="E34" s="268" t="s">
        <v>584</v>
      </c>
      <c r="F34" s="381">
        <v>84000</v>
      </c>
      <c r="G34" s="267">
        <v>22.95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44082</v>
      </c>
      <c r="B35" s="267">
        <v>541445</v>
      </c>
      <c r="C35" s="268" t="s">
        <v>3753</v>
      </c>
      <c r="D35" s="268" t="s">
        <v>3755</v>
      </c>
      <c r="E35" s="268" t="s">
        <v>584</v>
      </c>
      <c r="F35" s="381">
        <v>147200</v>
      </c>
      <c r="G35" s="267">
        <v>22.95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44082</v>
      </c>
      <c r="B36" s="267">
        <v>541445</v>
      </c>
      <c r="C36" s="268" t="s">
        <v>3753</v>
      </c>
      <c r="D36" s="268" t="s">
        <v>3756</v>
      </c>
      <c r="E36" s="268" t="s">
        <v>584</v>
      </c>
      <c r="F36" s="381">
        <v>44000</v>
      </c>
      <c r="G36" s="267">
        <v>22.95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44082</v>
      </c>
      <c r="B37" s="267">
        <v>541445</v>
      </c>
      <c r="C37" s="268" t="s">
        <v>3753</v>
      </c>
      <c r="D37" s="268" t="s">
        <v>3757</v>
      </c>
      <c r="E37" s="268" t="s">
        <v>583</v>
      </c>
      <c r="F37" s="381">
        <v>329600</v>
      </c>
      <c r="G37" s="267">
        <v>22.95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44082</v>
      </c>
      <c r="B38" s="267">
        <v>541445</v>
      </c>
      <c r="C38" s="268" t="s">
        <v>3753</v>
      </c>
      <c r="D38" s="268" t="s">
        <v>3758</v>
      </c>
      <c r="E38" s="268" t="s">
        <v>584</v>
      </c>
      <c r="F38" s="381">
        <v>42400</v>
      </c>
      <c r="G38" s="267">
        <v>22.95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44082</v>
      </c>
      <c r="B39" s="267" t="s">
        <v>1320</v>
      </c>
      <c r="C39" s="268" t="s">
        <v>3759</v>
      </c>
      <c r="D39" s="268" t="s">
        <v>3760</v>
      </c>
      <c r="E39" s="268" t="s">
        <v>583</v>
      </c>
      <c r="F39" s="381">
        <v>1854751</v>
      </c>
      <c r="G39" s="267">
        <v>15.61</v>
      </c>
      <c r="H39" s="345" t="s">
        <v>2953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44082</v>
      </c>
      <c r="B40" s="267" t="s">
        <v>1320</v>
      </c>
      <c r="C40" s="268" t="s">
        <v>3759</v>
      </c>
      <c r="D40" s="268" t="s">
        <v>3761</v>
      </c>
      <c r="E40" s="268" t="s">
        <v>583</v>
      </c>
      <c r="F40" s="381">
        <v>2969026</v>
      </c>
      <c r="G40" s="267">
        <v>15.56</v>
      </c>
      <c r="H40" s="345" t="s">
        <v>2953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44082</v>
      </c>
      <c r="B41" s="267" t="s">
        <v>1340</v>
      </c>
      <c r="C41" s="268" t="s">
        <v>3762</v>
      </c>
      <c r="D41" s="268" t="s">
        <v>3763</v>
      </c>
      <c r="E41" s="268" t="s">
        <v>583</v>
      </c>
      <c r="F41" s="381">
        <v>600534</v>
      </c>
      <c r="G41" s="267">
        <v>129.19999999999999</v>
      </c>
      <c r="H41" s="345" t="s">
        <v>2953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44082</v>
      </c>
      <c r="B42" s="267" t="s">
        <v>3321</v>
      </c>
      <c r="C42" s="268" t="s">
        <v>3764</v>
      </c>
      <c r="D42" s="268" t="s">
        <v>3765</v>
      </c>
      <c r="E42" s="268" t="s">
        <v>583</v>
      </c>
      <c r="F42" s="381">
        <v>470000</v>
      </c>
      <c r="G42" s="267">
        <v>4.2</v>
      </c>
      <c r="H42" s="345" t="s">
        <v>2953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44082</v>
      </c>
      <c r="B43" s="267" t="s">
        <v>2325</v>
      </c>
      <c r="C43" s="268" t="s">
        <v>3766</v>
      </c>
      <c r="D43" s="268" t="s">
        <v>3767</v>
      </c>
      <c r="E43" s="268" t="s">
        <v>583</v>
      </c>
      <c r="F43" s="381">
        <v>88069</v>
      </c>
      <c r="G43" s="267">
        <v>391.78</v>
      </c>
      <c r="H43" s="345" t="s">
        <v>2953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44082</v>
      </c>
      <c r="B44" s="267" t="s">
        <v>3768</v>
      </c>
      <c r="C44" s="268" t="s">
        <v>3769</v>
      </c>
      <c r="D44" s="268" t="s">
        <v>3770</v>
      </c>
      <c r="E44" s="268" t="s">
        <v>583</v>
      </c>
      <c r="F44" s="381">
        <v>42000</v>
      </c>
      <c r="G44" s="267">
        <v>58.3</v>
      </c>
      <c r="H44" s="345" t="s">
        <v>2953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44082</v>
      </c>
      <c r="B45" s="267" t="s">
        <v>171</v>
      </c>
      <c r="C45" s="268" t="s">
        <v>3771</v>
      </c>
      <c r="D45" s="268" t="s">
        <v>3772</v>
      </c>
      <c r="E45" s="268" t="s">
        <v>583</v>
      </c>
      <c r="F45" s="381">
        <v>24994839</v>
      </c>
      <c r="G45" s="267">
        <v>39.89</v>
      </c>
      <c r="H45" s="345" t="s">
        <v>2953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44082</v>
      </c>
      <c r="B46" s="267" t="s">
        <v>177</v>
      </c>
      <c r="C46" s="268" t="s">
        <v>3773</v>
      </c>
      <c r="D46" s="268" t="s">
        <v>3774</v>
      </c>
      <c r="E46" s="268" t="s">
        <v>583</v>
      </c>
      <c r="F46" s="381">
        <v>626279</v>
      </c>
      <c r="G46" s="267">
        <v>612</v>
      </c>
      <c r="H46" s="345" t="s">
        <v>2953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44082</v>
      </c>
      <c r="B47" s="267" t="s">
        <v>243</v>
      </c>
      <c r="C47" s="268" t="s">
        <v>3775</v>
      </c>
      <c r="D47" s="268" t="s">
        <v>3776</v>
      </c>
      <c r="E47" s="268" t="s">
        <v>584</v>
      </c>
      <c r="F47" s="381">
        <v>10000000</v>
      </c>
      <c r="G47" s="267">
        <v>10.130000000000001</v>
      </c>
      <c r="H47" s="345" t="s">
        <v>2953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44082</v>
      </c>
      <c r="B48" s="267" t="s">
        <v>1320</v>
      </c>
      <c r="C48" s="268" t="s">
        <v>3759</v>
      </c>
      <c r="D48" s="268" t="s">
        <v>3760</v>
      </c>
      <c r="E48" s="268" t="s">
        <v>584</v>
      </c>
      <c r="F48" s="381">
        <v>2332874</v>
      </c>
      <c r="G48" s="267">
        <v>15.64</v>
      </c>
      <c r="H48" s="345" t="s">
        <v>2953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44082</v>
      </c>
      <c r="B49" s="267" t="s">
        <v>1320</v>
      </c>
      <c r="C49" s="268" t="s">
        <v>3759</v>
      </c>
      <c r="D49" s="268" t="s">
        <v>3761</v>
      </c>
      <c r="E49" s="268" t="s">
        <v>584</v>
      </c>
      <c r="F49" s="381">
        <v>3244026</v>
      </c>
      <c r="G49" s="267">
        <v>15.88</v>
      </c>
      <c r="H49" s="345" t="s">
        <v>2953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44082</v>
      </c>
      <c r="B50" s="267" t="s">
        <v>1340</v>
      </c>
      <c r="C50" s="268" t="s">
        <v>3762</v>
      </c>
      <c r="D50" s="268" t="s">
        <v>3777</v>
      </c>
      <c r="E50" s="268" t="s">
        <v>584</v>
      </c>
      <c r="F50" s="381">
        <v>227744</v>
      </c>
      <c r="G50" s="267">
        <v>129.19999999999999</v>
      </c>
      <c r="H50" s="345" t="s">
        <v>2953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44082</v>
      </c>
      <c r="B51" s="267" t="s">
        <v>1340</v>
      </c>
      <c r="C51" s="268" t="s">
        <v>3762</v>
      </c>
      <c r="D51" s="268" t="s">
        <v>3778</v>
      </c>
      <c r="E51" s="268" t="s">
        <v>584</v>
      </c>
      <c r="F51" s="381">
        <v>421609</v>
      </c>
      <c r="G51" s="267">
        <v>129.33000000000001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44082</v>
      </c>
      <c r="B52" s="267" t="s">
        <v>1340</v>
      </c>
      <c r="C52" s="268" t="s">
        <v>3762</v>
      </c>
      <c r="D52" s="268" t="s">
        <v>3763</v>
      </c>
      <c r="E52" s="268" t="s">
        <v>584</v>
      </c>
      <c r="F52" s="381">
        <v>300927</v>
      </c>
      <c r="G52" s="267">
        <v>129.69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44082</v>
      </c>
      <c r="B53" s="267" t="s">
        <v>3321</v>
      </c>
      <c r="C53" s="268" t="s">
        <v>3764</v>
      </c>
      <c r="D53" s="268" t="s">
        <v>3779</v>
      </c>
      <c r="E53" s="268" t="s">
        <v>584</v>
      </c>
      <c r="F53" s="381">
        <v>500000</v>
      </c>
      <c r="G53" s="267">
        <v>4.2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44082</v>
      </c>
      <c r="B54" s="267" t="s">
        <v>2962</v>
      </c>
      <c r="C54" s="268" t="s">
        <v>3705</v>
      </c>
      <c r="D54" s="268" t="s">
        <v>3780</v>
      </c>
      <c r="E54" s="268" t="s">
        <v>584</v>
      </c>
      <c r="F54" s="381">
        <v>1923076</v>
      </c>
      <c r="G54" s="267">
        <v>0.45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44082</v>
      </c>
      <c r="B55" s="267" t="s">
        <v>2962</v>
      </c>
      <c r="C55" s="268" t="s">
        <v>3705</v>
      </c>
      <c r="D55" s="268" t="s">
        <v>3706</v>
      </c>
      <c r="E55" s="268" t="s">
        <v>584</v>
      </c>
      <c r="F55" s="381">
        <v>1562934</v>
      </c>
      <c r="G55" s="267">
        <v>0.45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44082</v>
      </c>
      <c r="B56" s="267" t="s">
        <v>2325</v>
      </c>
      <c r="C56" s="268" t="s">
        <v>3766</v>
      </c>
      <c r="D56" s="268" t="s">
        <v>3767</v>
      </c>
      <c r="E56" s="268" t="s">
        <v>584</v>
      </c>
      <c r="F56" s="381">
        <v>88069</v>
      </c>
      <c r="G56" s="267">
        <v>395.13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44082</v>
      </c>
      <c r="B57" s="267" t="s">
        <v>171</v>
      </c>
      <c r="C57" s="268" t="s">
        <v>3771</v>
      </c>
      <c r="D57" s="268" t="s">
        <v>3772</v>
      </c>
      <c r="E57" s="268" t="s">
        <v>584</v>
      </c>
      <c r="F57" s="381">
        <v>24994839</v>
      </c>
      <c r="G57" s="267">
        <v>39.840000000000003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44082</v>
      </c>
      <c r="B58" s="267" t="s">
        <v>177</v>
      </c>
      <c r="C58" s="268" t="s">
        <v>3773</v>
      </c>
      <c r="D58" s="268" t="s">
        <v>3781</v>
      </c>
      <c r="E58" s="268" t="s">
        <v>584</v>
      </c>
      <c r="F58" s="381">
        <v>626279</v>
      </c>
      <c r="G58" s="267">
        <v>612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44082</v>
      </c>
      <c r="B59" s="267" t="s">
        <v>2646</v>
      </c>
      <c r="C59" s="268" t="s">
        <v>3782</v>
      </c>
      <c r="D59" s="268" t="s">
        <v>3752</v>
      </c>
      <c r="E59" s="268" t="s">
        <v>584</v>
      </c>
      <c r="F59" s="381">
        <v>4442733</v>
      </c>
      <c r="G59" s="267">
        <v>66.459999999999994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2"/>
  <sheetViews>
    <sheetView zoomScale="85" zoomScaleNormal="85" workbookViewId="0">
      <selection activeCell="F21" sqref="F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44083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9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4" t="s">
        <v>3657</v>
      </c>
      <c r="K10" s="504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9">
        <v>2</v>
      </c>
      <c r="B11" s="445">
        <v>44057</v>
      </c>
      <c r="C11" s="448"/>
      <c r="D11" s="449" t="s">
        <v>128</v>
      </c>
      <c r="E11" s="450" t="s">
        <v>601</v>
      </c>
      <c r="F11" s="491">
        <v>198</v>
      </c>
      <c r="G11" s="491">
        <v>187</v>
      </c>
      <c r="H11" s="491">
        <v>187</v>
      </c>
      <c r="I11" s="491" t="s">
        <v>3640</v>
      </c>
      <c r="J11" s="504" t="s">
        <v>3693</v>
      </c>
      <c r="K11" s="504">
        <f t="shared" ref="K11" si="3">H11-F11</f>
        <v>-11</v>
      </c>
      <c r="L11" s="479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664</v>
      </c>
      <c r="O11" s="433">
        <v>44078</v>
      </c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521">
        <v>825</v>
      </c>
      <c r="I12" s="440" t="s">
        <v>3642</v>
      </c>
      <c r="J12" s="441" t="s">
        <v>3630</v>
      </c>
      <c r="K12" s="441">
        <f t="shared" ref="K12" si="6">H12-F12</f>
        <v>40</v>
      </c>
      <c r="L12" s="478">
        <f t="shared" ref="L12" si="7">(F12*-0.8)/100</f>
        <v>-6.28</v>
      </c>
      <c r="M12" s="442">
        <f t="shared" ref="M12" si="8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521">
        <v>180.5</v>
      </c>
      <c r="I13" s="440">
        <v>195</v>
      </c>
      <c r="J13" s="441" t="s">
        <v>3644</v>
      </c>
      <c r="K13" s="441">
        <f t="shared" ref="K13:K14" si="9">H13-F13</f>
        <v>8.5</v>
      </c>
      <c r="L13" s="478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9">
        <v>5</v>
      </c>
      <c r="B14" s="445">
        <v>44071</v>
      </c>
      <c r="C14" s="448"/>
      <c r="D14" s="449" t="s">
        <v>250</v>
      </c>
      <c r="E14" s="450" t="s">
        <v>601</v>
      </c>
      <c r="F14" s="491">
        <v>214</v>
      </c>
      <c r="G14" s="491">
        <v>199</v>
      </c>
      <c r="H14" s="491">
        <v>200</v>
      </c>
      <c r="I14" s="491" t="s">
        <v>3648</v>
      </c>
      <c r="J14" s="504" t="s">
        <v>3672</v>
      </c>
      <c r="K14" s="504">
        <f t="shared" si="9"/>
        <v>-14</v>
      </c>
      <c r="L14" s="479">
        <f t="shared" si="10"/>
        <v>-1.7120000000000002</v>
      </c>
      <c r="M14" s="432">
        <f t="shared" si="11"/>
        <v>-7.3420560747663552E-2</v>
      </c>
      <c r="N14" s="446" t="s">
        <v>664</v>
      </c>
      <c r="O14" s="433">
        <v>44076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601</v>
      </c>
      <c r="F15" s="439">
        <v>2142.5</v>
      </c>
      <c r="G15" s="438">
        <v>1980</v>
      </c>
      <c r="H15" s="438">
        <v>2250</v>
      </c>
      <c r="I15" s="440" t="s">
        <v>3649</v>
      </c>
      <c r="J15" s="441" t="s">
        <v>3716</v>
      </c>
      <c r="K15" s="441">
        <f t="shared" ref="K15" si="12">H15-F15</f>
        <v>107.5</v>
      </c>
      <c r="L15" s="478">
        <f t="shared" ref="L15" si="13">(F15*-0.8)/100</f>
        <v>-17.14</v>
      </c>
      <c r="M15" s="442">
        <f t="shared" ref="M15" si="14">(K15+L15)/F15</f>
        <v>4.2175029171528586E-2</v>
      </c>
      <c r="N15" s="443" t="s">
        <v>600</v>
      </c>
      <c r="O15" s="444">
        <v>44082</v>
      </c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3650</v>
      </c>
      <c r="E16" s="423" t="s">
        <v>601</v>
      </c>
      <c r="F16" s="423" t="s">
        <v>3651</v>
      </c>
      <c r="G16" s="431">
        <v>487</v>
      </c>
      <c r="H16" s="423"/>
      <c r="I16" s="411" t="s">
        <v>3652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499">
        <v>8</v>
      </c>
      <c r="B17" s="445">
        <v>44075</v>
      </c>
      <c r="C17" s="448"/>
      <c r="D17" s="449" t="s">
        <v>3653</v>
      </c>
      <c r="E17" s="450" t="s">
        <v>601</v>
      </c>
      <c r="F17" s="491">
        <v>309</v>
      </c>
      <c r="G17" s="491">
        <v>290</v>
      </c>
      <c r="H17" s="491">
        <v>289.5</v>
      </c>
      <c r="I17" s="491" t="s">
        <v>3654</v>
      </c>
      <c r="J17" s="504" t="s">
        <v>3717</v>
      </c>
      <c r="K17" s="504">
        <f t="shared" ref="K17" si="15">H17-F17</f>
        <v>-19.5</v>
      </c>
      <c r="L17" s="479">
        <f t="shared" ref="L17" si="16">(F17*-0.8)/100</f>
        <v>-2.472</v>
      </c>
      <c r="M17" s="432">
        <f t="shared" ref="M17" si="17">(K17+L17)/F17</f>
        <v>-7.1106796116504861E-2</v>
      </c>
      <c r="N17" s="446" t="s">
        <v>664</v>
      </c>
      <c r="O17" s="433">
        <v>44082</v>
      </c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3655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3656</v>
      </c>
      <c r="K18" s="441">
        <f t="shared" ref="K18" si="18">H18-F18</f>
        <v>22</v>
      </c>
      <c r="L18" s="478">
        <f>(F18*-0.08)/100</f>
        <v>-0.42320000000000002</v>
      </c>
      <c r="M18" s="442">
        <f t="shared" ref="M18" si="19">(K18+L18)/F18</f>
        <v>4.0787901701323251E-2</v>
      </c>
      <c r="N18" s="443" t="s">
        <v>600</v>
      </c>
      <c r="O18" s="505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601</v>
      </c>
      <c r="F19" s="423" t="s">
        <v>3677</v>
      </c>
      <c r="G19" s="431">
        <v>15300</v>
      </c>
      <c r="H19" s="423"/>
      <c r="I19" s="411" t="s">
        <v>3678</v>
      </c>
      <c r="J19" s="424" t="s">
        <v>602</v>
      </c>
      <c r="K19" s="424"/>
      <c r="L19" s="480"/>
      <c r="M19" s="424"/>
      <c r="N19" s="425"/>
      <c r="O19" s="426"/>
      <c r="Q19" s="428"/>
      <c r="R19" s="429" t="s">
        <v>603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601</v>
      </c>
      <c r="F20" s="423" t="s">
        <v>3679</v>
      </c>
      <c r="G20" s="431">
        <v>850</v>
      </c>
      <c r="H20" s="423"/>
      <c r="I20" s="411">
        <v>1000</v>
      </c>
      <c r="J20" s="424" t="s">
        <v>602</v>
      </c>
      <c r="K20" s="424"/>
      <c r="L20" s="480"/>
      <c r="M20" s="424"/>
      <c r="N20" s="425"/>
      <c r="O20" s="426"/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>
        <v>12</v>
      </c>
      <c r="B21" s="408">
        <v>44077</v>
      </c>
      <c r="C21" s="422"/>
      <c r="D21" s="459" t="s">
        <v>565</v>
      </c>
      <c r="E21" s="423" t="s">
        <v>601</v>
      </c>
      <c r="F21" s="423" t="s">
        <v>3690</v>
      </c>
      <c r="G21" s="431">
        <v>950</v>
      </c>
      <c r="H21" s="423"/>
      <c r="I21" s="411" t="s">
        <v>3691</v>
      </c>
      <c r="J21" s="424" t="s">
        <v>602</v>
      </c>
      <c r="K21" s="424"/>
      <c r="L21" s="480"/>
      <c r="M21" s="424"/>
      <c r="N21" s="425"/>
      <c r="O21" s="426"/>
      <c r="Q21" s="428"/>
      <c r="R21" s="429" t="s">
        <v>3187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/>
      <c r="B22" s="408"/>
      <c r="C22" s="422"/>
      <c r="D22" s="459"/>
      <c r="E22" s="423"/>
      <c r="F22" s="423"/>
      <c r="G22" s="431"/>
      <c r="H22" s="423"/>
      <c r="I22" s="411"/>
      <c r="J22" s="424"/>
      <c r="K22" s="424"/>
      <c r="L22" s="480"/>
      <c r="M22" s="424"/>
      <c r="N22" s="425"/>
      <c r="O22" s="426"/>
      <c r="Q22" s="428"/>
      <c r="R22" s="429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08" t="s">
        <v>3661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3662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:M38" si="20">(K37+L37)/F37</f>
        <v>1.5466281755196305E-2</v>
      </c>
      <c r="N37" s="456" t="s">
        <v>600</v>
      </c>
      <c r="O37" s="461">
        <v>44075</v>
      </c>
      <c r="P37" s="64"/>
      <c r="Q37" s="64"/>
      <c r="R37" s="421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510">
        <v>2</v>
      </c>
      <c r="B38" s="445">
        <v>44075</v>
      </c>
      <c r="C38" s="448"/>
      <c r="D38" s="511" t="s">
        <v>3663</v>
      </c>
      <c r="E38" s="450" t="s">
        <v>3628</v>
      </c>
      <c r="F38" s="518">
        <v>191</v>
      </c>
      <c r="G38" s="512">
        <v>197</v>
      </c>
      <c r="H38" s="450">
        <v>195</v>
      </c>
      <c r="I38" s="513" t="s">
        <v>3664</v>
      </c>
      <c r="J38" s="504" t="s">
        <v>3683</v>
      </c>
      <c r="K38" s="504">
        <f>F38-H38</f>
        <v>-4</v>
      </c>
      <c r="L38" s="479">
        <f>(F38*-0.8)/100</f>
        <v>-1.528</v>
      </c>
      <c r="M38" s="432">
        <f t="shared" si="20"/>
        <v>-2.8942408376963352E-2</v>
      </c>
      <c r="N38" s="446" t="s">
        <v>600</v>
      </c>
      <c r="O38" s="433">
        <v>44077</v>
      </c>
      <c r="P38" s="64"/>
      <c r="Q38" s="64"/>
      <c r="R38" s="421" t="s">
        <v>603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08" t="s">
        <v>3665</v>
      </c>
      <c r="E39" s="489" t="s">
        <v>601</v>
      </c>
      <c r="F39" s="517">
        <v>3865</v>
      </c>
      <c r="G39" s="493">
        <v>3740</v>
      </c>
      <c r="H39" s="489">
        <v>3930</v>
      </c>
      <c r="I39" s="490" t="s">
        <v>3666</v>
      </c>
      <c r="J39" s="451" t="s">
        <v>3671</v>
      </c>
      <c r="K39" s="451">
        <f t="shared" ref="K39:K41" si="21">H39-F39</f>
        <v>65</v>
      </c>
      <c r="L39" s="477">
        <f>(F39*-0.07)/100</f>
        <v>-2.7055000000000002</v>
      </c>
      <c r="M39" s="455">
        <f t="shared" ref="M39:M41" si="22">(K39+L39)/F39</f>
        <v>1.6117593790426907E-2</v>
      </c>
      <c r="N39" s="456" t="s">
        <v>600</v>
      </c>
      <c r="O39" s="461">
        <v>44075</v>
      </c>
      <c r="P39" s="7"/>
      <c r="Q39" s="11"/>
      <c r="R39" s="12" t="s">
        <v>603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510">
        <v>4</v>
      </c>
      <c r="B40" s="445">
        <v>44076</v>
      </c>
      <c r="C40" s="448"/>
      <c r="D40" s="511" t="s">
        <v>237</v>
      </c>
      <c r="E40" s="450" t="s">
        <v>601</v>
      </c>
      <c r="F40" s="518">
        <v>267</v>
      </c>
      <c r="G40" s="512">
        <v>260</v>
      </c>
      <c r="H40" s="450">
        <v>260</v>
      </c>
      <c r="I40" s="513">
        <v>278</v>
      </c>
      <c r="J40" s="504" t="s">
        <v>3684</v>
      </c>
      <c r="K40" s="504">
        <f t="shared" si="21"/>
        <v>-7</v>
      </c>
      <c r="L40" s="479">
        <f>(F40*-0.8)/100</f>
        <v>-2.1360000000000001</v>
      </c>
      <c r="M40" s="432">
        <f t="shared" si="22"/>
        <v>-3.421722846441947E-2</v>
      </c>
      <c r="N40" s="446" t="s">
        <v>600</v>
      </c>
      <c r="O40" s="433">
        <v>44077</v>
      </c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7">
        <v>5</v>
      </c>
      <c r="B41" s="452">
        <v>44076</v>
      </c>
      <c r="C41" s="488"/>
      <c r="D41" s="508" t="s">
        <v>504</v>
      </c>
      <c r="E41" s="489" t="s">
        <v>601</v>
      </c>
      <c r="F41" s="517">
        <v>642</v>
      </c>
      <c r="G41" s="493">
        <v>625</v>
      </c>
      <c r="H41" s="489">
        <v>659.5</v>
      </c>
      <c r="I41" s="490" t="s">
        <v>3680</v>
      </c>
      <c r="J41" s="451" t="s">
        <v>3694</v>
      </c>
      <c r="K41" s="451">
        <f t="shared" si="21"/>
        <v>17.5</v>
      </c>
      <c r="L41" s="477">
        <f>(F41*-0.8)/100</f>
        <v>-5.1360000000000001</v>
      </c>
      <c r="M41" s="455">
        <f t="shared" si="22"/>
        <v>1.9258566978193149E-2</v>
      </c>
      <c r="N41" s="456" t="s">
        <v>600</v>
      </c>
      <c r="O41" s="509">
        <v>44078</v>
      </c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7">
        <v>6</v>
      </c>
      <c r="B42" s="452">
        <v>44076</v>
      </c>
      <c r="C42" s="488"/>
      <c r="D42" s="508" t="s">
        <v>136</v>
      </c>
      <c r="E42" s="489" t="s">
        <v>601</v>
      </c>
      <c r="F42" s="451">
        <v>948</v>
      </c>
      <c r="G42" s="493">
        <v>918</v>
      </c>
      <c r="H42" s="489">
        <v>969.5</v>
      </c>
      <c r="I42" s="490" t="s">
        <v>3681</v>
      </c>
      <c r="J42" s="451" t="s">
        <v>3682</v>
      </c>
      <c r="K42" s="451">
        <f t="shared" ref="K42" si="23">H42-F42</f>
        <v>21.5</v>
      </c>
      <c r="L42" s="477">
        <f>(F42*-0.8)/100</f>
        <v>-7.5840000000000005</v>
      </c>
      <c r="M42" s="455">
        <f t="shared" ref="M42:M43" si="24">(K42+L42)/F42</f>
        <v>1.4679324894514768E-2</v>
      </c>
      <c r="N42" s="456" t="s">
        <v>600</v>
      </c>
      <c r="O42" s="509">
        <v>44077</v>
      </c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7">
        <v>7</v>
      </c>
      <c r="B43" s="452">
        <v>44078</v>
      </c>
      <c r="C43" s="488"/>
      <c r="D43" s="508" t="s">
        <v>186</v>
      </c>
      <c r="E43" s="489" t="s">
        <v>3628</v>
      </c>
      <c r="F43" s="451">
        <v>431.5</v>
      </c>
      <c r="G43" s="493">
        <v>446</v>
      </c>
      <c r="H43" s="489">
        <v>425</v>
      </c>
      <c r="I43" s="490" t="s">
        <v>3662</v>
      </c>
      <c r="J43" s="451" t="s">
        <v>3704</v>
      </c>
      <c r="K43" s="451">
        <f>+F43-H43</f>
        <v>6.5</v>
      </c>
      <c r="L43" s="477">
        <f>(F43*-0.07)/100</f>
        <v>-0.30205000000000004</v>
      </c>
      <c r="M43" s="455">
        <f t="shared" si="24"/>
        <v>1.4363731170336036E-2</v>
      </c>
      <c r="N43" s="456" t="s">
        <v>600</v>
      </c>
      <c r="O43" s="461">
        <v>44078</v>
      </c>
      <c r="P43" s="7"/>
      <c r="Q43" s="11"/>
      <c r="R43" s="519" t="s">
        <v>603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>
        <v>8</v>
      </c>
      <c r="B44" s="408">
        <v>44078</v>
      </c>
      <c r="C44" s="422"/>
      <c r="D44" s="459" t="s">
        <v>116</v>
      </c>
      <c r="E44" s="423" t="s">
        <v>601</v>
      </c>
      <c r="F44" s="423" t="s">
        <v>3707</v>
      </c>
      <c r="G44" s="431">
        <v>2060</v>
      </c>
      <c r="H44" s="423"/>
      <c r="I44" s="411" t="s">
        <v>3708</v>
      </c>
      <c r="J44" s="424" t="s">
        <v>602</v>
      </c>
      <c r="K44" s="424"/>
      <c r="L44" s="480"/>
      <c r="M44" s="424"/>
      <c r="N44" s="425"/>
      <c r="O44" s="426"/>
      <c r="P44" s="64"/>
      <c r="Q44" s="64"/>
      <c r="R44" s="421" t="s">
        <v>603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487">
        <v>9</v>
      </c>
      <c r="B45" s="452">
        <v>44081</v>
      </c>
      <c r="C45" s="488"/>
      <c r="D45" s="508" t="s">
        <v>186</v>
      </c>
      <c r="E45" s="489" t="s">
        <v>3628</v>
      </c>
      <c r="F45" s="451">
        <v>425.5</v>
      </c>
      <c r="G45" s="493">
        <v>442</v>
      </c>
      <c r="H45" s="489">
        <v>418.5</v>
      </c>
      <c r="I45" s="490" t="s">
        <v>3709</v>
      </c>
      <c r="J45" s="451" t="s">
        <v>3638</v>
      </c>
      <c r="K45" s="451">
        <f>+F45-H45</f>
        <v>7</v>
      </c>
      <c r="L45" s="477">
        <f>(F45*-0.07)/100</f>
        <v>-0.29785000000000006</v>
      </c>
      <c r="M45" s="455">
        <f t="shared" ref="M45:M46" si="25">(K45+L45)/F45</f>
        <v>1.5751233842538188E-2</v>
      </c>
      <c r="N45" s="456" t="s">
        <v>600</v>
      </c>
      <c r="O45" s="461">
        <v>44081</v>
      </c>
      <c r="P45" s="64"/>
      <c r="Q45" s="64"/>
      <c r="R45" s="421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510">
        <v>10</v>
      </c>
      <c r="B46" s="445">
        <v>44081</v>
      </c>
      <c r="C46" s="448"/>
      <c r="D46" s="511" t="s">
        <v>67</v>
      </c>
      <c r="E46" s="450" t="s">
        <v>601</v>
      </c>
      <c r="F46" s="518">
        <v>491</v>
      </c>
      <c r="G46" s="512">
        <v>477</v>
      </c>
      <c r="H46" s="450">
        <v>477</v>
      </c>
      <c r="I46" s="513" t="s">
        <v>3710</v>
      </c>
      <c r="J46" s="504" t="s">
        <v>3684</v>
      </c>
      <c r="K46" s="504">
        <f t="shared" ref="K46" si="26">H46-F46</f>
        <v>-14</v>
      </c>
      <c r="L46" s="479">
        <f>(F46*-0.8)/100</f>
        <v>-3.9279999999999999</v>
      </c>
      <c r="M46" s="432">
        <f t="shared" si="25"/>
        <v>-3.6513238289205704E-2</v>
      </c>
      <c r="N46" s="446" t="s">
        <v>600</v>
      </c>
      <c r="O46" s="433">
        <v>44082</v>
      </c>
      <c r="P46" s="64"/>
      <c r="Q46" s="64"/>
      <c r="R46" s="421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487">
        <v>11</v>
      </c>
      <c r="B47" s="452">
        <v>44081</v>
      </c>
      <c r="C47" s="422"/>
      <c r="D47" s="508" t="s">
        <v>93</v>
      </c>
      <c r="E47" s="489" t="s">
        <v>3628</v>
      </c>
      <c r="F47" s="451">
        <v>155</v>
      </c>
      <c r="G47" s="493">
        <v>160</v>
      </c>
      <c r="H47" s="489">
        <v>152</v>
      </c>
      <c r="I47" s="490">
        <v>135</v>
      </c>
      <c r="J47" s="451" t="s">
        <v>3711</v>
      </c>
      <c r="K47" s="451">
        <f>+F47-H47</f>
        <v>3</v>
      </c>
      <c r="L47" s="477">
        <f>(F47*-0.07)/100</f>
        <v>-0.10850000000000001</v>
      </c>
      <c r="M47" s="455">
        <f t="shared" ref="M47" si="27">(K47+L47)/F47</f>
        <v>1.8654838709677421E-2</v>
      </c>
      <c r="N47" s="456" t="s">
        <v>600</v>
      </c>
      <c r="O47" s="461">
        <v>44081</v>
      </c>
      <c r="P47" s="64"/>
      <c r="Q47" s="64"/>
      <c r="R47" s="421" t="s">
        <v>3187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>
        <v>12</v>
      </c>
      <c r="B48" s="408">
        <v>44082</v>
      </c>
      <c r="C48" s="422"/>
      <c r="D48" s="459" t="s">
        <v>136</v>
      </c>
      <c r="E48" s="423" t="s">
        <v>601</v>
      </c>
      <c r="F48" s="423" t="s">
        <v>3718</v>
      </c>
      <c r="G48" s="431">
        <v>900</v>
      </c>
      <c r="H48" s="423"/>
      <c r="I48" s="411" t="s">
        <v>3719</v>
      </c>
      <c r="J48" s="424" t="s">
        <v>602</v>
      </c>
      <c r="K48" s="424"/>
      <c r="L48" s="480"/>
      <c r="M48" s="424"/>
      <c r="N48" s="425"/>
      <c r="O48" s="426"/>
      <c r="P48" s="64"/>
      <c r="Q48" s="64"/>
      <c r="R48" s="421" t="s">
        <v>603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383">
        <v>13</v>
      </c>
      <c r="B49" s="408">
        <v>44082</v>
      </c>
      <c r="C49" s="422"/>
      <c r="D49" s="459" t="s">
        <v>146</v>
      </c>
      <c r="E49" s="423" t="s">
        <v>601</v>
      </c>
      <c r="F49" s="423" t="s">
        <v>3720</v>
      </c>
      <c r="G49" s="431">
        <v>1170</v>
      </c>
      <c r="H49" s="423"/>
      <c r="I49" s="411">
        <v>1270</v>
      </c>
      <c r="J49" s="424" t="s">
        <v>602</v>
      </c>
      <c r="K49" s="424"/>
      <c r="L49" s="480"/>
      <c r="M49" s="424"/>
      <c r="N49" s="425"/>
      <c r="O49" s="426"/>
      <c r="P49" s="64"/>
      <c r="Q49" s="64"/>
      <c r="R49" s="421" t="s">
        <v>3187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383"/>
      <c r="B50" s="408"/>
      <c r="C50" s="422"/>
      <c r="D50" s="459"/>
      <c r="E50" s="423"/>
      <c r="F50" s="423"/>
      <c r="G50" s="431"/>
      <c r="H50" s="423"/>
      <c r="I50" s="411"/>
      <c r="J50" s="424"/>
      <c r="K50" s="424"/>
      <c r="L50" s="480"/>
      <c r="M50" s="424"/>
      <c r="N50" s="425"/>
      <c r="O50" s="426"/>
      <c r="P50" s="64"/>
      <c r="Q50" s="64"/>
      <c r="R50" s="421"/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383"/>
      <c r="B51" s="408"/>
      <c r="C51" s="422"/>
      <c r="D51" s="459"/>
      <c r="E51" s="423"/>
      <c r="F51" s="423"/>
      <c r="G51" s="431"/>
      <c r="H51" s="423"/>
      <c r="I51" s="411"/>
      <c r="J51" s="424"/>
      <c r="K51" s="424"/>
      <c r="L51" s="480"/>
      <c r="M51" s="424"/>
      <c r="N51" s="425"/>
      <c r="O51" s="426"/>
      <c r="P51" s="64"/>
      <c r="Q51" s="64"/>
      <c r="R51" s="421"/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0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1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0"/>
      <c r="B63" s="408"/>
      <c r="C63" s="463"/>
      <c r="D63" s="464"/>
      <c r="E63" s="465"/>
      <c r="F63" s="465"/>
      <c r="G63" s="466"/>
      <c r="H63" s="466"/>
      <c r="I63" s="465"/>
      <c r="J63" s="465"/>
      <c r="K63" s="465"/>
      <c r="L63" s="465"/>
      <c r="M63" s="465"/>
      <c r="N63" s="465"/>
      <c r="O63" s="465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0"/>
      <c r="B64" s="408"/>
      <c r="C64" s="463"/>
      <c r="D64" s="464"/>
      <c r="E64" s="465"/>
      <c r="F64" s="465"/>
      <c r="G64" s="466"/>
      <c r="H64" s="466"/>
      <c r="I64" s="465"/>
      <c r="J64" s="465"/>
      <c r="K64" s="465"/>
      <c r="L64" s="465"/>
      <c r="M64" s="465"/>
      <c r="N64" s="465"/>
      <c r="O64" s="465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2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3"/>
      <c r="O65" s="503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2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3"/>
      <c r="O66" s="503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87">
        <v>1</v>
      </c>
      <c r="B73" s="452">
        <v>44071</v>
      </c>
      <c r="C73" s="495"/>
      <c r="D73" s="520" t="s">
        <v>3647</v>
      </c>
      <c r="E73" s="494" t="s">
        <v>601</v>
      </c>
      <c r="F73" s="454">
        <v>2272</v>
      </c>
      <c r="G73" s="454">
        <v>2230</v>
      </c>
      <c r="H73" s="454">
        <v>2298.5</v>
      </c>
      <c r="I73" s="454">
        <v>2450</v>
      </c>
      <c r="J73" s="451" t="s">
        <v>3685</v>
      </c>
      <c r="K73" s="451">
        <f>H73-F73</f>
        <v>26.5</v>
      </c>
      <c r="L73" s="477">
        <f t="shared" ref="L73:L78" si="28">(H73*N73)*0.07%</f>
        <v>482.68500000000006</v>
      </c>
      <c r="M73" s="477">
        <f t="shared" ref="M73:M78" si="29">(K73*N73)-L73</f>
        <v>7467.3149999999996</v>
      </c>
      <c r="N73" s="494">
        <v>300</v>
      </c>
      <c r="O73" s="456" t="s">
        <v>600</v>
      </c>
      <c r="P73" s="509">
        <v>44077</v>
      </c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87">
        <v>2</v>
      </c>
      <c r="B74" s="452">
        <v>44075</v>
      </c>
      <c r="C74" s="495"/>
      <c r="D74" s="520" t="s">
        <v>3660</v>
      </c>
      <c r="E74" s="494" t="s">
        <v>3628</v>
      </c>
      <c r="F74" s="454">
        <v>11510</v>
      </c>
      <c r="G74" s="454">
        <v>11610</v>
      </c>
      <c r="H74" s="454">
        <v>11420</v>
      </c>
      <c r="I74" s="454" t="s">
        <v>3667</v>
      </c>
      <c r="J74" s="451" t="s">
        <v>3639</v>
      </c>
      <c r="K74" s="451">
        <f>F74-H74</f>
        <v>90</v>
      </c>
      <c r="L74" s="451">
        <f t="shared" si="28"/>
        <v>599.55000000000007</v>
      </c>
      <c r="M74" s="451">
        <f t="shared" si="29"/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87">
        <v>3</v>
      </c>
      <c r="B75" s="452">
        <v>44075</v>
      </c>
      <c r="C75" s="495"/>
      <c r="D75" s="520" t="s">
        <v>3660</v>
      </c>
      <c r="E75" s="494" t="s">
        <v>3628</v>
      </c>
      <c r="F75" s="454">
        <v>11525</v>
      </c>
      <c r="G75" s="454">
        <v>11650</v>
      </c>
      <c r="H75" s="454">
        <v>11445</v>
      </c>
      <c r="I75" s="454" t="s">
        <v>3667</v>
      </c>
      <c r="J75" s="451" t="s">
        <v>3641</v>
      </c>
      <c r="K75" s="451">
        <f>F75-H75</f>
        <v>80</v>
      </c>
      <c r="L75" s="477">
        <f t="shared" si="28"/>
        <v>600.86250000000007</v>
      </c>
      <c r="M75" s="477">
        <f t="shared" si="29"/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87">
        <v>4</v>
      </c>
      <c r="B76" s="452">
        <v>44076</v>
      </c>
      <c r="C76" s="495"/>
      <c r="D76" s="520" t="s">
        <v>3660</v>
      </c>
      <c r="E76" s="494" t="s">
        <v>3628</v>
      </c>
      <c r="F76" s="454">
        <v>11525</v>
      </c>
      <c r="G76" s="454">
        <v>11650</v>
      </c>
      <c r="H76" s="454">
        <v>11455</v>
      </c>
      <c r="I76" s="454" t="s">
        <v>3667</v>
      </c>
      <c r="J76" s="451" t="s">
        <v>775</v>
      </c>
      <c r="K76" s="451">
        <f>F76-H76</f>
        <v>70</v>
      </c>
      <c r="L76" s="477">
        <f t="shared" si="28"/>
        <v>601.38750000000005</v>
      </c>
      <c r="M76" s="477">
        <f t="shared" si="29"/>
        <v>4648.6125000000002</v>
      </c>
      <c r="N76" s="494">
        <v>75</v>
      </c>
      <c r="O76" s="456" t="s">
        <v>600</v>
      </c>
      <c r="P76" s="461">
        <v>44076</v>
      </c>
      <c r="Q76" s="391"/>
      <c r="R76" s="344" t="s">
        <v>603</v>
      </c>
      <c r="S76" s="40"/>
      <c r="Y76" s="40"/>
      <c r="Z76" s="40"/>
    </row>
    <row r="77" spans="1:34" s="404" customFormat="1" ht="14.25" customHeight="1">
      <c r="A77" s="487">
        <v>5</v>
      </c>
      <c r="B77" s="452">
        <v>44077</v>
      </c>
      <c r="C77" s="458"/>
      <c r="D77" s="520" t="s">
        <v>3660</v>
      </c>
      <c r="E77" s="494" t="s">
        <v>3628</v>
      </c>
      <c r="F77" s="454">
        <v>11590</v>
      </c>
      <c r="G77" s="454">
        <v>11710</v>
      </c>
      <c r="H77" s="454">
        <v>11520</v>
      </c>
      <c r="I77" s="454">
        <v>11400</v>
      </c>
      <c r="J77" s="451" t="s">
        <v>775</v>
      </c>
      <c r="K77" s="451">
        <f>F77-H77</f>
        <v>70</v>
      </c>
      <c r="L77" s="477">
        <f t="shared" si="28"/>
        <v>604.80000000000007</v>
      </c>
      <c r="M77" s="477">
        <f t="shared" si="29"/>
        <v>4645.2</v>
      </c>
      <c r="N77" s="494">
        <v>75</v>
      </c>
      <c r="O77" s="456" t="s">
        <v>600</v>
      </c>
      <c r="P77" s="461">
        <v>44077</v>
      </c>
      <c r="Q77" s="391"/>
      <c r="R77" s="344" t="s">
        <v>603</v>
      </c>
      <c r="S77" s="40"/>
      <c r="Y77" s="40"/>
      <c r="Z77" s="40"/>
    </row>
    <row r="78" spans="1:34" s="404" customFormat="1" ht="14.25" customHeight="1">
      <c r="A78" s="487">
        <v>6</v>
      </c>
      <c r="B78" s="452">
        <v>44082</v>
      </c>
      <c r="C78" s="458"/>
      <c r="D78" s="520" t="s">
        <v>3660</v>
      </c>
      <c r="E78" s="494" t="s">
        <v>3628</v>
      </c>
      <c r="F78" s="454">
        <v>11415</v>
      </c>
      <c r="G78" s="454">
        <v>11540</v>
      </c>
      <c r="H78" s="454">
        <v>11355</v>
      </c>
      <c r="I78" s="454" t="s">
        <v>3667</v>
      </c>
      <c r="J78" s="451" t="s">
        <v>3148</v>
      </c>
      <c r="K78" s="451">
        <f>F78-H78</f>
        <v>60</v>
      </c>
      <c r="L78" s="477">
        <f t="shared" si="28"/>
        <v>596.13750000000005</v>
      </c>
      <c r="M78" s="477">
        <f t="shared" si="29"/>
        <v>3903.8625000000002</v>
      </c>
      <c r="N78" s="494">
        <v>75</v>
      </c>
      <c r="O78" s="456" t="s">
        <v>600</v>
      </c>
      <c r="P78" s="461">
        <v>44082</v>
      </c>
      <c r="Q78" s="391"/>
      <c r="R78" s="344" t="s">
        <v>603</v>
      </c>
      <c r="S78" s="40"/>
      <c r="Y78" s="40"/>
      <c r="Z78" s="40"/>
    </row>
    <row r="79" spans="1:34" s="404" customFormat="1" ht="14.25" customHeight="1">
      <c r="A79" s="460"/>
      <c r="B79" s="458"/>
      <c r="C79" s="458"/>
      <c r="D79" s="390"/>
      <c r="E79" s="460"/>
      <c r="F79" s="475"/>
      <c r="G79" s="460"/>
      <c r="H79" s="460"/>
      <c r="I79" s="460"/>
      <c r="J79" s="498"/>
      <c r="K79" s="498"/>
      <c r="L79" s="496"/>
      <c r="M79" s="496"/>
      <c r="N79" s="460"/>
      <c r="O79" s="424"/>
      <c r="P79" s="497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3659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3669</v>
      </c>
      <c r="K86" s="451">
        <f t="shared" ref="K86:K87" si="30">H86-F86</f>
        <v>15</v>
      </c>
      <c r="L86" s="451">
        <v>100</v>
      </c>
      <c r="M86" s="451">
        <f t="shared" ref="M86:M87" si="31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3659</v>
      </c>
      <c r="E87" s="454" t="s">
        <v>601</v>
      </c>
      <c r="F87" s="454" t="s">
        <v>3668</v>
      </c>
      <c r="G87" s="493">
        <v>0</v>
      </c>
      <c r="H87" s="493">
        <v>63</v>
      </c>
      <c r="I87" s="454">
        <v>120</v>
      </c>
      <c r="J87" s="451" t="s">
        <v>3670</v>
      </c>
      <c r="K87" s="451">
        <f t="shared" si="30"/>
        <v>15.5</v>
      </c>
      <c r="L87" s="451">
        <v>100</v>
      </c>
      <c r="M87" s="451">
        <f t="shared" si="31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74">
        <v>3</v>
      </c>
      <c r="B88" s="492">
        <v>44076</v>
      </c>
      <c r="C88" s="492"/>
      <c r="D88" s="453" t="s">
        <v>3692</v>
      </c>
      <c r="E88" s="454" t="s">
        <v>601</v>
      </c>
      <c r="F88" s="454">
        <v>45</v>
      </c>
      <c r="G88" s="493"/>
      <c r="H88" s="493">
        <v>57</v>
      </c>
      <c r="I88" s="454">
        <v>90</v>
      </c>
      <c r="J88" s="451" t="s">
        <v>3673</v>
      </c>
      <c r="K88" s="451">
        <f t="shared" ref="K88:K89" si="32">H88-F88</f>
        <v>12</v>
      </c>
      <c r="L88" s="451">
        <v>100</v>
      </c>
      <c r="M88" s="451">
        <f t="shared" ref="M88:M89" si="33">(K88*N88)-100</f>
        <v>800</v>
      </c>
      <c r="N88" s="451">
        <v>75</v>
      </c>
      <c r="O88" s="456" t="s">
        <v>600</v>
      </c>
      <c r="P88" s="461">
        <v>44076</v>
      </c>
      <c r="Q88" s="391"/>
      <c r="R88" s="344" t="s">
        <v>3187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91">
        <v>4</v>
      </c>
      <c r="B89" s="514">
        <v>44076</v>
      </c>
      <c r="C89" s="514"/>
      <c r="D89" s="515" t="s">
        <v>3674</v>
      </c>
      <c r="E89" s="516" t="s">
        <v>601</v>
      </c>
      <c r="F89" s="516">
        <v>37.5</v>
      </c>
      <c r="G89" s="512"/>
      <c r="H89" s="512">
        <v>0</v>
      </c>
      <c r="I89" s="516">
        <v>80</v>
      </c>
      <c r="J89" s="504" t="s">
        <v>3686</v>
      </c>
      <c r="K89" s="504">
        <f t="shared" si="32"/>
        <v>-37.5</v>
      </c>
      <c r="L89" s="504">
        <v>100</v>
      </c>
      <c r="M89" s="504">
        <f t="shared" si="33"/>
        <v>-2912.5</v>
      </c>
      <c r="N89" s="504">
        <v>75</v>
      </c>
      <c r="O89" s="446" t="s">
        <v>664</v>
      </c>
      <c r="P89" s="433">
        <v>44077</v>
      </c>
      <c r="Q89" s="391"/>
      <c r="R89" s="344" t="s">
        <v>3187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4">
        <v>5</v>
      </c>
      <c r="B90" s="492">
        <v>44076</v>
      </c>
      <c r="C90" s="492"/>
      <c r="D90" s="453" t="s">
        <v>3675</v>
      </c>
      <c r="E90" s="454" t="s">
        <v>601</v>
      </c>
      <c r="F90" s="454">
        <v>51</v>
      </c>
      <c r="G90" s="493">
        <v>35</v>
      </c>
      <c r="H90" s="493">
        <v>60</v>
      </c>
      <c r="I90" s="454" t="s">
        <v>3676</v>
      </c>
      <c r="J90" s="451" t="s">
        <v>3406</v>
      </c>
      <c r="K90" s="451">
        <f t="shared" ref="K90:K91" si="34">H90-F90</f>
        <v>9</v>
      </c>
      <c r="L90" s="451">
        <v>100</v>
      </c>
      <c r="M90" s="451">
        <f t="shared" ref="M90:M91" si="35">(K90*N90)-100</f>
        <v>2600</v>
      </c>
      <c r="N90" s="451">
        <v>300</v>
      </c>
      <c r="O90" s="456" t="s">
        <v>600</v>
      </c>
      <c r="P90" s="509">
        <v>44077</v>
      </c>
      <c r="Q90" s="391"/>
      <c r="R90" s="344" t="s">
        <v>603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474">
        <v>6</v>
      </c>
      <c r="B91" s="492">
        <v>44077</v>
      </c>
      <c r="C91" s="492"/>
      <c r="D91" s="453" t="s">
        <v>3687</v>
      </c>
      <c r="E91" s="454" t="s">
        <v>601</v>
      </c>
      <c r="F91" s="454">
        <v>10.75</v>
      </c>
      <c r="G91" s="493">
        <v>7.5</v>
      </c>
      <c r="H91" s="493">
        <v>12.75</v>
      </c>
      <c r="I91" s="454" t="s">
        <v>3688</v>
      </c>
      <c r="J91" s="451" t="s">
        <v>3689</v>
      </c>
      <c r="K91" s="451">
        <f t="shared" si="34"/>
        <v>2</v>
      </c>
      <c r="L91" s="451">
        <v>100</v>
      </c>
      <c r="M91" s="451">
        <f t="shared" si="35"/>
        <v>3602</v>
      </c>
      <c r="N91" s="451">
        <v>1851</v>
      </c>
      <c r="O91" s="456" t="s">
        <v>600</v>
      </c>
      <c r="P91" s="461">
        <v>44077</v>
      </c>
      <c r="Q91" s="391"/>
      <c r="R91" s="344" t="s">
        <v>603</v>
      </c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491">
        <v>7</v>
      </c>
      <c r="B92" s="514">
        <v>44077</v>
      </c>
      <c r="C92" s="514"/>
      <c r="D92" s="515" t="s">
        <v>3687</v>
      </c>
      <c r="E92" s="516" t="s">
        <v>601</v>
      </c>
      <c r="F92" s="516">
        <v>10.8</v>
      </c>
      <c r="G92" s="512">
        <v>7.5</v>
      </c>
      <c r="H92" s="512">
        <v>7.5</v>
      </c>
      <c r="I92" s="516" t="s">
        <v>3688</v>
      </c>
      <c r="J92" s="504" t="s">
        <v>3696</v>
      </c>
      <c r="K92" s="504">
        <f t="shared" ref="K92:K93" si="36">H92-F92</f>
        <v>-3.3000000000000007</v>
      </c>
      <c r="L92" s="504">
        <v>100</v>
      </c>
      <c r="M92" s="504">
        <f t="shared" ref="M92:M93" si="37">(K92*N92)-100</f>
        <v>-6208.3000000000011</v>
      </c>
      <c r="N92" s="504">
        <v>1851</v>
      </c>
      <c r="O92" s="446" t="s">
        <v>600</v>
      </c>
      <c r="P92" s="433">
        <v>44078</v>
      </c>
      <c r="Q92" s="391"/>
      <c r="R92" s="344" t="s">
        <v>603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74">
        <v>8</v>
      </c>
      <c r="B93" s="492">
        <v>44078</v>
      </c>
      <c r="C93" s="492"/>
      <c r="D93" s="453" t="s">
        <v>3695</v>
      </c>
      <c r="E93" s="454" t="s">
        <v>601</v>
      </c>
      <c r="F93" s="454">
        <v>20.5</v>
      </c>
      <c r="G93" s="493">
        <v>15.5</v>
      </c>
      <c r="H93" s="493">
        <v>22.4</v>
      </c>
      <c r="I93" s="454">
        <v>30</v>
      </c>
      <c r="J93" s="451" t="s">
        <v>3697</v>
      </c>
      <c r="K93" s="451">
        <f t="shared" si="36"/>
        <v>1.8999999999999986</v>
      </c>
      <c r="L93" s="451">
        <v>100</v>
      </c>
      <c r="M93" s="451">
        <f t="shared" si="37"/>
        <v>2179.9999999999982</v>
      </c>
      <c r="N93" s="451">
        <v>1200</v>
      </c>
      <c r="O93" s="456" t="s">
        <v>600</v>
      </c>
      <c r="P93" s="461">
        <v>44078</v>
      </c>
      <c r="Q93" s="391"/>
      <c r="R93" s="344" t="s">
        <v>3187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74">
        <v>9</v>
      </c>
      <c r="B94" s="492">
        <v>44078</v>
      </c>
      <c r="C94" s="492"/>
      <c r="D94" s="453" t="s">
        <v>3675</v>
      </c>
      <c r="E94" s="454" t="s">
        <v>601</v>
      </c>
      <c r="F94" s="454">
        <v>55</v>
      </c>
      <c r="G94" s="493">
        <v>37</v>
      </c>
      <c r="H94" s="493">
        <v>62</v>
      </c>
      <c r="I94" s="454" t="s">
        <v>3676</v>
      </c>
      <c r="J94" s="451" t="s">
        <v>3638</v>
      </c>
      <c r="K94" s="451">
        <f t="shared" ref="K94" si="38">H94-F94</f>
        <v>7</v>
      </c>
      <c r="L94" s="451">
        <v>100</v>
      </c>
      <c r="M94" s="451">
        <f t="shared" ref="M94" si="39">(K94*N94)-100</f>
        <v>2000</v>
      </c>
      <c r="N94" s="451">
        <v>300</v>
      </c>
      <c r="O94" s="456" t="s">
        <v>600</v>
      </c>
      <c r="P94" s="461">
        <v>44078</v>
      </c>
      <c r="Q94" s="391"/>
      <c r="R94" s="344" t="s">
        <v>603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506">
        <v>10</v>
      </c>
      <c r="B95" s="471">
        <v>44078</v>
      </c>
      <c r="C95" s="471"/>
      <c r="D95" s="472" t="s">
        <v>3698</v>
      </c>
      <c r="E95" s="473" t="s">
        <v>601</v>
      </c>
      <c r="F95" s="473" t="s">
        <v>3699</v>
      </c>
      <c r="G95" s="431">
        <v>95</v>
      </c>
      <c r="H95" s="431"/>
      <c r="I95" s="473" t="s">
        <v>3700</v>
      </c>
      <c r="J95" s="498" t="s">
        <v>602</v>
      </c>
      <c r="K95" s="498"/>
      <c r="L95" s="498"/>
      <c r="M95" s="498"/>
      <c r="N95" s="498"/>
      <c r="O95" s="424"/>
      <c r="P95" s="507"/>
      <c r="Q95" s="391"/>
      <c r="R95" s="344" t="s">
        <v>603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4">
        <v>11</v>
      </c>
      <c r="B96" s="492">
        <v>44078</v>
      </c>
      <c r="C96" s="492"/>
      <c r="D96" s="453" t="s">
        <v>3701</v>
      </c>
      <c r="E96" s="454" t="s">
        <v>601</v>
      </c>
      <c r="F96" s="454">
        <v>46</v>
      </c>
      <c r="G96" s="493">
        <v>15</v>
      </c>
      <c r="H96" s="493">
        <v>61.5</v>
      </c>
      <c r="I96" s="454" t="s">
        <v>3702</v>
      </c>
      <c r="J96" s="451" t="s">
        <v>3703</v>
      </c>
      <c r="K96" s="451">
        <f t="shared" ref="K96" si="40">H96-F96</f>
        <v>15.5</v>
      </c>
      <c r="L96" s="451">
        <v>100</v>
      </c>
      <c r="M96" s="451">
        <f t="shared" ref="M96" si="41">(K96*N96)-100</f>
        <v>1062.5</v>
      </c>
      <c r="N96" s="451">
        <v>75</v>
      </c>
      <c r="O96" s="456" t="s">
        <v>600</v>
      </c>
      <c r="P96" s="461">
        <v>44078</v>
      </c>
      <c r="Q96" s="391"/>
      <c r="R96" s="344" t="s">
        <v>603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74">
        <v>12</v>
      </c>
      <c r="B97" s="492">
        <v>44081</v>
      </c>
      <c r="C97" s="471"/>
      <c r="D97" s="453" t="s">
        <v>3701</v>
      </c>
      <c r="E97" s="454" t="s">
        <v>601</v>
      </c>
      <c r="F97" s="454">
        <v>61.5</v>
      </c>
      <c r="G97" s="493">
        <v>25</v>
      </c>
      <c r="H97" s="493">
        <v>81</v>
      </c>
      <c r="I97" s="454" t="s">
        <v>3712</v>
      </c>
      <c r="J97" s="451" t="s">
        <v>3713</v>
      </c>
      <c r="K97" s="451">
        <f t="shared" ref="K97:K98" si="42">H97-F97</f>
        <v>19.5</v>
      </c>
      <c r="L97" s="451">
        <v>100</v>
      </c>
      <c r="M97" s="451">
        <f t="shared" ref="M97:M98" si="43">(K97*N97)-100</f>
        <v>1362.5</v>
      </c>
      <c r="N97" s="451">
        <v>75</v>
      </c>
      <c r="O97" s="456" t="s">
        <v>600</v>
      </c>
      <c r="P97" s="461">
        <v>44081</v>
      </c>
      <c r="Q97" s="391"/>
      <c r="R97" s="344" t="s">
        <v>603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491">
        <v>13</v>
      </c>
      <c r="B98" s="514">
        <v>44081</v>
      </c>
      <c r="C98" s="514"/>
      <c r="D98" s="515" t="s">
        <v>3701</v>
      </c>
      <c r="E98" s="516" t="s">
        <v>601</v>
      </c>
      <c r="F98" s="516">
        <v>60</v>
      </c>
      <c r="G98" s="512">
        <v>25</v>
      </c>
      <c r="H98" s="512">
        <v>30</v>
      </c>
      <c r="I98" s="516" t="s">
        <v>3712</v>
      </c>
      <c r="J98" s="504" t="s">
        <v>3721</v>
      </c>
      <c r="K98" s="504">
        <f t="shared" si="42"/>
        <v>-30</v>
      </c>
      <c r="L98" s="504">
        <v>100</v>
      </c>
      <c r="M98" s="504">
        <f t="shared" si="43"/>
        <v>-2350</v>
      </c>
      <c r="N98" s="504">
        <v>75</v>
      </c>
      <c r="O98" s="446" t="s">
        <v>664</v>
      </c>
      <c r="P98" s="433">
        <v>44082</v>
      </c>
      <c r="Q98" s="391"/>
      <c r="R98" s="344" t="s">
        <v>603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474">
        <v>14</v>
      </c>
      <c r="B99" s="492">
        <v>44082</v>
      </c>
      <c r="C99" s="471"/>
      <c r="D99" s="453" t="s">
        <v>3722</v>
      </c>
      <c r="E99" s="454" t="s">
        <v>601</v>
      </c>
      <c r="F99" s="454">
        <v>58</v>
      </c>
      <c r="G99" s="493">
        <v>18</v>
      </c>
      <c r="H99" s="493">
        <v>75</v>
      </c>
      <c r="I99" s="454" t="s">
        <v>3712</v>
      </c>
      <c r="J99" s="451" t="s">
        <v>3723</v>
      </c>
      <c r="K99" s="451">
        <f t="shared" ref="K99" si="44">H99-F99</f>
        <v>17</v>
      </c>
      <c r="L99" s="451">
        <v>100</v>
      </c>
      <c r="M99" s="451">
        <f t="shared" ref="M99" si="45">(K99*N99)-100</f>
        <v>1175</v>
      </c>
      <c r="N99" s="451">
        <v>75</v>
      </c>
      <c r="O99" s="456" t="s">
        <v>600</v>
      </c>
      <c r="P99" s="461">
        <v>44082</v>
      </c>
      <c r="Q99" s="391"/>
      <c r="R99" s="344" t="s">
        <v>603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6"/>
      <c r="B100" s="471"/>
      <c r="C100" s="471"/>
      <c r="D100" s="472"/>
      <c r="E100" s="473"/>
      <c r="F100" s="473"/>
      <c r="G100" s="431"/>
      <c r="H100" s="431"/>
      <c r="I100" s="473"/>
      <c r="J100" s="498"/>
      <c r="K100" s="498"/>
      <c r="L100" s="498"/>
      <c r="M100" s="498"/>
      <c r="N100" s="498"/>
      <c r="O100" s="424"/>
      <c r="P100" s="507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506"/>
      <c r="B101" s="471"/>
      <c r="C101" s="471"/>
      <c r="D101" s="472"/>
      <c r="E101" s="473"/>
      <c r="F101" s="473"/>
      <c r="G101" s="431"/>
      <c r="H101" s="431"/>
      <c r="I101" s="473"/>
      <c r="J101" s="498"/>
      <c r="K101" s="498"/>
      <c r="L101" s="498"/>
      <c r="M101" s="498"/>
      <c r="N101" s="498"/>
      <c r="O101" s="424"/>
      <c r="P101" s="507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506"/>
      <c r="B102" s="471"/>
      <c r="C102" s="471"/>
      <c r="D102" s="472"/>
      <c r="E102" s="473"/>
      <c r="F102" s="473"/>
      <c r="G102" s="431"/>
      <c r="H102" s="431"/>
      <c r="I102" s="473"/>
      <c r="J102" s="498"/>
      <c r="K102" s="498"/>
      <c r="L102" s="498"/>
      <c r="M102" s="498"/>
      <c r="N102" s="498"/>
      <c r="O102" s="424"/>
      <c r="P102" s="507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506"/>
      <c r="B103" s="471"/>
      <c r="C103" s="471"/>
      <c r="D103" s="472"/>
      <c r="E103" s="473"/>
      <c r="F103" s="473"/>
      <c r="G103" s="431"/>
      <c r="H103" s="431"/>
      <c r="I103" s="473"/>
      <c r="J103" s="498"/>
      <c r="K103" s="498"/>
      <c r="L103" s="498"/>
      <c r="M103" s="498"/>
      <c r="N103" s="498"/>
      <c r="O103" s="424"/>
      <c r="P103" s="497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506"/>
      <c r="B104" s="471"/>
      <c r="C104" s="471"/>
      <c r="D104" s="472"/>
      <c r="E104" s="473"/>
      <c r="F104" s="473"/>
      <c r="G104" s="431"/>
      <c r="H104" s="431"/>
      <c r="I104" s="473"/>
      <c r="J104" s="498"/>
      <c r="K104" s="498"/>
      <c r="L104" s="498"/>
      <c r="M104" s="498"/>
      <c r="N104" s="498"/>
      <c r="O104" s="424"/>
      <c r="P104" s="498"/>
      <c r="Q104" s="391"/>
      <c r="R104" s="344"/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378"/>
      <c r="B105" s="379"/>
      <c r="C105" s="379"/>
      <c r="D105" s="380"/>
      <c r="E105" s="378"/>
      <c r="F105" s="405"/>
      <c r="G105" s="378"/>
      <c r="H105" s="378"/>
      <c r="I105" s="378"/>
      <c r="J105" s="379"/>
      <c r="K105" s="406"/>
      <c r="L105" s="378"/>
      <c r="M105" s="378"/>
      <c r="N105" s="378"/>
      <c r="O105" s="407"/>
      <c r="P105" s="391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ht="15">
      <c r="A106" s="100" t="s">
        <v>619</v>
      </c>
      <c r="B106" s="101"/>
      <c r="C106" s="101"/>
      <c r="D106" s="102"/>
      <c r="E106" s="34"/>
      <c r="F106" s="32"/>
      <c r="G106" s="32"/>
      <c r="H106" s="73"/>
      <c r="I106" s="120"/>
      <c r="J106" s="121"/>
      <c r="K106" s="17"/>
      <c r="L106" s="17"/>
      <c r="M106" s="17"/>
      <c r="N106" s="11"/>
      <c r="O106" s="53"/>
      <c r="Q106" s="9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591</v>
      </c>
      <c r="H107" s="21" t="s">
        <v>592</v>
      </c>
      <c r="I107" s="21" t="s">
        <v>593</v>
      </c>
      <c r="J107" s="20" t="s">
        <v>594</v>
      </c>
      <c r="K107" s="21" t="s">
        <v>595</v>
      </c>
      <c r="L107" s="21" t="s">
        <v>596</v>
      </c>
      <c r="M107" s="21" t="s">
        <v>597</v>
      </c>
      <c r="N107" s="22" t="s">
        <v>598</v>
      </c>
      <c r="O107" s="21" t="s">
        <v>599</v>
      </c>
      <c r="P107" s="98"/>
      <c r="Q107" s="11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392">
        <v>1</v>
      </c>
      <c r="B108" s="393">
        <v>44071</v>
      </c>
      <c r="C108" s="394"/>
      <c r="D108" s="395" t="s">
        <v>330</v>
      </c>
      <c r="E108" s="396" t="s">
        <v>601</v>
      </c>
      <c r="F108" s="396" t="s">
        <v>3645</v>
      </c>
      <c r="G108" s="397">
        <v>245</v>
      </c>
      <c r="H108" s="397"/>
      <c r="I108" s="396" t="s">
        <v>3646</v>
      </c>
      <c r="J108" s="398" t="s">
        <v>602</v>
      </c>
      <c r="K108" s="399"/>
      <c r="L108" s="400"/>
      <c r="M108" s="401"/>
      <c r="N108" s="402"/>
      <c r="O108" s="403"/>
      <c r="P108" s="98"/>
      <c r="Q108" s="11"/>
      <c r="R108" s="17" t="s">
        <v>603</v>
      </c>
      <c r="S108" s="16"/>
      <c r="T108" s="16"/>
      <c r="U108" s="16"/>
      <c r="V108" s="16"/>
      <c r="W108" s="16"/>
      <c r="X108" s="16"/>
      <c r="Y108" s="16"/>
      <c r="Z108" s="16"/>
    </row>
    <row r="109" spans="1:34" s="8" customFormat="1">
      <c r="A109" s="392"/>
      <c r="B109" s="393"/>
      <c r="C109" s="394"/>
      <c r="D109" s="395"/>
      <c r="E109" s="396"/>
      <c r="F109" s="396"/>
      <c r="G109" s="397"/>
      <c r="H109" s="397"/>
      <c r="I109" s="396"/>
      <c r="J109" s="398"/>
      <c r="K109" s="399"/>
      <c r="L109" s="400"/>
      <c r="M109" s="401"/>
      <c r="N109" s="402"/>
      <c r="O109" s="403"/>
      <c r="P109" s="124"/>
      <c r="Q109"/>
      <c r="R109" s="95"/>
      <c r="T109" s="57"/>
      <c r="U109" s="57"/>
      <c r="V109" s="57"/>
      <c r="W109" s="57"/>
      <c r="X109" s="57"/>
      <c r="Y109" s="57"/>
      <c r="Z109" s="57"/>
    </row>
    <row r="110" spans="1:34">
      <c r="A110" s="23" t="s">
        <v>604</v>
      </c>
      <c r="B110" s="23"/>
      <c r="C110" s="23"/>
      <c r="D110" s="23"/>
      <c r="E110" s="5"/>
      <c r="F110" s="30" t="s">
        <v>606</v>
      </c>
      <c r="G110" s="82"/>
      <c r="H110" s="82"/>
      <c r="I110" s="38"/>
      <c r="J110" s="85"/>
      <c r="K110" s="83"/>
      <c r="L110" s="84"/>
      <c r="M110" s="85"/>
      <c r="N110" s="86"/>
      <c r="O110" s="125"/>
      <c r="P110" s="11"/>
      <c r="Q110" s="16"/>
      <c r="R110" s="97"/>
      <c r="S110" s="16"/>
      <c r="T110" s="16"/>
      <c r="U110" s="16"/>
      <c r="V110" s="16"/>
      <c r="W110" s="16"/>
      <c r="X110" s="16"/>
      <c r="Y110" s="16"/>
    </row>
    <row r="111" spans="1:34">
      <c r="A111" s="29" t="s">
        <v>605</v>
      </c>
      <c r="B111" s="23"/>
      <c r="C111" s="23"/>
      <c r="D111" s="23"/>
      <c r="E111" s="32"/>
      <c r="F111" s="30" t="s">
        <v>608</v>
      </c>
      <c r="G111" s="12"/>
      <c r="H111" s="12"/>
      <c r="I111" s="12"/>
      <c r="J111" s="53"/>
      <c r="K111" s="12"/>
      <c r="L111" s="12"/>
      <c r="M111" s="12"/>
      <c r="N111" s="11"/>
      <c r="O111" s="53"/>
      <c r="Q111" s="7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9"/>
      <c r="B112" s="23"/>
      <c r="C112" s="23"/>
      <c r="D112" s="23"/>
      <c r="E112" s="32"/>
      <c r="F112" s="30"/>
      <c r="G112" s="12"/>
      <c r="H112" s="12"/>
      <c r="I112" s="12"/>
      <c r="J112" s="53"/>
      <c r="K112" s="12"/>
      <c r="L112" s="12"/>
      <c r="M112" s="12"/>
      <c r="N112" s="11"/>
      <c r="O112" s="53"/>
      <c r="Q112" s="7"/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9"/>
      <c r="B113" s="23"/>
      <c r="C113" s="23"/>
      <c r="D113" s="23"/>
      <c r="E113" s="32"/>
      <c r="F113" s="30"/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8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41"/>
      <c r="H114" s="42"/>
      <c r="I114" s="82"/>
      <c r="J114" s="17"/>
      <c r="K114" s="83"/>
      <c r="L114" s="84"/>
      <c r="M114" s="85"/>
      <c r="N114" s="86"/>
      <c r="O114" s="87"/>
      <c r="P114" s="5"/>
      <c r="Q114" s="11"/>
      <c r="R114" s="8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7"/>
      <c r="B115" s="45"/>
      <c r="C115" s="103"/>
      <c r="D115" s="6"/>
      <c r="E115" s="38"/>
      <c r="F115" s="82"/>
      <c r="G115" s="41"/>
      <c r="H115" s="42"/>
      <c r="I115" s="82"/>
      <c r="J115" s="17"/>
      <c r="K115" s="83"/>
      <c r="L115" s="84"/>
      <c r="M115" s="85"/>
      <c r="N115" s="86"/>
      <c r="O115" s="87"/>
      <c r="P115" s="5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 ht="15">
      <c r="A116" s="5"/>
      <c r="B116" s="104" t="s">
        <v>620</v>
      </c>
      <c r="C116" s="104"/>
      <c r="D116" s="104"/>
      <c r="E116" s="104"/>
      <c r="F116" s="17"/>
      <c r="G116" s="17"/>
      <c r="H116" s="105"/>
      <c r="I116" s="17"/>
      <c r="J116" s="74"/>
      <c r="K116" s="75"/>
      <c r="L116" s="17"/>
      <c r="M116" s="17"/>
      <c r="N116" s="16"/>
      <c r="O116" s="99"/>
      <c r="P116" s="7"/>
      <c r="Q116" s="11"/>
      <c r="R116" s="142"/>
      <c r="S116" s="16"/>
      <c r="T116" s="16"/>
      <c r="U116" s="16"/>
      <c r="V116" s="16"/>
      <c r="W116" s="16"/>
      <c r="X116" s="16"/>
      <c r="Y116" s="16"/>
      <c r="Z116" s="16"/>
    </row>
    <row r="117" spans="1:26" ht="38.25">
      <c r="A117" s="20" t="s">
        <v>16</v>
      </c>
      <c r="B117" s="21" t="s">
        <v>575</v>
      </c>
      <c r="C117" s="21"/>
      <c r="D117" s="22" t="s">
        <v>588</v>
      </c>
      <c r="E117" s="21" t="s">
        <v>589</v>
      </c>
      <c r="F117" s="21" t="s">
        <v>590</v>
      </c>
      <c r="G117" s="21" t="s">
        <v>621</v>
      </c>
      <c r="H117" s="21" t="s">
        <v>622</v>
      </c>
      <c r="I117" s="21" t="s">
        <v>593</v>
      </c>
      <c r="J117" s="61" t="s">
        <v>594</v>
      </c>
      <c r="K117" s="21" t="s">
        <v>595</v>
      </c>
      <c r="L117" s="21" t="s">
        <v>596</v>
      </c>
      <c r="M117" s="21" t="s">
        <v>597</v>
      </c>
      <c r="N117" s="22" t="s">
        <v>598</v>
      </c>
      <c r="O117" s="99"/>
      <c r="P117" s="7"/>
      <c r="Q117" s="11"/>
      <c r="R117" s="142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1</v>
      </c>
      <c r="B118" s="106">
        <v>41579</v>
      </c>
      <c r="C118" s="106"/>
      <c r="D118" s="107" t="s">
        <v>623</v>
      </c>
      <c r="E118" s="108" t="s">
        <v>624</v>
      </c>
      <c r="F118" s="109">
        <v>82</v>
      </c>
      <c r="G118" s="108" t="s">
        <v>625</v>
      </c>
      <c r="H118" s="108">
        <v>100</v>
      </c>
      <c r="I118" s="126">
        <v>100</v>
      </c>
      <c r="J118" s="127" t="s">
        <v>626</v>
      </c>
      <c r="K118" s="128">
        <f t="shared" ref="K118:K149" si="46">H118-F118</f>
        <v>18</v>
      </c>
      <c r="L118" s="129">
        <f t="shared" ref="L118:L149" si="47">K118/F118</f>
        <v>0.21951219512195122</v>
      </c>
      <c r="M118" s="130" t="s">
        <v>600</v>
      </c>
      <c r="N118" s="131">
        <v>42657</v>
      </c>
      <c r="O118" s="53"/>
      <c r="P118" s="11"/>
      <c r="Q118" s="16"/>
      <c r="R118" s="142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2</v>
      </c>
      <c r="B119" s="106">
        <v>41794</v>
      </c>
      <c r="C119" s="106"/>
      <c r="D119" s="107" t="s">
        <v>627</v>
      </c>
      <c r="E119" s="108" t="s">
        <v>601</v>
      </c>
      <c r="F119" s="109">
        <v>257</v>
      </c>
      <c r="G119" s="108" t="s">
        <v>625</v>
      </c>
      <c r="H119" s="108">
        <v>300</v>
      </c>
      <c r="I119" s="126">
        <v>300</v>
      </c>
      <c r="J119" s="127" t="s">
        <v>626</v>
      </c>
      <c r="K119" s="128">
        <f t="shared" si="46"/>
        <v>43</v>
      </c>
      <c r="L119" s="129">
        <f t="shared" si="47"/>
        <v>0.16731517509727625</v>
      </c>
      <c r="M119" s="130" t="s">
        <v>600</v>
      </c>
      <c r="N119" s="131">
        <v>41822</v>
      </c>
      <c r="O119" s="53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</v>
      </c>
      <c r="B120" s="106">
        <v>41828</v>
      </c>
      <c r="C120" s="106"/>
      <c r="D120" s="107" t="s">
        <v>628</v>
      </c>
      <c r="E120" s="108" t="s">
        <v>601</v>
      </c>
      <c r="F120" s="109">
        <v>393</v>
      </c>
      <c r="G120" s="108" t="s">
        <v>625</v>
      </c>
      <c r="H120" s="108">
        <v>468</v>
      </c>
      <c r="I120" s="126">
        <v>468</v>
      </c>
      <c r="J120" s="127" t="s">
        <v>626</v>
      </c>
      <c r="K120" s="128">
        <f t="shared" si="46"/>
        <v>75</v>
      </c>
      <c r="L120" s="129">
        <f t="shared" si="47"/>
        <v>0.19083969465648856</v>
      </c>
      <c r="M120" s="130" t="s">
        <v>600</v>
      </c>
      <c r="N120" s="131">
        <v>41863</v>
      </c>
      <c r="O120" s="53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4</v>
      </c>
      <c r="B121" s="106">
        <v>41857</v>
      </c>
      <c r="C121" s="106"/>
      <c r="D121" s="107" t="s">
        <v>629</v>
      </c>
      <c r="E121" s="108" t="s">
        <v>601</v>
      </c>
      <c r="F121" s="109">
        <v>205</v>
      </c>
      <c r="G121" s="108" t="s">
        <v>625</v>
      </c>
      <c r="H121" s="108">
        <v>275</v>
      </c>
      <c r="I121" s="126">
        <v>250</v>
      </c>
      <c r="J121" s="127" t="s">
        <v>626</v>
      </c>
      <c r="K121" s="128">
        <f t="shared" si="46"/>
        <v>70</v>
      </c>
      <c r="L121" s="129">
        <f t="shared" si="47"/>
        <v>0.34146341463414637</v>
      </c>
      <c r="M121" s="130" t="s">
        <v>600</v>
      </c>
      <c r="N121" s="131">
        <v>41962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5</v>
      </c>
      <c r="B122" s="106">
        <v>41886</v>
      </c>
      <c r="C122" s="106"/>
      <c r="D122" s="107" t="s">
        <v>630</v>
      </c>
      <c r="E122" s="108" t="s">
        <v>601</v>
      </c>
      <c r="F122" s="109">
        <v>162</v>
      </c>
      <c r="G122" s="108" t="s">
        <v>625</v>
      </c>
      <c r="H122" s="108">
        <v>190</v>
      </c>
      <c r="I122" s="126">
        <v>190</v>
      </c>
      <c r="J122" s="127" t="s">
        <v>626</v>
      </c>
      <c r="K122" s="128">
        <f t="shared" si="46"/>
        <v>28</v>
      </c>
      <c r="L122" s="129">
        <f t="shared" si="47"/>
        <v>0.1728395061728395</v>
      </c>
      <c r="M122" s="130" t="s">
        <v>600</v>
      </c>
      <c r="N122" s="131">
        <v>42006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6</v>
      </c>
      <c r="B123" s="106">
        <v>41886</v>
      </c>
      <c r="C123" s="106"/>
      <c r="D123" s="107" t="s">
        <v>631</v>
      </c>
      <c r="E123" s="108" t="s">
        <v>601</v>
      </c>
      <c r="F123" s="109">
        <v>75</v>
      </c>
      <c r="G123" s="108" t="s">
        <v>625</v>
      </c>
      <c r="H123" s="108">
        <v>91.5</v>
      </c>
      <c r="I123" s="126" t="s">
        <v>632</v>
      </c>
      <c r="J123" s="127" t="s">
        <v>633</v>
      </c>
      <c r="K123" s="128">
        <f t="shared" si="46"/>
        <v>16.5</v>
      </c>
      <c r="L123" s="129">
        <f t="shared" si="47"/>
        <v>0.22</v>
      </c>
      <c r="M123" s="130" t="s">
        <v>600</v>
      </c>
      <c r="N123" s="131">
        <v>41954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7</v>
      </c>
      <c r="B124" s="106">
        <v>41913</v>
      </c>
      <c r="C124" s="106"/>
      <c r="D124" s="107" t="s">
        <v>634</v>
      </c>
      <c r="E124" s="108" t="s">
        <v>601</v>
      </c>
      <c r="F124" s="109">
        <v>850</v>
      </c>
      <c r="G124" s="108" t="s">
        <v>625</v>
      </c>
      <c r="H124" s="108">
        <v>982.5</v>
      </c>
      <c r="I124" s="126">
        <v>1050</v>
      </c>
      <c r="J124" s="127" t="s">
        <v>635</v>
      </c>
      <c r="K124" s="128">
        <f t="shared" si="46"/>
        <v>132.5</v>
      </c>
      <c r="L124" s="129">
        <f t="shared" si="47"/>
        <v>0.15588235294117647</v>
      </c>
      <c r="M124" s="130" t="s">
        <v>600</v>
      </c>
      <c r="N124" s="131">
        <v>42039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8</v>
      </c>
      <c r="B125" s="106">
        <v>41913</v>
      </c>
      <c r="C125" s="106"/>
      <c r="D125" s="107" t="s">
        <v>636</v>
      </c>
      <c r="E125" s="108" t="s">
        <v>601</v>
      </c>
      <c r="F125" s="109">
        <v>475</v>
      </c>
      <c r="G125" s="108" t="s">
        <v>625</v>
      </c>
      <c r="H125" s="108">
        <v>515</v>
      </c>
      <c r="I125" s="126">
        <v>600</v>
      </c>
      <c r="J125" s="127" t="s">
        <v>637</v>
      </c>
      <c r="K125" s="128">
        <f t="shared" si="46"/>
        <v>40</v>
      </c>
      <c r="L125" s="129">
        <f t="shared" si="47"/>
        <v>8.4210526315789472E-2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9</v>
      </c>
      <c r="B126" s="106">
        <v>41913</v>
      </c>
      <c r="C126" s="106"/>
      <c r="D126" s="107" t="s">
        <v>638</v>
      </c>
      <c r="E126" s="108" t="s">
        <v>601</v>
      </c>
      <c r="F126" s="109">
        <v>86</v>
      </c>
      <c r="G126" s="108" t="s">
        <v>625</v>
      </c>
      <c r="H126" s="108">
        <v>99</v>
      </c>
      <c r="I126" s="126">
        <v>140</v>
      </c>
      <c r="J126" s="127" t="s">
        <v>639</v>
      </c>
      <c r="K126" s="128">
        <f t="shared" si="46"/>
        <v>13</v>
      </c>
      <c r="L126" s="129">
        <f t="shared" si="47"/>
        <v>0.15116279069767441</v>
      </c>
      <c r="M126" s="130" t="s">
        <v>600</v>
      </c>
      <c r="N126" s="131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10</v>
      </c>
      <c r="B127" s="106">
        <v>41926</v>
      </c>
      <c r="C127" s="106"/>
      <c r="D127" s="107" t="s">
        <v>640</v>
      </c>
      <c r="E127" s="108" t="s">
        <v>601</v>
      </c>
      <c r="F127" s="109">
        <v>496.6</v>
      </c>
      <c r="G127" s="108" t="s">
        <v>625</v>
      </c>
      <c r="H127" s="108">
        <v>621</v>
      </c>
      <c r="I127" s="126">
        <v>580</v>
      </c>
      <c r="J127" s="127" t="s">
        <v>626</v>
      </c>
      <c r="K127" s="128">
        <f t="shared" si="46"/>
        <v>124.39999999999998</v>
      </c>
      <c r="L127" s="129">
        <f t="shared" si="47"/>
        <v>0.25050342327829234</v>
      </c>
      <c r="M127" s="130" t="s">
        <v>600</v>
      </c>
      <c r="N127" s="131">
        <v>42605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11</v>
      </c>
      <c r="B128" s="106">
        <v>41926</v>
      </c>
      <c r="C128" s="106"/>
      <c r="D128" s="107" t="s">
        <v>641</v>
      </c>
      <c r="E128" s="108" t="s">
        <v>601</v>
      </c>
      <c r="F128" s="109">
        <v>2481.9</v>
      </c>
      <c r="G128" s="108" t="s">
        <v>625</v>
      </c>
      <c r="H128" s="108">
        <v>2840</v>
      </c>
      <c r="I128" s="126">
        <v>2870</v>
      </c>
      <c r="J128" s="127" t="s">
        <v>642</v>
      </c>
      <c r="K128" s="128">
        <f t="shared" si="46"/>
        <v>358.09999999999991</v>
      </c>
      <c r="L128" s="129">
        <f t="shared" si="47"/>
        <v>0.14428462065353154</v>
      </c>
      <c r="M128" s="130" t="s">
        <v>600</v>
      </c>
      <c r="N128" s="131">
        <v>42017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12</v>
      </c>
      <c r="B129" s="106">
        <v>41928</v>
      </c>
      <c r="C129" s="106"/>
      <c r="D129" s="107" t="s">
        <v>643</v>
      </c>
      <c r="E129" s="108" t="s">
        <v>601</v>
      </c>
      <c r="F129" s="109">
        <v>84.5</v>
      </c>
      <c r="G129" s="108" t="s">
        <v>625</v>
      </c>
      <c r="H129" s="108">
        <v>93</v>
      </c>
      <c r="I129" s="126">
        <v>110</v>
      </c>
      <c r="J129" s="127" t="s">
        <v>644</v>
      </c>
      <c r="K129" s="128">
        <f t="shared" si="46"/>
        <v>8.5</v>
      </c>
      <c r="L129" s="129">
        <f t="shared" si="47"/>
        <v>0.10059171597633136</v>
      </c>
      <c r="M129" s="130" t="s">
        <v>600</v>
      </c>
      <c r="N129" s="131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13</v>
      </c>
      <c r="B130" s="106">
        <v>41928</v>
      </c>
      <c r="C130" s="106"/>
      <c r="D130" s="107" t="s">
        <v>645</v>
      </c>
      <c r="E130" s="108" t="s">
        <v>601</v>
      </c>
      <c r="F130" s="109">
        <v>401</v>
      </c>
      <c r="G130" s="108" t="s">
        <v>625</v>
      </c>
      <c r="H130" s="108">
        <v>428</v>
      </c>
      <c r="I130" s="126">
        <v>450</v>
      </c>
      <c r="J130" s="127" t="s">
        <v>646</v>
      </c>
      <c r="K130" s="128">
        <f t="shared" si="46"/>
        <v>27</v>
      </c>
      <c r="L130" s="129">
        <f t="shared" si="47"/>
        <v>6.7331670822942641E-2</v>
      </c>
      <c r="M130" s="130" t="s">
        <v>600</v>
      </c>
      <c r="N130" s="131">
        <v>42020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14</v>
      </c>
      <c r="B131" s="106">
        <v>41928</v>
      </c>
      <c r="C131" s="106"/>
      <c r="D131" s="107" t="s">
        <v>647</v>
      </c>
      <c r="E131" s="108" t="s">
        <v>601</v>
      </c>
      <c r="F131" s="109">
        <v>101</v>
      </c>
      <c r="G131" s="108" t="s">
        <v>625</v>
      </c>
      <c r="H131" s="108">
        <v>112</v>
      </c>
      <c r="I131" s="126">
        <v>120</v>
      </c>
      <c r="J131" s="127" t="s">
        <v>648</v>
      </c>
      <c r="K131" s="128">
        <f t="shared" si="46"/>
        <v>11</v>
      </c>
      <c r="L131" s="129">
        <f t="shared" si="47"/>
        <v>0.10891089108910891</v>
      </c>
      <c r="M131" s="130" t="s">
        <v>600</v>
      </c>
      <c r="N131" s="131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15</v>
      </c>
      <c r="B132" s="106">
        <v>41954</v>
      </c>
      <c r="C132" s="106"/>
      <c r="D132" s="107" t="s">
        <v>649</v>
      </c>
      <c r="E132" s="108" t="s">
        <v>601</v>
      </c>
      <c r="F132" s="109">
        <v>59</v>
      </c>
      <c r="G132" s="108" t="s">
        <v>625</v>
      </c>
      <c r="H132" s="108">
        <v>76</v>
      </c>
      <c r="I132" s="126">
        <v>76</v>
      </c>
      <c r="J132" s="127" t="s">
        <v>626</v>
      </c>
      <c r="K132" s="128">
        <f t="shared" si="46"/>
        <v>17</v>
      </c>
      <c r="L132" s="129">
        <f t="shared" si="47"/>
        <v>0.28813559322033899</v>
      </c>
      <c r="M132" s="130" t="s">
        <v>600</v>
      </c>
      <c r="N132" s="131">
        <v>43032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16</v>
      </c>
      <c r="B133" s="106">
        <v>41954</v>
      </c>
      <c r="C133" s="106"/>
      <c r="D133" s="107" t="s">
        <v>638</v>
      </c>
      <c r="E133" s="108" t="s">
        <v>601</v>
      </c>
      <c r="F133" s="109">
        <v>99</v>
      </c>
      <c r="G133" s="108" t="s">
        <v>625</v>
      </c>
      <c r="H133" s="108">
        <v>120</v>
      </c>
      <c r="I133" s="126">
        <v>120</v>
      </c>
      <c r="J133" s="127" t="s">
        <v>650</v>
      </c>
      <c r="K133" s="128">
        <f t="shared" si="46"/>
        <v>21</v>
      </c>
      <c r="L133" s="129">
        <f t="shared" si="47"/>
        <v>0.21212121212121213</v>
      </c>
      <c r="M133" s="130" t="s">
        <v>600</v>
      </c>
      <c r="N133" s="131">
        <v>41960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17</v>
      </c>
      <c r="B134" s="106">
        <v>41956</v>
      </c>
      <c r="C134" s="106"/>
      <c r="D134" s="107" t="s">
        <v>651</v>
      </c>
      <c r="E134" s="108" t="s">
        <v>601</v>
      </c>
      <c r="F134" s="109">
        <v>22</v>
      </c>
      <c r="G134" s="108" t="s">
        <v>625</v>
      </c>
      <c r="H134" s="108">
        <v>33.549999999999997</v>
      </c>
      <c r="I134" s="126">
        <v>32</v>
      </c>
      <c r="J134" s="127" t="s">
        <v>652</v>
      </c>
      <c r="K134" s="128">
        <f t="shared" si="46"/>
        <v>11.549999999999997</v>
      </c>
      <c r="L134" s="129">
        <f t="shared" si="47"/>
        <v>0.52499999999999991</v>
      </c>
      <c r="M134" s="130" t="s">
        <v>600</v>
      </c>
      <c r="N134" s="131">
        <v>42188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18</v>
      </c>
      <c r="B135" s="106">
        <v>41976</v>
      </c>
      <c r="C135" s="106"/>
      <c r="D135" s="107" t="s">
        <v>653</v>
      </c>
      <c r="E135" s="108" t="s">
        <v>601</v>
      </c>
      <c r="F135" s="109">
        <v>440</v>
      </c>
      <c r="G135" s="108" t="s">
        <v>625</v>
      </c>
      <c r="H135" s="108">
        <v>520</v>
      </c>
      <c r="I135" s="126">
        <v>520</v>
      </c>
      <c r="J135" s="127" t="s">
        <v>654</v>
      </c>
      <c r="K135" s="128">
        <f t="shared" si="46"/>
        <v>80</v>
      </c>
      <c r="L135" s="129">
        <f t="shared" si="47"/>
        <v>0.18181818181818182</v>
      </c>
      <c r="M135" s="130" t="s">
        <v>600</v>
      </c>
      <c r="N135" s="131">
        <v>42208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19</v>
      </c>
      <c r="B136" s="106">
        <v>41976</v>
      </c>
      <c r="C136" s="106"/>
      <c r="D136" s="107" t="s">
        <v>655</v>
      </c>
      <c r="E136" s="108" t="s">
        <v>601</v>
      </c>
      <c r="F136" s="109">
        <v>360</v>
      </c>
      <c r="G136" s="108" t="s">
        <v>625</v>
      </c>
      <c r="H136" s="108">
        <v>427</v>
      </c>
      <c r="I136" s="126">
        <v>425</v>
      </c>
      <c r="J136" s="127" t="s">
        <v>656</v>
      </c>
      <c r="K136" s="128">
        <f t="shared" si="46"/>
        <v>67</v>
      </c>
      <c r="L136" s="129">
        <f t="shared" si="47"/>
        <v>0.18611111111111112</v>
      </c>
      <c r="M136" s="130" t="s">
        <v>600</v>
      </c>
      <c r="N136" s="131">
        <v>42058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20</v>
      </c>
      <c r="B137" s="106">
        <v>42012</v>
      </c>
      <c r="C137" s="106"/>
      <c r="D137" s="107" t="s">
        <v>657</v>
      </c>
      <c r="E137" s="108" t="s">
        <v>601</v>
      </c>
      <c r="F137" s="109">
        <v>360</v>
      </c>
      <c r="G137" s="108" t="s">
        <v>625</v>
      </c>
      <c r="H137" s="108">
        <v>455</v>
      </c>
      <c r="I137" s="126">
        <v>420</v>
      </c>
      <c r="J137" s="127" t="s">
        <v>658</v>
      </c>
      <c r="K137" s="128">
        <f t="shared" si="46"/>
        <v>95</v>
      </c>
      <c r="L137" s="129">
        <f t="shared" si="47"/>
        <v>0.2638888888888889</v>
      </c>
      <c r="M137" s="130" t="s">
        <v>600</v>
      </c>
      <c r="N137" s="131">
        <v>42024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21</v>
      </c>
      <c r="B138" s="106">
        <v>42012</v>
      </c>
      <c r="C138" s="106"/>
      <c r="D138" s="107" t="s">
        <v>659</v>
      </c>
      <c r="E138" s="108" t="s">
        <v>601</v>
      </c>
      <c r="F138" s="109">
        <v>130</v>
      </c>
      <c r="G138" s="108"/>
      <c r="H138" s="108">
        <v>175.5</v>
      </c>
      <c r="I138" s="126">
        <v>165</v>
      </c>
      <c r="J138" s="127" t="s">
        <v>660</v>
      </c>
      <c r="K138" s="128">
        <f t="shared" si="46"/>
        <v>45.5</v>
      </c>
      <c r="L138" s="129">
        <f t="shared" si="47"/>
        <v>0.35</v>
      </c>
      <c r="M138" s="130" t="s">
        <v>600</v>
      </c>
      <c r="N138" s="131">
        <v>43088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22</v>
      </c>
      <c r="B139" s="106">
        <v>42040</v>
      </c>
      <c r="C139" s="106"/>
      <c r="D139" s="107" t="s">
        <v>390</v>
      </c>
      <c r="E139" s="108" t="s">
        <v>624</v>
      </c>
      <c r="F139" s="109">
        <v>98</v>
      </c>
      <c r="G139" s="108"/>
      <c r="H139" s="108">
        <v>120</v>
      </c>
      <c r="I139" s="126">
        <v>120</v>
      </c>
      <c r="J139" s="127" t="s">
        <v>626</v>
      </c>
      <c r="K139" s="128">
        <f t="shared" si="46"/>
        <v>22</v>
      </c>
      <c r="L139" s="129">
        <f t="shared" si="47"/>
        <v>0.22448979591836735</v>
      </c>
      <c r="M139" s="130" t="s">
        <v>600</v>
      </c>
      <c r="N139" s="131">
        <v>42753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23</v>
      </c>
      <c r="B140" s="106">
        <v>42040</v>
      </c>
      <c r="C140" s="106"/>
      <c r="D140" s="107" t="s">
        <v>661</v>
      </c>
      <c r="E140" s="108" t="s">
        <v>624</v>
      </c>
      <c r="F140" s="109">
        <v>196</v>
      </c>
      <c r="G140" s="108"/>
      <c r="H140" s="108">
        <v>262</v>
      </c>
      <c r="I140" s="126">
        <v>255</v>
      </c>
      <c r="J140" s="127" t="s">
        <v>626</v>
      </c>
      <c r="K140" s="128">
        <f t="shared" si="46"/>
        <v>66</v>
      </c>
      <c r="L140" s="129">
        <f t="shared" si="47"/>
        <v>0.33673469387755101</v>
      </c>
      <c r="M140" s="130" t="s">
        <v>600</v>
      </c>
      <c r="N140" s="131">
        <v>42599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24</v>
      </c>
      <c r="B141" s="110">
        <v>42067</v>
      </c>
      <c r="C141" s="110"/>
      <c r="D141" s="111" t="s">
        <v>389</v>
      </c>
      <c r="E141" s="112" t="s">
        <v>624</v>
      </c>
      <c r="F141" s="113">
        <v>235</v>
      </c>
      <c r="G141" s="113"/>
      <c r="H141" s="114">
        <v>77</v>
      </c>
      <c r="I141" s="132" t="s">
        <v>662</v>
      </c>
      <c r="J141" s="133" t="s">
        <v>663</v>
      </c>
      <c r="K141" s="134">
        <f t="shared" si="46"/>
        <v>-158</v>
      </c>
      <c r="L141" s="135">
        <f t="shared" si="47"/>
        <v>-0.67234042553191486</v>
      </c>
      <c r="M141" s="136" t="s">
        <v>664</v>
      </c>
      <c r="N141" s="137">
        <v>43522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25</v>
      </c>
      <c r="B142" s="106">
        <v>42067</v>
      </c>
      <c r="C142" s="106"/>
      <c r="D142" s="107" t="s">
        <v>481</v>
      </c>
      <c r="E142" s="108" t="s">
        <v>624</v>
      </c>
      <c r="F142" s="109">
        <v>185</v>
      </c>
      <c r="G142" s="108"/>
      <c r="H142" s="108">
        <v>224</v>
      </c>
      <c r="I142" s="126" t="s">
        <v>665</v>
      </c>
      <c r="J142" s="127" t="s">
        <v>626</v>
      </c>
      <c r="K142" s="128">
        <f t="shared" si="46"/>
        <v>39</v>
      </c>
      <c r="L142" s="129">
        <f t="shared" si="47"/>
        <v>0.21081081081081082</v>
      </c>
      <c r="M142" s="130" t="s">
        <v>600</v>
      </c>
      <c r="N142" s="131">
        <v>42647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64">
        <v>26</v>
      </c>
      <c r="B143" s="115">
        <v>42090</v>
      </c>
      <c r="C143" s="115"/>
      <c r="D143" s="116" t="s">
        <v>666</v>
      </c>
      <c r="E143" s="117" t="s">
        <v>624</v>
      </c>
      <c r="F143" s="118">
        <v>49.5</v>
      </c>
      <c r="G143" s="119"/>
      <c r="H143" s="119">
        <v>15.85</v>
      </c>
      <c r="I143" s="119">
        <v>67</v>
      </c>
      <c r="J143" s="138" t="s">
        <v>667</v>
      </c>
      <c r="K143" s="119">
        <f t="shared" si="46"/>
        <v>-33.65</v>
      </c>
      <c r="L143" s="139">
        <f t="shared" si="47"/>
        <v>-0.67979797979797973</v>
      </c>
      <c r="M143" s="136" t="s">
        <v>664</v>
      </c>
      <c r="N143" s="140">
        <v>43627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27</v>
      </c>
      <c r="B144" s="106">
        <v>42093</v>
      </c>
      <c r="C144" s="106"/>
      <c r="D144" s="107" t="s">
        <v>668</v>
      </c>
      <c r="E144" s="108" t="s">
        <v>624</v>
      </c>
      <c r="F144" s="109">
        <v>183.5</v>
      </c>
      <c r="G144" s="108"/>
      <c r="H144" s="108">
        <v>219</v>
      </c>
      <c r="I144" s="126">
        <v>218</v>
      </c>
      <c r="J144" s="127" t="s">
        <v>669</v>
      </c>
      <c r="K144" s="128">
        <f t="shared" si="46"/>
        <v>35.5</v>
      </c>
      <c r="L144" s="129">
        <f t="shared" si="47"/>
        <v>0.19346049046321526</v>
      </c>
      <c r="M144" s="130" t="s">
        <v>600</v>
      </c>
      <c r="N144" s="131">
        <v>42103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28</v>
      </c>
      <c r="B145" s="106">
        <v>42114</v>
      </c>
      <c r="C145" s="106"/>
      <c r="D145" s="107" t="s">
        <v>670</v>
      </c>
      <c r="E145" s="108" t="s">
        <v>624</v>
      </c>
      <c r="F145" s="109">
        <f>(227+237)/2</f>
        <v>232</v>
      </c>
      <c r="G145" s="108"/>
      <c r="H145" s="108">
        <v>298</v>
      </c>
      <c r="I145" s="126">
        <v>298</v>
      </c>
      <c r="J145" s="127" t="s">
        <v>626</v>
      </c>
      <c r="K145" s="128">
        <f t="shared" si="46"/>
        <v>66</v>
      </c>
      <c r="L145" s="129">
        <f t="shared" si="47"/>
        <v>0.28448275862068967</v>
      </c>
      <c r="M145" s="130" t="s">
        <v>600</v>
      </c>
      <c r="N145" s="131">
        <v>42823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29</v>
      </c>
      <c r="B146" s="106">
        <v>42128</v>
      </c>
      <c r="C146" s="106"/>
      <c r="D146" s="107" t="s">
        <v>671</v>
      </c>
      <c r="E146" s="108" t="s">
        <v>601</v>
      </c>
      <c r="F146" s="109">
        <v>385</v>
      </c>
      <c r="G146" s="108"/>
      <c r="H146" s="108">
        <f>212.5+331</f>
        <v>543.5</v>
      </c>
      <c r="I146" s="126">
        <v>510</v>
      </c>
      <c r="J146" s="127" t="s">
        <v>672</v>
      </c>
      <c r="K146" s="128">
        <f t="shared" si="46"/>
        <v>158.5</v>
      </c>
      <c r="L146" s="129">
        <f t="shared" si="47"/>
        <v>0.41168831168831171</v>
      </c>
      <c r="M146" s="130" t="s">
        <v>600</v>
      </c>
      <c r="N146" s="131">
        <v>42235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30</v>
      </c>
      <c r="B147" s="106">
        <v>42128</v>
      </c>
      <c r="C147" s="106"/>
      <c r="D147" s="107" t="s">
        <v>673</v>
      </c>
      <c r="E147" s="108" t="s">
        <v>601</v>
      </c>
      <c r="F147" s="109">
        <v>115.5</v>
      </c>
      <c r="G147" s="108"/>
      <c r="H147" s="108">
        <v>146</v>
      </c>
      <c r="I147" s="126">
        <v>142</v>
      </c>
      <c r="J147" s="127" t="s">
        <v>674</v>
      </c>
      <c r="K147" s="128">
        <f t="shared" si="46"/>
        <v>30.5</v>
      </c>
      <c r="L147" s="129">
        <f t="shared" si="47"/>
        <v>0.26406926406926406</v>
      </c>
      <c r="M147" s="130" t="s">
        <v>600</v>
      </c>
      <c r="N147" s="131">
        <v>42202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31</v>
      </c>
      <c r="B148" s="106">
        <v>42151</v>
      </c>
      <c r="C148" s="106"/>
      <c r="D148" s="107" t="s">
        <v>675</v>
      </c>
      <c r="E148" s="108" t="s">
        <v>601</v>
      </c>
      <c r="F148" s="109">
        <v>237.5</v>
      </c>
      <c r="G148" s="108"/>
      <c r="H148" s="108">
        <v>279.5</v>
      </c>
      <c r="I148" s="126">
        <v>278</v>
      </c>
      <c r="J148" s="127" t="s">
        <v>626</v>
      </c>
      <c r="K148" s="128">
        <f t="shared" si="46"/>
        <v>42</v>
      </c>
      <c r="L148" s="129">
        <f t="shared" si="47"/>
        <v>0.17684210526315788</v>
      </c>
      <c r="M148" s="130" t="s">
        <v>600</v>
      </c>
      <c r="N148" s="131">
        <v>42222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32</v>
      </c>
      <c r="B149" s="106">
        <v>42174</v>
      </c>
      <c r="C149" s="106"/>
      <c r="D149" s="107" t="s">
        <v>645</v>
      </c>
      <c r="E149" s="108" t="s">
        <v>624</v>
      </c>
      <c r="F149" s="109">
        <v>340</v>
      </c>
      <c r="G149" s="108"/>
      <c r="H149" s="108">
        <v>448</v>
      </c>
      <c r="I149" s="126">
        <v>448</v>
      </c>
      <c r="J149" s="127" t="s">
        <v>626</v>
      </c>
      <c r="K149" s="128">
        <f t="shared" si="46"/>
        <v>108</v>
      </c>
      <c r="L149" s="129">
        <f t="shared" si="47"/>
        <v>0.31764705882352939</v>
      </c>
      <c r="M149" s="130" t="s">
        <v>600</v>
      </c>
      <c r="N149" s="131">
        <v>43018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33</v>
      </c>
      <c r="B150" s="106">
        <v>42191</v>
      </c>
      <c r="C150" s="106"/>
      <c r="D150" s="107" t="s">
        <v>676</v>
      </c>
      <c r="E150" s="108" t="s">
        <v>624</v>
      </c>
      <c r="F150" s="109">
        <v>390</v>
      </c>
      <c r="G150" s="108"/>
      <c r="H150" s="108">
        <v>460</v>
      </c>
      <c r="I150" s="126">
        <v>460</v>
      </c>
      <c r="J150" s="127" t="s">
        <v>626</v>
      </c>
      <c r="K150" s="128">
        <f t="shared" ref="K150:K170" si="48">H150-F150</f>
        <v>70</v>
      </c>
      <c r="L150" s="129">
        <f t="shared" ref="L150:L170" si="49">K150/F150</f>
        <v>0.17948717948717949</v>
      </c>
      <c r="M150" s="130" t="s">
        <v>600</v>
      </c>
      <c r="N150" s="131">
        <v>42478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34</v>
      </c>
      <c r="B151" s="110">
        <v>42195</v>
      </c>
      <c r="C151" s="110"/>
      <c r="D151" s="111" t="s">
        <v>677</v>
      </c>
      <c r="E151" s="112" t="s">
        <v>624</v>
      </c>
      <c r="F151" s="113">
        <v>122.5</v>
      </c>
      <c r="G151" s="113"/>
      <c r="H151" s="114">
        <v>61</v>
      </c>
      <c r="I151" s="132">
        <v>172</v>
      </c>
      <c r="J151" s="133" t="s">
        <v>678</v>
      </c>
      <c r="K151" s="134">
        <f t="shared" si="48"/>
        <v>-61.5</v>
      </c>
      <c r="L151" s="135">
        <f t="shared" si="49"/>
        <v>-0.50204081632653064</v>
      </c>
      <c r="M151" s="136" t="s">
        <v>664</v>
      </c>
      <c r="N151" s="137">
        <v>43333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35</v>
      </c>
      <c r="B152" s="106">
        <v>42219</v>
      </c>
      <c r="C152" s="106"/>
      <c r="D152" s="107" t="s">
        <v>679</v>
      </c>
      <c r="E152" s="108" t="s">
        <v>624</v>
      </c>
      <c r="F152" s="109">
        <v>297.5</v>
      </c>
      <c r="G152" s="108"/>
      <c r="H152" s="108">
        <v>350</v>
      </c>
      <c r="I152" s="126">
        <v>360</v>
      </c>
      <c r="J152" s="127" t="s">
        <v>680</v>
      </c>
      <c r="K152" s="128">
        <f t="shared" si="48"/>
        <v>52.5</v>
      </c>
      <c r="L152" s="129">
        <f t="shared" si="49"/>
        <v>0.17647058823529413</v>
      </c>
      <c r="M152" s="130" t="s">
        <v>600</v>
      </c>
      <c r="N152" s="131">
        <v>42232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36</v>
      </c>
      <c r="B153" s="106">
        <v>42219</v>
      </c>
      <c r="C153" s="106"/>
      <c r="D153" s="107" t="s">
        <v>681</v>
      </c>
      <c r="E153" s="108" t="s">
        <v>624</v>
      </c>
      <c r="F153" s="109">
        <v>115.5</v>
      </c>
      <c r="G153" s="108"/>
      <c r="H153" s="108">
        <v>149</v>
      </c>
      <c r="I153" s="126">
        <v>140</v>
      </c>
      <c r="J153" s="141" t="s">
        <v>682</v>
      </c>
      <c r="K153" s="128">
        <f t="shared" si="48"/>
        <v>33.5</v>
      </c>
      <c r="L153" s="129">
        <f t="shared" si="49"/>
        <v>0.29004329004329005</v>
      </c>
      <c r="M153" s="130" t="s">
        <v>600</v>
      </c>
      <c r="N153" s="131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37</v>
      </c>
      <c r="B154" s="106">
        <v>42251</v>
      </c>
      <c r="C154" s="106"/>
      <c r="D154" s="107" t="s">
        <v>675</v>
      </c>
      <c r="E154" s="108" t="s">
        <v>624</v>
      </c>
      <c r="F154" s="109">
        <v>226</v>
      </c>
      <c r="G154" s="108"/>
      <c r="H154" s="108">
        <v>292</v>
      </c>
      <c r="I154" s="126">
        <v>292</v>
      </c>
      <c r="J154" s="127" t="s">
        <v>683</v>
      </c>
      <c r="K154" s="128">
        <f t="shared" si="48"/>
        <v>66</v>
      </c>
      <c r="L154" s="129">
        <f t="shared" si="49"/>
        <v>0.29203539823008851</v>
      </c>
      <c r="M154" s="130" t="s">
        <v>600</v>
      </c>
      <c r="N154" s="131">
        <v>42286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38</v>
      </c>
      <c r="B155" s="106">
        <v>42254</v>
      </c>
      <c r="C155" s="106"/>
      <c r="D155" s="107" t="s">
        <v>670</v>
      </c>
      <c r="E155" s="108" t="s">
        <v>624</v>
      </c>
      <c r="F155" s="109">
        <v>232.5</v>
      </c>
      <c r="G155" s="108"/>
      <c r="H155" s="108">
        <v>312.5</v>
      </c>
      <c r="I155" s="126">
        <v>310</v>
      </c>
      <c r="J155" s="127" t="s">
        <v>626</v>
      </c>
      <c r="K155" s="128">
        <f t="shared" si="48"/>
        <v>80</v>
      </c>
      <c r="L155" s="129">
        <f t="shared" si="49"/>
        <v>0.34408602150537637</v>
      </c>
      <c r="M155" s="130" t="s">
        <v>600</v>
      </c>
      <c r="N155" s="131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39</v>
      </c>
      <c r="B156" s="106">
        <v>42268</v>
      </c>
      <c r="C156" s="106"/>
      <c r="D156" s="107" t="s">
        <v>684</v>
      </c>
      <c r="E156" s="108" t="s">
        <v>624</v>
      </c>
      <c r="F156" s="109">
        <v>196.5</v>
      </c>
      <c r="G156" s="108"/>
      <c r="H156" s="108">
        <v>238</v>
      </c>
      <c r="I156" s="126">
        <v>238</v>
      </c>
      <c r="J156" s="127" t="s">
        <v>683</v>
      </c>
      <c r="K156" s="128">
        <f t="shared" si="48"/>
        <v>41.5</v>
      </c>
      <c r="L156" s="129">
        <f t="shared" si="49"/>
        <v>0.21119592875318066</v>
      </c>
      <c r="M156" s="130" t="s">
        <v>600</v>
      </c>
      <c r="N156" s="131">
        <v>42291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40</v>
      </c>
      <c r="B157" s="106">
        <v>42271</v>
      </c>
      <c r="C157" s="106"/>
      <c r="D157" s="107" t="s">
        <v>623</v>
      </c>
      <c r="E157" s="108" t="s">
        <v>624</v>
      </c>
      <c r="F157" s="109">
        <v>65</v>
      </c>
      <c r="G157" s="108"/>
      <c r="H157" s="108">
        <v>82</v>
      </c>
      <c r="I157" s="126">
        <v>82</v>
      </c>
      <c r="J157" s="127" t="s">
        <v>683</v>
      </c>
      <c r="K157" s="128">
        <f t="shared" si="48"/>
        <v>17</v>
      </c>
      <c r="L157" s="129">
        <f t="shared" si="49"/>
        <v>0.26153846153846155</v>
      </c>
      <c r="M157" s="130" t="s">
        <v>600</v>
      </c>
      <c r="N157" s="131">
        <v>42578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41</v>
      </c>
      <c r="B158" s="106">
        <v>42291</v>
      </c>
      <c r="C158" s="106"/>
      <c r="D158" s="107" t="s">
        <v>685</v>
      </c>
      <c r="E158" s="108" t="s">
        <v>624</v>
      </c>
      <c r="F158" s="109">
        <v>144</v>
      </c>
      <c r="G158" s="108"/>
      <c r="H158" s="108">
        <v>182.5</v>
      </c>
      <c r="I158" s="126">
        <v>181</v>
      </c>
      <c r="J158" s="127" t="s">
        <v>683</v>
      </c>
      <c r="K158" s="128">
        <f t="shared" si="48"/>
        <v>38.5</v>
      </c>
      <c r="L158" s="129">
        <f t="shared" si="49"/>
        <v>0.2673611111111111</v>
      </c>
      <c r="M158" s="130" t="s">
        <v>600</v>
      </c>
      <c r="N158" s="131">
        <v>42817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42</v>
      </c>
      <c r="B159" s="106">
        <v>42291</v>
      </c>
      <c r="C159" s="106"/>
      <c r="D159" s="107" t="s">
        <v>686</v>
      </c>
      <c r="E159" s="108" t="s">
        <v>624</v>
      </c>
      <c r="F159" s="109">
        <v>264</v>
      </c>
      <c r="G159" s="108"/>
      <c r="H159" s="108">
        <v>311</v>
      </c>
      <c r="I159" s="126">
        <v>311</v>
      </c>
      <c r="J159" s="127" t="s">
        <v>683</v>
      </c>
      <c r="K159" s="128">
        <f t="shared" si="48"/>
        <v>47</v>
      </c>
      <c r="L159" s="129">
        <f t="shared" si="49"/>
        <v>0.17803030303030304</v>
      </c>
      <c r="M159" s="130" t="s">
        <v>600</v>
      </c>
      <c r="N159" s="131">
        <v>42604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43</v>
      </c>
      <c r="B160" s="106">
        <v>42318</v>
      </c>
      <c r="C160" s="106"/>
      <c r="D160" s="107" t="s">
        <v>687</v>
      </c>
      <c r="E160" s="108" t="s">
        <v>601</v>
      </c>
      <c r="F160" s="109">
        <v>549.5</v>
      </c>
      <c r="G160" s="108"/>
      <c r="H160" s="108">
        <v>630</v>
      </c>
      <c r="I160" s="126">
        <v>630</v>
      </c>
      <c r="J160" s="127" t="s">
        <v>683</v>
      </c>
      <c r="K160" s="128">
        <f t="shared" si="48"/>
        <v>80.5</v>
      </c>
      <c r="L160" s="129">
        <f t="shared" si="49"/>
        <v>0.1464968152866242</v>
      </c>
      <c r="M160" s="130" t="s">
        <v>600</v>
      </c>
      <c r="N160" s="131">
        <v>42419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44</v>
      </c>
      <c r="B161" s="106">
        <v>42342</v>
      </c>
      <c r="C161" s="106"/>
      <c r="D161" s="107" t="s">
        <v>688</v>
      </c>
      <c r="E161" s="108" t="s">
        <v>624</v>
      </c>
      <c r="F161" s="109">
        <v>1027.5</v>
      </c>
      <c r="G161" s="108"/>
      <c r="H161" s="108">
        <v>1315</v>
      </c>
      <c r="I161" s="126">
        <v>1250</v>
      </c>
      <c r="J161" s="127" t="s">
        <v>683</v>
      </c>
      <c r="K161" s="128">
        <f t="shared" si="48"/>
        <v>287.5</v>
      </c>
      <c r="L161" s="129">
        <f t="shared" si="49"/>
        <v>0.27980535279805352</v>
      </c>
      <c r="M161" s="130" t="s">
        <v>600</v>
      </c>
      <c r="N161" s="131">
        <v>43244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45</v>
      </c>
      <c r="B162" s="106">
        <v>42367</v>
      </c>
      <c r="C162" s="106"/>
      <c r="D162" s="107" t="s">
        <v>689</v>
      </c>
      <c r="E162" s="108" t="s">
        <v>624</v>
      </c>
      <c r="F162" s="109">
        <v>465</v>
      </c>
      <c r="G162" s="108"/>
      <c r="H162" s="108">
        <v>540</v>
      </c>
      <c r="I162" s="126">
        <v>540</v>
      </c>
      <c r="J162" s="127" t="s">
        <v>683</v>
      </c>
      <c r="K162" s="128">
        <f t="shared" si="48"/>
        <v>75</v>
      </c>
      <c r="L162" s="129">
        <f t="shared" si="49"/>
        <v>0.16129032258064516</v>
      </c>
      <c r="M162" s="130" t="s">
        <v>600</v>
      </c>
      <c r="N162" s="131">
        <v>42530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46</v>
      </c>
      <c r="B163" s="106">
        <v>42380</v>
      </c>
      <c r="C163" s="106"/>
      <c r="D163" s="107" t="s">
        <v>390</v>
      </c>
      <c r="E163" s="108" t="s">
        <v>601</v>
      </c>
      <c r="F163" s="109">
        <v>81</v>
      </c>
      <c r="G163" s="108"/>
      <c r="H163" s="108">
        <v>110</v>
      </c>
      <c r="I163" s="126">
        <v>110</v>
      </c>
      <c r="J163" s="127" t="s">
        <v>683</v>
      </c>
      <c r="K163" s="128">
        <f t="shared" si="48"/>
        <v>29</v>
      </c>
      <c r="L163" s="129">
        <f t="shared" si="49"/>
        <v>0.35802469135802467</v>
      </c>
      <c r="M163" s="130" t="s">
        <v>600</v>
      </c>
      <c r="N163" s="131">
        <v>42745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47</v>
      </c>
      <c r="B164" s="106">
        <v>42382</v>
      </c>
      <c r="C164" s="106"/>
      <c r="D164" s="107" t="s">
        <v>690</v>
      </c>
      <c r="E164" s="108" t="s">
        <v>601</v>
      </c>
      <c r="F164" s="109">
        <v>417.5</v>
      </c>
      <c r="G164" s="108"/>
      <c r="H164" s="108">
        <v>547</v>
      </c>
      <c r="I164" s="126">
        <v>535</v>
      </c>
      <c r="J164" s="127" t="s">
        <v>683</v>
      </c>
      <c r="K164" s="128">
        <f t="shared" si="48"/>
        <v>129.5</v>
      </c>
      <c r="L164" s="129">
        <f t="shared" si="49"/>
        <v>0.31017964071856285</v>
      </c>
      <c r="M164" s="130" t="s">
        <v>600</v>
      </c>
      <c r="N164" s="131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48</v>
      </c>
      <c r="B165" s="106">
        <v>42408</v>
      </c>
      <c r="C165" s="106"/>
      <c r="D165" s="107" t="s">
        <v>691</v>
      </c>
      <c r="E165" s="108" t="s">
        <v>624</v>
      </c>
      <c r="F165" s="109">
        <v>650</v>
      </c>
      <c r="G165" s="108"/>
      <c r="H165" s="108">
        <v>800</v>
      </c>
      <c r="I165" s="126">
        <v>800</v>
      </c>
      <c r="J165" s="127" t="s">
        <v>683</v>
      </c>
      <c r="K165" s="128">
        <f t="shared" si="48"/>
        <v>150</v>
      </c>
      <c r="L165" s="129">
        <f t="shared" si="49"/>
        <v>0.23076923076923078</v>
      </c>
      <c r="M165" s="130" t="s">
        <v>600</v>
      </c>
      <c r="N165" s="131">
        <v>43154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49</v>
      </c>
      <c r="B166" s="106">
        <v>42433</v>
      </c>
      <c r="C166" s="106"/>
      <c r="D166" s="107" t="s">
        <v>197</v>
      </c>
      <c r="E166" s="108" t="s">
        <v>624</v>
      </c>
      <c r="F166" s="109">
        <v>437.5</v>
      </c>
      <c r="G166" s="108"/>
      <c r="H166" s="108">
        <v>504.5</v>
      </c>
      <c r="I166" s="126">
        <v>522</v>
      </c>
      <c r="J166" s="127" t="s">
        <v>692</v>
      </c>
      <c r="K166" s="128">
        <f t="shared" si="48"/>
        <v>67</v>
      </c>
      <c r="L166" s="129">
        <f t="shared" si="49"/>
        <v>0.15314285714285714</v>
      </c>
      <c r="M166" s="130" t="s">
        <v>600</v>
      </c>
      <c r="N166" s="131">
        <v>42480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50</v>
      </c>
      <c r="B167" s="106">
        <v>42438</v>
      </c>
      <c r="C167" s="106"/>
      <c r="D167" s="107" t="s">
        <v>693</v>
      </c>
      <c r="E167" s="108" t="s">
        <v>624</v>
      </c>
      <c r="F167" s="109">
        <v>189.5</v>
      </c>
      <c r="G167" s="108"/>
      <c r="H167" s="108">
        <v>218</v>
      </c>
      <c r="I167" s="126">
        <v>218</v>
      </c>
      <c r="J167" s="127" t="s">
        <v>683</v>
      </c>
      <c r="K167" s="128">
        <f t="shared" si="48"/>
        <v>28.5</v>
      </c>
      <c r="L167" s="129">
        <f t="shared" si="49"/>
        <v>0.15039577836411611</v>
      </c>
      <c r="M167" s="130" t="s">
        <v>600</v>
      </c>
      <c r="N167" s="131">
        <v>43034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4">
        <v>51</v>
      </c>
      <c r="B168" s="115">
        <v>42471</v>
      </c>
      <c r="C168" s="115"/>
      <c r="D168" s="116" t="s">
        <v>694</v>
      </c>
      <c r="E168" s="117" t="s">
        <v>624</v>
      </c>
      <c r="F168" s="118">
        <v>36.5</v>
      </c>
      <c r="G168" s="119"/>
      <c r="H168" s="119">
        <v>15.85</v>
      </c>
      <c r="I168" s="119">
        <v>60</v>
      </c>
      <c r="J168" s="138" t="s">
        <v>695</v>
      </c>
      <c r="K168" s="134">
        <f t="shared" si="48"/>
        <v>-20.65</v>
      </c>
      <c r="L168" s="168">
        <f t="shared" si="49"/>
        <v>-0.5657534246575342</v>
      </c>
      <c r="M168" s="136" t="s">
        <v>664</v>
      </c>
      <c r="N168" s="169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52</v>
      </c>
      <c r="B169" s="106">
        <v>42472</v>
      </c>
      <c r="C169" s="106"/>
      <c r="D169" s="107" t="s">
        <v>696</v>
      </c>
      <c r="E169" s="108" t="s">
        <v>624</v>
      </c>
      <c r="F169" s="109">
        <v>93</v>
      </c>
      <c r="G169" s="108"/>
      <c r="H169" s="108">
        <v>149</v>
      </c>
      <c r="I169" s="126">
        <v>140</v>
      </c>
      <c r="J169" s="141" t="s">
        <v>697</v>
      </c>
      <c r="K169" s="128">
        <f t="shared" si="48"/>
        <v>56</v>
      </c>
      <c r="L169" s="129">
        <f t="shared" si="49"/>
        <v>0.60215053763440862</v>
      </c>
      <c r="M169" s="130" t="s">
        <v>600</v>
      </c>
      <c r="N169" s="131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53</v>
      </c>
      <c r="B170" s="106">
        <v>42472</v>
      </c>
      <c r="C170" s="106"/>
      <c r="D170" s="107" t="s">
        <v>698</v>
      </c>
      <c r="E170" s="108" t="s">
        <v>624</v>
      </c>
      <c r="F170" s="109">
        <v>130</v>
      </c>
      <c r="G170" s="108"/>
      <c r="H170" s="108">
        <v>150</v>
      </c>
      <c r="I170" s="126" t="s">
        <v>699</v>
      </c>
      <c r="J170" s="127" t="s">
        <v>683</v>
      </c>
      <c r="K170" s="128">
        <f t="shared" si="48"/>
        <v>20</v>
      </c>
      <c r="L170" s="129">
        <f t="shared" si="49"/>
        <v>0.15384615384615385</v>
      </c>
      <c r="M170" s="130" t="s">
        <v>600</v>
      </c>
      <c r="N170" s="131">
        <v>42564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54</v>
      </c>
      <c r="B171" s="106">
        <v>42473</v>
      </c>
      <c r="C171" s="106"/>
      <c r="D171" s="107" t="s">
        <v>354</v>
      </c>
      <c r="E171" s="108" t="s">
        <v>624</v>
      </c>
      <c r="F171" s="109">
        <v>196</v>
      </c>
      <c r="G171" s="108"/>
      <c r="H171" s="108">
        <v>299</v>
      </c>
      <c r="I171" s="126">
        <v>299</v>
      </c>
      <c r="J171" s="127" t="s">
        <v>683</v>
      </c>
      <c r="K171" s="128">
        <v>103</v>
      </c>
      <c r="L171" s="129">
        <v>0.52551020408163296</v>
      </c>
      <c r="M171" s="130" t="s">
        <v>600</v>
      </c>
      <c r="N171" s="131">
        <v>42620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55</v>
      </c>
      <c r="B172" s="106">
        <v>42473</v>
      </c>
      <c r="C172" s="106"/>
      <c r="D172" s="107" t="s">
        <v>757</v>
      </c>
      <c r="E172" s="108" t="s">
        <v>624</v>
      </c>
      <c r="F172" s="109">
        <v>88</v>
      </c>
      <c r="G172" s="108"/>
      <c r="H172" s="108">
        <v>103</v>
      </c>
      <c r="I172" s="126">
        <v>103</v>
      </c>
      <c r="J172" s="127" t="s">
        <v>683</v>
      </c>
      <c r="K172" s="128">
        <v>15</v>
      </c>
      <c r="L172" s="129">
        <v>0.170454545454545</v>
      </c>
      <c r="M172" s="130" t="s">
        <v>600</v>
      </c>
      <c r="N172" s="131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56</v>
      </c>
      <c r="B173" s="106">
        <v>42492</v>
      </c>
      <c r="C173" s="106"/>
      <c r="D173" s="107" t="s">
        <v>700</v>
      </c>
      <c r="E173" s="108" t="s">
        <v>624</v>
      </c>
      <c r="F173" s="109">
        <v>127.5</v>
      </c>
      <c r="G173" s="108"/>
      <c r="H173" s="108">
        <v>148</v>
      </c>
      <c r="I173" s="126" t="s">
        <v>701</v>
      </c>
      <c r="J173" s="127" t="s">
        <v>683</v>
      </c>
      <c r="K173" s="128">
        <f>H173-F173</f>
        <v>20.5</v>
      </c>
      <c r="L173" s="129">
        <f>K173/F173</f>
        <v>0.16078431372549021</v>
      </c>
      <c r="M173" s="130" t="s">
        <v>600</v>
      </c>
      <c r="N173" s="131">
        <v>42564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57</v>
      </c>
      <c r="B174" s="106">
        <v>42493</v>
      </c>
      <c r="C174" s="106"/>
      <c r="D174" s="107" t="s">
        <v>702</v>
      </c>
      <c r="E174" s="108" t="s">
        <v>624</v>
      </c>
      <c r="F174" s="109">
        <v>675</v>
      </c>
      <c r="G174" s="108"/>
      <c r="H174" s="108">
        <v>815</v>
      </c>
      <c r="I174" s="126" t="s">
        <v>703</v>
      </c>
      <c r="J174" s="127" t="s">
        <v>683</v>
      </c>
      <c r="K174" s="128">
        <f>H174-F174</f>
        <v>140</v>
      </c>
      <c r="L174" s="129">
        <f>K174/F174</f>
        <v>0.2074074074074074</v>
      </c>
      <c r="M174" s="130" t="s">
        <v>600</v>
      </c>
      <c r="N174" s="131">
        <v>43154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58</v>
      </c>
      <c r="B175" s="110">
        <v>42522</v>
      </c>
      <c r="C175" s="110"/>
      <c r="D175" s="111" t="s">
        <v>758</v>
      </c>
      <c r="E175" s="112" t="s">
        <v>624</v>
      </c>
      <c r="F175" s="113">
        <v>500</v>
      </c>
      <c r="G175" s="113"/>
      <c r="H175" s="114">
        <v>232.5</v>
      </c>
      <c r="I175" s="132" t="s">
        <v>759</v>
      </c>
      <c r="J175" s="133" t="s">
        <v>760</v>
      </c>
      <c r="K175" s="134">
        <f>H175-F175</f>
        <v>-267.5</v>
      </c>
      <c r="L175" s="135">
        <f>K175/F175</f>
        <v>-0.53500000000000003</v>
      </c>
      <c r="M175" s="136" t="s">
        <v>664</v>
      </c>
      <c r="N175" s="137">
        <v>43735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59</v>
      </c>
      <c r="B176" s="106">
        <v>42527</v>
      </c>
      <c r="C176" s="106"/>
      <c r="D176" s="107" t="s">
        <v>704</v>
      </c>
      <c r="E176" s="108" t="s">
        <v>624</v>
      </c>
      <c r="F176" s="109">
        <v>110</v>
      </c>
      <c r="G176" s="108"/>
      <c r="H176" s="108">
        <v>126.5</v>
      </c>
      <c r="I176" s="126">
        <v>125</v>
      </c>
      <c r="J176" s="127" t="s">
        <v>633</v>
      </c>
      <c r="K176" s="128">
        <f>H176-F176</f>
        <v>16.5</v>
      </c>
      <c r="L176" s="129">
        <f>K176/F176</f>
        <v>0.15</v>
      </c>
      <c r="M176" s="130" t="s">
        <v>600</v>
      </c>
      <c r="N176" s="131">
        <v>42552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60</v>
      </c>
      <c r="B177" s="106">
        <v>42538</v>
      </c>
      <c r="C177" s="106"/>
      <c r="D177" s="107" t="s">
        <v>705</v>
      </c>
      <c r="E177" s="108" t="s">
        <v>624</v>
      </c>
      <c r="F177" s="109">
        <v>44</v>
      </c>
      <c r="G177" s="108"/>
      <c r="H177" s="108">
        <v>69.5</v>
      </c>
      <c r="I177" s="126">
        <v>69.5</v>
      </c>
      <c r="J177" s="127" t="s">
        <v>706</v>
      </c>
      <c r="K177" s="128">
        <f>H177-F177</f>
        <v>25.5</v>
      </c>
      <c r="L177" s="129">
        <f>K177/F177</f>
        <v>0.57954545454545459</v>
      </c>
      <c r="M177" s="130" t="s">
        <v>600</v>
      </c>
      <c r="N177" s="131">
        <v>42977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61</v>
      </c>
      <c r="B178" s="106">
        <v>42549</v>
      </c>
      <c r="C178" s="106"/>
      <c r="D178" s="148" t="s">
        <v>761</v>
      </c>
      <c r="E178" s="108" t="s">
        <v>624</v>
      </c>
      <c r="F178" s="109">
        <v>262.5</v>
      </c>
      <c r="G178" s="108"/>
      <c r="H178" s="108">
        <v>340</v>
      </c>
      <c r="I178" s="126">
        <v>333</v>
      </c>
      <c r="J178" s="127" t="s">
        <v>762</v>
      </c>
      <c r="K178" s="128">
        <v>77.5</v>
      </c>
      <c r="L178" s="129">
        <v>0.29523809523809502</v>
      </c>
      <c r="M178" s="130" t="s">
        <v>600</v>
      </c>
      <c r="N178" s="131">
        <v>43017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62</v>
      </c>
      <c r="B179" s="106">
        <v>42549</v>
      </c>
      <c r="C179" s="106"/>
      <c r="D179" s="148" t="s">
        <v>763</v>
      </c>
      <c r="E179" s="108" t="s">
        <v>624</v>
      </c>
      <c r="F179" s="109">
        <v>840</v>
      </c>
      <c r="G179" s="108"/>
      <c r="H179" s="108">
        <v>1230</v>
      </c>
      <c r="I179" s="126">
        <v>1230</v>
      </c>
      <c r="J179" s="127" t="s">
        <v>683</v>
      </c>
      <c r="K179" s="128">
        <v>390</v>
      </c>
      <c r="L179" s="129">
        <v>0.46428571428571402</v>
      </c>
      <c r="M179" s="130" t="s">
        <v>600</v>
      </c>
      <c r="N179" s="131">
        <v>42649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5">
        <v>63</v>
      </c>
      <c r="B180" s="143">
        <v>42556</v>
      </c>
      <c r="C180" s="143"/>
      <c r="D180" s="144" t="s">
        <v>707</v>
      </c>
      <c r="E180" s="145" t="s">
        <v>624</v>
      </c>
      <c r="F180" s="146">
        <v>395</v>
      </c>
      <c r="G180" s="147"/>
      <c r="H180" s="147">
        <f>(468.5+342.5)/2</f>
        <v>405.5</v>
      </c>
      <c r="I180" s="147">
        <v>510</v>
      </c>
      <c r="J180" s="170" t="s">
        <v>708</v>
      </c>
      <c r="K180" s="171">
        <f t="shared" ref="K180:K186" si="50">H180-F180</f>
        <v>10.5</v>
      </c>
      <c r="L180" s="172">
        <f t="shared" ref="L180:L186" si="51">K180/F180</f>
        <v>2.6582278481012658E-2</v>
      </c>
      <c r="M180" s="173" t="s">
        <v>709</v>
      </c>
      <c r="N180" s="174">
        <v>43606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64</v>
      </c>
      <c r="B181" s="110">
        <v>42584</v>
      </c>
      <c r="C181" s="110"/>
      <c r="D181" s="111" t="s">
        <v>710</v>
      </c>
      <c r="E181" s="112" t="s">
        <v>601</v>
      </c>
      <c r="F181" s="113">
        <f>169.5-12.8</f>
        <v>156.69999999999999</v>
      </c>
      <c r="G181" s="113"/>
      <c r="H181" s="114">
        <v>77</v>
      </c>
      <c r="I181" s="132" t="s">
        <v>711</v>
      </c>
      <c r="J181" s="384" t="s">
        <v>3402</v>
      </c>
      <c r="K181" s="134">
        <f t="shared" si="50"/>
        <v>-79.699999999999989</v>
      </c>
      <c r="L181" s="135">
        <f t="shared" si="51"/>
        <v>-0.50861518825781749</v>
      </c>
      <c r="M181" s="136" t="s">
        <v>664</v>
      </c>
      <c r="N181" s="137">
        <v>43522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65</v>
      </c>
      <c r="B182" s="110">
        <v>42586</v>
      </c>
      <c r="C182" s="110"/>
      <c r="D182" s="111" t="s">
        <v>712</v>
      </c>
      <c r="E182" s="112" t="s">
        <v>624</v>
      </c>
      <c r="F182" s="113">
        <v>400</v>
      </c>
      <c r="G182" s="113"/>
      <c r="H182" s="114">
        <v>305</v>
      </c>
      <c r="I182" s="132">
        <v>475</v>
      </c>
      <c r="J182" s="133" t="s">
        <v>713</v>
      </c>
      <c r="K182" s="134">
        <f t="shared" si="50"/>
        <v>-95</v>
      </c>
      <c r="L182" s="135">
        <f t="shared" si="51"/>
        <v>-0.23749999999999999</v>
      </c>
      <c r="M182" s="136" t="s">
        <v>664</v>
      </c>
      <c r="N182" s="137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66</v>
      </c>
      <c r="B183" s="106">
        <v>42593</v>
      </c>
      <c r="C183" s="106"/>
      <c r="D183" s="107" t="s">
        <v>714</v>
      </c>
      <c r="E183" s="108" t="s">
        <v>624</v>
      </c>
      <c r="F183" s="109">
        <v>86.5</v>
      </c>
      <c r="G183" s="108"/>
      <c r="H183" s="108">
        <v>130</v>
      </c>
      <c r="I183" s="126">
        <v>130</v>
      </c>
      <c r="J183" s="141" t="s">
        <v>715</v>
      </c>
      <c r="K183" s="128">
        <f t="shared" si="50"/>
        <v>43.5</v>
      </c>
      <c r="L183" s="129">
        <f t="shared" si="51"/>
        <v>0.50289017341040465</v>
      </c>
      <c r="M183" s="130" t="s">
        <v>600</v>
      </c>
      <c r="N183" s="131">
        <v>43091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67</v>
      </c>
      <c r="B184" s="110">
        <v>42600</v>
      </c>
      <c r="C184" s="110"/>
      <c r="D184" s="111" t="s">
        <v>381</v>
      </c>
      <c r="E184" s="112" t="s">
        <v>624</v>
      </c>
      <c r="F184" s="113">
        <v>133.5</v>
      </c>
      <c r="G184" s="113"/>
      <c r="H184" s="114">
        <v>126.5</v>
      </c>
      <c r="I184" s="132">
        <v>178</v>
      </c>
      <c r="J184" s="133" t="s">
        <v>716</v>
      </c>
      <c r="K184" s="134">
        <f t="shared" si="50"/>
        <v>-7</v>
      </c>
      <c r="L184" s="135">
        <f t="shared" si="51"/>
        <v>-5.2434456928838954E-2</v>
      </c>
      <c r="M184" s="136" t="s">
        <v>664</v>
      </c>
      <c r="N184" s="137">
        <v>42615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68</v>
      </c>
      <c r="B185" s="106">
        <v>42613</v>
      </c>
      <c r="C185" s="106"/>
      <c r="D185" s="107" t="s">
        <v>717</v>
      </c>
      <c r="E185" s="108" t="s">
        <v>624</v>
      </c>
      <c r="F185" s="109">
        <v>560</v>
      </c>
      <c r="G185" s="108"/>
      <c r="H185" s="108">
        <v>725</v>
      </c>
      <c r="I185" s="126">
        <v>725</v>
      </c>
      <c r="J185" s="127" t="s">
        <v>626</v>
      </c>
      <c r="K185" s="128">
        <f t="shared" si="50"/>
        <v>165</v>
      </c>
      <c r="L185" s="129">
        <f t="shared" si="51"/>
        <v>0.29464285714285715</v>
      </c>
      <c r="M185" s="130" t="s">
        <v>600</v>
      </c>
      <c r="N185" s="131">
        <v>42456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69</v>
      </c>
      <c r="B186" s="106">
        <v>42614</v>
      </c>
      <c r="C186" s="106"/>
      <c r="D186" s="107" t="s">
        <v>718</v>
      </c>
      <c r="E186" s="108" t="s">
        <v>624</v>
      </c>
      <c r="F186" s="109">
        <v>160.5</v>
      </c>
      <c r="G186" s="108"/>
      <c r="H186" s="108">
        <v>210</v>
      </c>
      <c r="I186" s="126">
        <v>210</v>
      </c>
      <c r="J186" s="127" t="s">
        <v>626</v>
      </c>
      <c r="K186" s="128">
        <f t="shared" si="50"/>
        <v>49.5</v>
      </c>
      <c r="L186" s="129">
        <f t="shared" si="51"/>
        <v>0.30841121495327101</v>
      </c>
      <c r="M186" s="130" t="s">
        <v>600</v>
      </c>
      <c r="N186" s="131">
        <v>42871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70</v>
      </c>
      <c r="B187" s="106">
        <v>42646</v>
      </c>
      <c r="C187" s="106"/>
      <c r="D187" s="148" t="s">
        <v>405</v>
      </c>
      <c r="E187" s="108" t="s">
        <v>624</v>
      </c>
      <c r="F187" s="109">
        <v>430</v>
      </c>
      <c r="G187" s="108"/>
      <c r="H187" s="108">
        <v>596</v>
      </c>
      <c r="I187" s="126">
        <v>575</v>
      </c>
      <c r="J187" s="127" t="s">
        <v>764</v>
      </c>
      <c r="K187" s="128">
        <v>166</v>
      </c>
      <c r="L187" s="129">
        <v>0.38604651162790699</v>
      </c>
      <c r="M187" s="130" t="s">
        <v>600</v>
      </c>
      <c r="N187" s="131">
        <v>42769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71</v>
      </c>
      <c r="B188" s="106">
        <v>42657</v>
      </c>
      <c r="C188" s="106"/>
      <c r="D188" s="107" t="s">
        <v>719</v>
      </c>
      <c r="E188" s="108" t="s">
        <v>624</v>
      </c>
      <c r="F188" s="109">
        <v>280</v>
      </c>
      <c r="G188" s="108"/>
      <c r="H188" s="108">
        <v>345</v>
      </c>
      <c r="I188" s="126">
        <v>345</v>
      </c>
      <c r="J188" s="127" t="s">
        <v>626</v>
      </c>
      <c r="K188" s="128">
        <f t="shared" ref="K188:K193" si="52">H188-F188</f>
        <v>65</v>
      </c>
      <c r="L188" s="129">
        <f>K188/F188</f>
        <v>0.23214285714285715</v>
      </c>
      <c r="M188" s="130" t="s">
        <v>600</v>
      </c>
      <c r="N188" s="131">
        <v>42814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72</v>
      </c>
      <c r="B189" s="106">
        <v>42657</v>
      </c>
      <c r="C189" s="106"/>
      <c r="D189" s="107" t="s">
        <v>720</v>
      </c>
      <c r="E189" s="108" t="s">
        <v>624</v>
      </c>
      <c r="F189" s="109">
        <v>245</v>
      </c>
      <c r="G189" s="108"/>
      <c r="H189" s="108">
        <v>325.5</v>
      </c>
      <c r="I189" s="126">
        <v>330</v>
      </c>
      <c r="J189" s="127" t="s">
        <v>721</v>
      </c>
      <c r="K189" s="128">
        <f t="shared" si="52"/>
        <v>80.5</v>
      </c>
      <c r="L189" s="129">
        <f>K189/F189</f>
        <v>0.32857142857142857</v>
      </c>
      <c r="M189" s="130" t="s">
        <v>600</v>
      </c>
      <c r="N189" s="131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73</v>
      </c>
      <c r="B190" s="106">
        <v>42660</v>
      </c>
      <c r="C190" s="106"/>
      <c r="D190" s="107" t="s">
        <v>349</v>
      </c>
      <c r="E190" s="108" t="s">
        <v>624</v>
      </c>
      <c r="F190" s="109">
        <v>125</v>
      </c>
      <c r="G190" s="108"/>
      <c r="H190" s="108">
        <v>160</v>
      </c>
      <c r="I190" s="126">
        <v>160</v>
      </c>
      <c r="J190" s="127" t="s">
        <v>683</v>
      </c>
      <c r="K190" s="128">
        <f t="shared" si="52"/>
        <v>35</v>
      </c>
      <c r="L190" s="129">
        <v>0.28000000000000003</v>
      </c>
      <c r="M190" s="130" t="s">
        <v>600</v>
      </c>
      <c r="N190" s="131">
        <v>42803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74</v>
      </c>
      <c r="B191" s="106">
        <v>42660</v>
      </c>
      <c r="C191" s="106"/>
      <c r="D191" s="107" t="s">
        <v>483</v>
      </c>
      <c r="E191" s="108" t="s">
        <v>624</v>
      </c>
      <c r="F191" s="109">
        <v>114</v>
      </c>
      <c r="G191" s="108"/>
      <c r="H191" s="108">
        <v>145</v>
      </c>
      <c r="I191" s="126">
        <v>145</v>
      </c>
      <c r="J191" s="127" t="s">
        <v>683</v>
      </c>
      <c r="K191" s="128">
        <f t="shared" si="52"/>
        <v>31</v>
      </c>
      <c r="L191" s="129">
        <f>K191/F191</f>
        <v>0.27192982456140352</v>
      </c>
      <c r="M191" s="130" t="s">
        <v>600</v>
      </c>
      <c r="N191" s="131">
        <v>42859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75</v>
      </c>
      <c r="B192" s="106">
        <v>42660</v>
      </c>
      <c r="C192" s="106"/>
      <c r="D192" s="107" t="s">
        <v>722</v>
      </c>
      <c r="E192" s="108" t="s">
        <v>624</v>
      </c>
      <c r="F192" s="109">
        <v>212</v>
      </c>
      <c r="G192" s="108"/>
      <c r="H192" s="108">
        <v>280</v>
      </c>
      <c r="I192" s="126">
        <v>276</v>
      </c>
      <c r="J192" s="127" t="s">
        <v>723</v>
      </c>
      <c r="K192" s="128">
        <f t="shared" si="52"/>
        <v>68</v>
      </c>
      <c r="L192" s="129">
        <f>K192/F192</f>
        <v>0.32075471698113206</v>
      </c>
      <c r="M192" s="130" t="s">
        <v>600</v>
      </c>
      <c r="N192" s="131">
        <v>42858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76</v>
      </c>
      <c r="B193" s="106">
        <v>42678</v>
      </c>
      <c r="C193" s="106"/>
      <c r="D193" s="107" t="s">
        <v>151</v>
      </c>
      <c r="E193" s="108" t="s">
        <v>624</v>
      </c>
      <c r="F193" s="109">
        <v>155</v>
      </c>
      <c r="G193" s="108"/>
      <c r="H193" s="108">
        <v>210</v>
      </c>
      <c r="I193" s="126">
        <v>210</v>
      </c>
      <c r="J193" s="127" t="s">
        <v>724</v>
      </c>
      <c r="K193" s="128">
        <f t="shared" si="52"/>
        <v>55</v>
      </c>
      <c r="L193" s="129">
        <f>K193/F193</f>
        <v>0.35483870967741937</v>
      </c>
      <c r="M193" s="130" t="s">
        <v>600</v>
      </c>
      <c r="N193" s="131">
        <v>42944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77</v>
      </c>
      <c r="B194" s="110">
        <v>42710</v>
      </c>
      <c r="C194" s="110"/>
      <c r="D194" s="111" t="s">
        <v>765</v>
      </c>
      <c r="E194" s="112" t="s">
        <v>624</v>
      </c>
      <c r="F194" s="113">
        <v>150.5</v>
      </c>
      <c r="G194" s="113"/>
      <c r="H194" s="114">
        <v>72.5</v>
      </c>
      <c r="I194" s="132">
        <v>174</v>
      </c>
      <c r="J194" s="133" t="s">
        <v>766</v>
      </c>
      <c r="K194" s="134">
        <v>-78</v>
      </c>
      <c r="L194" s="135">
        <v>-0.51827242524916906</v>
      </c>
      <c r="M194" s="136" t="s">
        <v>664</v>
      </c>
      <c r="N194" s="137">
        <v>43333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78</v>
      </c>
      <c r="B195" s="106">
        <v>42712</v>
      </c>
      <c r="C195" s="106"/>
      <c r="D195" s="107" t="s">
        <v>125</v>
      </c>
      <c r="E195" s="108" t="s">
        <v>624</v>
      </c>
      <c r="F195" s="109">
        <v>380</v>
      </c>
      <c r="G195" s="108"/>
      <c r="H195" s="108">
        <v>478</v>
      </c>
      <c r="I195" s="126">
        <v>468</v>
      </c>
      <c r="J195" s="127" t="s">
        <v>683</v>
      </c>
      <c r="K195" s="128">
        <f>H195-F195</f>
        <v>98</v>
      </c>
      <c r="L195" s="129">
        <f>K195/F195</f>
        <v>0.25789473684210529</v>
      </c>
      <c r="M195" s="130" t="s">
        <v>600</v>
      </c>
      <c r="N195" s="131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79</v>
      </c>
      <c r="B196" s="106">
        <v>42734</v>
      </c>
      <c r="C196" s="106"/>
      <c r="D196" s="107" t="s">
        <v>248</v>
      </c>
      <c r="E196" s="108" t="s">
        <v>624</v>
      </c>
      <c r="F196" s="109">
        <v>305</v>
      </c>
      <c r="G196" s="108"/>
      <c r="H196" s="108">
        <v>375</v>
      </c>
      <c r="I196" s="126">
        <v>375</v>
      </c>
      <c r="J196" s="127" t="s">
        <v>683</v>
      </c>
      <c r="K196" s="128">
        <f>H196-F196</f>
        <v>70</v>
      </c>
      <c r="L196" s="129">
        <f>K196/F196</f>
        <v>0.22950819672131148</v>
      </c>
      <c r="M196" s="130" t="s">
        <v>600</v>
      </c>
      <c r="N196" s="131">
        <v>42768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80</v>
      </c>
      <c r="B197" s="106">
        <v>42739</v>
      </c>
      <c r="C197" s="106"/>
      <c r="D197" s="107" t="s">
        <v>351</v>
      </c>
      <c r="E197" s="108" t="s">
        <v>624</v>
      </c>
      <c r="F197" s="109">
        <v>99.5</v>
      </c>
      <c r="G197" s="108"/>
      <c r="H197" s="108">
        <v>158</v>
      </c>
      <c r="I197" s="126">
        <v>158</v>
      </c>
      <c r="J197" s="127" t="s">
        <v>683</v>
      </c>
      <c r="K197" s="128">
        <f>H197-F197</f>
        <v>58.5</v>
      </c>
      <c r="L197" s="129">
        <f>K197/F197</f>
        <v>0.5879396984924623</v>
      </c>
      <c r="M197" s="130" t="s">
        <v>600</v>
      </c>
      <c r="N197" s="131">
        <v>42898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81</v>
      </c>
      <c r="B198" s="106">
        <v>42739</v>
      </c>
      <c r="C198" s="106"/>
      <c r="D198" s="107" t="s">
        <v>351</v>
      </c>
      <c r="E198" s="108" t="s">
        <v>624</v>
      </c>
      <c r="F198" s="109">
        <v>99.5</v>
      </c>
      <c r="G198" s="108"/>
      <c r="H198" s="108">
        <v>158</v>
      </c>
      <c r="I198" s="126">
        <v>158</v>
      </c>
      <c r="J198" s="127" t="s">
        <v>683</v>
      </c>
      <c r="K198" s="128">
        <v>58.5</v>
      </c>
      <c r="L198" s="129">
        <v>0.58793969849246197</v>
      </c>
      <c r="M198" s="130" t="s">
        <v>600</v>
      </c>
      <c r="N198" s="131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82</v>
      </c>
      <c r="B199" s="106">
        <v>42786</v>
      </c>
      <c r="C199" s="106"/>
      <c r="D199" s="107" t="s">
        <v>169</v>
      </c>
      <c r="E199" s="108" t="s">
        <v>624</v>
      </c>
      <c r="F199" s="109">
        <v>140.5</v>
      </c>
      <c r="G199" s="108"/>
      <c r="H199" s="108">
        <v>220</v>
      </c>
      <c r="I199" s="126">
        <v>220</v>
      </c>
      <c r="J199" s="127" t="s">
        <v>683</v>
      </c>
      <c r="K199" s="128">
        <f>H199-F199</f>
        <v>79.5</v>
      </c>
      <c r="L199" s="129">
        <f>K199/F199</f>
        <v>0.5658362989323843</v>
      </c>
      <c r="M199" s="130" t="s">
        <v>600</v>
      </c>
      <c r="N199" s="131">
        <v>42864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83</v>
      </c>
      <c r="B200" s="106">
        <v>42786</v>
      </c>
      <c r="C200" s="106"/>
      <c r="D200" s="107" t="s">
        <v>767</v>
      </c>
      <c r="E200" s="108" t="s">
        <v>624</v>
      </c>
      <c r="F200" s="109">
        <v>202.5</v>
      </c>
      <c r="G200" s="108"/>
      <c r="H200" s="108">
        <v>234</v>
      </c>
      <c r="I200" s="126">
        <v>234</v>
      </c>
      <c r="J200" s="127" t="s">
        <v>683</v>
      </c>
      <c r="K200" s="128">
        <v>31.5</v>
      </c>
      <c r="L200" s="129">
        <v>0.155555555555556</v>
      </c>
      <c r="M200" s="130" t="s">
        <v>600</v>
      </c>
      <c r="N200" s="131">
        <v>42836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84</v>
      </c>
      <c r="B201" s="106">
        <v>42818</v>
      </c>
      <c r="C201" s="106"/>
      <c r="D201" s="107" t="s">
        <v>557</v>
      </c>
      <c r="E201" s="108" t="s">
        <v>624</v>
      </c>
      <c r="F201" s="109">
        <v>300.5</v>
      </c>
      <c r="G201" s="108"/>
      <c r="H201" s="108">
        <v>417.5</v>
      </c>
      <c r="I201" s="126">
        <v>420</v>
      </c>
      <c r="J201" s="127" t="s">
        <v>725</v>
      </c>
      <c r="K201" s="128">
        <f>H201-F201</f>
        <v>117</v>
      </c>
      <c r="L201" s="129">
        <f>K201/F201</f>
        <v>0.38935108153078202</v>
      </c>
      <c r="M201" s="130" t="s">
        <v>600</v>
      </c>
      <c r="N201" s="131">
        <v>43070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85</v>
      </c>
      <c r="B202" s="106">
        <v>42818</v>
      </c>
      <c r="C202" s="106"/>
      <c r="D202" s="107" t="s">
        <v>763</v>
      </c>
      <c r="E202" s="108" t="s">
        <v>624</v>
      </c>
      <c r="F202" s="109">
        <v>850</v>
      </c>
      <c r="G202" s="108"/>
      <c r="H202" s="108">
        <v>1042.5</v>
      </c>
      <c r="I202" s="126">
        <v>1023</v>
      </c>
      <c r="J202" s="127" t="s">
        <v>768</v>
      </c>
      <c r="K202" s="128">
        <v>192.5</v>
      </c>
      <c r="L202" s="129">
        <v>0.22647058823529401</v>
      </c>
      <c r="M202" s="130" t="s">
        <v>600</v>
      </c>
      <c r="N202" s="131">
        <v>42830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86</v>
      </c>
      <c r="B203" s="106">
        <v>42830</v>
      </c>
      <c r="C203" s="106"/>
      <c r="D203" s="107" t="s">
        <v>501</v>
      </c>
      <c r="E203" s="108" t="s">
        <v>624</v>
      </c>
      <c r="F203" s="109">
        <v>785</v>
      </c>
      <c r="G203" s="108"/>
      <c r="H203" s="108">
        <v>930</v>
      </c>
      <c r="I203" s="126">
        <v>920</v>
      </c>
      <c r="J203" s="127" t="s">
        <v>726</v>
      </c>
      <c r="K203" s="128">
        <f>H203-F203</f>
        <v>145</v>
      </c>
      <c r="L203" s="129">
        <f>K203/F203</f>
        <v>0.18471337579617833</v>
      </c>
      <c r="M203" s="130" t="s">
        <v>600</v>
      </c>
      <c r="N203" s="131">
        <v>42976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87</v>
      </c>
      <c r="B204" s="110">
        <v>42831</v>
      </c>
      <c r="C204" s="110"/>
      <c r="D204" s="111" t="s">
        <v>769</v>
      </c>
      <c r="E204" s="112" t="s">
        <v>624</v>
      </c>
      <c r="F204" s="113">
        <v>40</v>
      </c>
      <c r="G204" s="113"/>
      <c r="H204" s="114">
        <v>13.1</v>
      </c>
      <c r="I204" s="132">
        <v>60</v>
      </c>
      <c r="J204" s="138" t="s">
        <v>770</v>
      </c>
      <c r="K204" s="134">
        <v>-26.9</v>
      </c>
      <c r="L204" s="135">
        <v>-0.67249999999999999</v>
      </c>
      <c r="M204" s="136" t="s">
        <v>664</v>
      </c>
      <c r="N204" s="137">
        <v>43138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88</v>
      </c>
      <c r="B205" s="106">
        <v>42837</v>
      </c>
      <c r="C205" s="106"/>
      <c r="D205" s="107" t="s">
        <v>88</v>
      </c>
      <c r="E205" s="108" t="s">
        <v>624</v>
      </c>
      <c r="F205" s="109">
        <v>289.5</v>
      </c>
      <c r="G205" s="108"/>
      <c r="H205" s="108">
        <v>354</v>
      </c>
      <c r="I205" s="126">
        <v>360</v>
      </c>
      <c r="J205" s="127" t="s">
        <v>727</v>
      </c>
      <c r="K205" s="128">
        <f t="shared" ref="K205:K213" si="53">H205-F205</f>
        <v>64.5</v>
      </c>
      <c r="L205" s="129">
        <f t="shared" ref="L205:L213" si="54">K205/F205</f>
        <v>0.22279792746113988</v>
      </c>
      <c r="M205" s="130" t="s">
        <v>600</v>
      </c>
      <c r="N205" s="131">
        <v>43040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89</v>
      </c>
      <c r="B206" s="106">
        <v>42845</v>
      </c>
      <c r="C206" s="106"/>
      <c r="D206" s="107" t="s">
        <v>438</v>
      </c>
      <c r="E206" s="108" t="s">
        <v>624</v>
      </c>
      <c r="F206" s="109">
        <v>700</v>
      </c>
      <c r="G206" s="108"/>
      <c r="H206" s="108">
        <v>840</v>
      </c>
      <c r="I206" s="126">
        <v>840</v>
      </c>
      <c r="J206" s="127" t="s">
        <v>728</v>
      </c>
      <c r="K206" s="128">
        <f t="shared" si="53"/>
        <v>140</v>
      </c>
      <c r="L206" s="129">
        <f t="shared" si="54"/>
        <v>0.2</v>
      </c>
      <c r="M206" s="130" t="s">
        <v>600</v>
      </c>
      <c r="N206" s="131">
        <v>42893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90</v>
      </c>
      <c r="B207" s="106">
        <v>42887</v>
      </c>
      <c r="C207" s="106"/>
      <c r="D207" s="148" t="s">
        <v>363</v>
      </c>
      <c r="E207" s="108" t="s">
        <v>624</v>
      </c>
      <c r="F207" s="109">
        <v>130</v>
      </c>
      <c r="G207" s="108"/>
      <c r="H207" s="108">
        <v>144.25</v>
      </c>
      <c r="I207" s="126">
        <v>170</v>
      </c>
      <c r="J207" s="127" t="s">
        <v>729</v>
      </c>
      <c r="K207" s="128">
        <f t="shared" si="53"/>
        <v>14.25</v>
      </c>
      <c r="L207" s="129">
        <f t="shared" si="54"/>
        <v>0.10961538461538461</v>
      </c>
      <c r="M207" s="130" t="s">
        <v>600</v>
      </c>
      <c r="N207" s="131">
        <v>43675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91</v>
      </c>
      <c r="B208" s="106">
        <v>42901</v>
      </c>
      <c r="C208" s="106"/>
      <c r="D208" s="148" t="s">
        <v>730</v>
      </c>
      <c r="E208" s="108" t="s">
        <v>624</v>
      </c>
      <c r="F208" s="109">
        <v>214.5</v>
      </c>
      <c r="G208" s="108"/>
      <c r="H208" s="108">
        <v>262</v>
      </c>
      <c r="I208" s="126">
        <v>262</v>
      </c>
      <c r="J208" s="127" t="s">
        <v>731</v>
      </c>
      <c r="K208" s="128">
        <f t="shared" si="53"/>
        <v>47.5</v>
      </c>
      <c r="L208" s="129">
        <f t="shared" si="54"/>
        <v>0.22144522144522144</v>
      </c>
      <c r="M208" s="130" t="s">
        <v>600</v>
      </c>
      <c r="N208" s="131">
        <v>42977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92</v>
      </c>
      <c r="B209" s="154">
        <v>42933</v>
      </c>
      <c r="C209" s="154"/>
      <c r="D209" s="155" t="s">
        <v>732</v>
      </c>
      <c r="E209" s="156" t="s">
        <v>624</v>
      </c>
      <c r="F209" s="157">
        <v>370</v>
      </c>
      <c r="G209" s="156"/>
      <c r="H209" s="156">
        <v>447.5</v>
      </c>
      <c r="I209" s="178">
        <v>450</v>
      </c>
      <c r="J209" s="231" t="s">
        <v>683</v>
      </c>
      <c r="K209" s="128">
        <f t="shared" si="53"/>
        <v>77.5</v>
      </c>
      <c r="L209" s="180">
        <f t="shared" si="54"/>
        <v>0.20945945945945946</v>
      </c>
      <c r="M209" s="181" t="s">
        <v>600</v>
      </c>
      <c r="N209" s="182">
        <v>43035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93</v>
      </c>
      <c r="B210" s="154">
        <v>42943</v>
      </c>
      <c r="C210" s="154"/>
      <c r="D210" s="155" t="s">
        <v>167</v>
      </c>
      <c r="E210" s="156" t="s">
        <v>624</v>
      </c>
      <c r="F210" s="157">
        <v>657.5</v>
      </c>
      <c r="G210" s="156"/>
      <c r="H210" s="156">
        <v>825</v>
      </c>
      <c r="I210" s="178">
        <v>820</v>
      </c>
      <c r="J210" s="231" t="s">
        <v>683</v>
      </c>
      <c r="K210" s="128">
        <f t="shared" si="53"/>
        <v>167.5</v>
      </c>
      <c r="L210" s="180">
        <f t="shared" si="54"/>
        <v>0.25475285171102663</v>
      </c>
      <c r="M210" s="181" t="s">
        <v>600</v>
      </c>
      <c r="N210" s="182">
        <v>43090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94</v>
      </c>
      <c r="B211" s="106">
        <v>42964</v>
      </c>
      <c r="C211" s="106"/>
      <c r="D211" s="107" t="s">
        <v>368</v>
      </c>
      <c r="E211" s="108" t="s">
        <v>624</v>
      </c>
      <c r="F211" s="109">
        <v>605</v>
      </c>
      <c r="G211" s="108"/>
      <c r="H211" s="108">
        <v>750</v>
      </c>
      <c r="I211" s="126">
        <v>750</v>
      </c>
      <c r="J211" s="127" t="s">
        <v>726</v>
      </c>
      <c r="K211" s="128">
        <f t="shared" si="53"/>
        <v>145</v>
      </c>
      <c r="L211" s="129">
        <f t="shared" si="54"/>
        <v>0.23966942148760331</v>
      </c>
      <c r="M211" s="130" t="s">
        <v>600</v>
      </c>
      <c r="N211" s="131">
        <v>43027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6">
        <v>95</v>
      </c>
      <c r="B212" s="149">
        <v>42979</v>
      </c>
      <c r="C212" s="149"/>
      <c r="D212" s="150" t="s">
        <v>509</v>
      </c>
      <c r="E212" s="151" t="s">
        <v>624</v>
      </c>
      <c r="F212" s="152">
        <v>255</v>
      </c>
      <c r="G212" s="153"/>
      <c r="H212" s="153">
        <v>217.25</v>
      </c>
      <c r="I212" s="153">
        <v>320</v>
      </c>
      <c r="J212" s="175" t="s">
        <v>733</v>
      </c>
      <c r="K212" s="134">
        <f t="shared" si="53"/>
        <v>-37.75</v>
      </c>
      <c r="L212" s="176">
        <f t="shared" si="54"/>
        <v>-0.14803921568627451</v>
      </c>
      <c r="M212" s="136" t="s">
        <v>664</v>
      </c>
      <c r="N212" s="177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96</v>
      </c>
      <c r="B213" s="106">
        <v>42997</v>
      </c>
      <c r="C213" s="106"/>
      <c r="D213" s="107" t="s">
        <v>734</v>
      </c>
      <c r="E213" s="108" t="s">
        <v>624</v>
      </c>
      <c r="F213" s="109">
        <v>215</v>
      </c>
      <c r="G213" s="108"/>
      <c r="H213" s="108">
        <v>258</v>
      </c>
      <c r="I213" s="126">
        <v>258</v>
      </c>
      <c r="J213" s="127" t="s">
        <v>683</v>
      </c>
      <c r="K213" s="128">
        <f t="shared" si="53"/>
        <v>43</v>
      </c>
      <c r="L213" s="129">
        <f t="shared" si="54"/>
        <v>0.2</v>
      </c>
      <c r="M213" s="130" t="s">
        <v>600</v>
      </c>
      <c r="N213" s="131">
        <v>43040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97</v>
      </c>
      <c r="B214" s="106">
        <v>42997</v>
      </c>
      <c r="C214" s="106"/>
      <c r="D214" s="107" t="s">
        <v>734</v>
      </c>
      <c r="E214" s="108" t="s">
        <v>624</v>
      </c>
      <c r="F214" s="109">
        <v>215</v>
      </c>
      <c r="G214" s="108"/>
      <c r="H214" s="108">
        <v>258</v>
      </c>
      <c r="I214" s="126">
        <v>258</v>
      </c>
      <c r="J214" s="231" t="s">
        <v>683</v>
      </c>
      <c r="K214" s="128">
        <v>43</v>
      </c>
      <c r="L214" s="129">
        <v>0.2</v>
      </c>
      <c r="M214" s="130" t="s">
        <v>600</v>
      </c>
      <c r="N214" s="131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6">
        <v>98</v>
      </c>
      <c r="B215" s="207">
        <v>42998</v>
      </c>
      <c r="C215" s="207"/>
      <c r="D215" s="375" t="s">
        <v>2980</v>
      </c>
      <c r="E215" s="208" t="s">
        <v>624</v>
      </c>
      <c r="F215" s="209">
        <v>75</v>
      </c>
      <c r="G215" s="208"/>
      <c r="H215" s="208">
        <v>90</v>
      </c>
      <c r="I215" s="232">
        <v>90</v>
      </c>
      <c r="J215" s="127" t="s">
        <v>735</v>
      </c>
      <c r="K215" s="128">
        <f t="shared" ref="K215:K220" si="55">H215-F215</f>
        <v>15</v>
      </c>
      <c r="L215" s="129">
        <f t="shared" ref="L215:L220" si="56">K215/F215</f>
        <v>0.2</v>
      </c>
      <c r="M215" s="130" t="s">
        <v>600</v>
      </c>
      <c r="N215" s="131">
        <v>43019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99</v>
      </c>
      <c r="B216" s="154">
        <v>43011</v>
      </c>
      <c r="C216" s="154"/>
      <c r="D216" s="155" t="s">
        <v>736</v>
      </c>
      <c r="E216" s="156" t="s">
        <v>624</v>
      </c>
      <c r="F216" s="157">
        <v>315</v>
      </c>
      <c r="G216" s="156"/>
      <c r="H216" s="156">
        <v>392</v>
      </c>
      <c r="I216" s="178">
        <v>384</v>
      </c>
      <c r="J216" s="231" t="s">
        <v>737</v>
      </c>
      <c r="K216" s="128">
        <f t="shared" si="55"/>
        <v>77</v>
      </c>
      <c r="L216" s="180">
        <f t="shared" si="56"/>
        <v>0.24444444444444444</v>
      </c>
      <c r="M216" s="181" t="s">
        <v>600</v>
      </c>
      <c r="N216" s="182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100</v>
      </c>
      <c r="B217" s="154">
        <v>43013</v>
      </c>
      <c r="C217" s="154"/>
      <c r="D217" s="155" t="s">
        <v>738</v>
      </c>
      <c r="E217" s="156" t="s">
        <v>624</v>
      </c>
      <c r="F217" s="157">
        <v>145</v>
      </c>
      <c r="G217" s="156"/>
      <c r="H217" s="156">
        <v>179</v>
      </c>
      <c r="I217" s="178">
        <v>180</v>
      </c>
      <c r="J217" s="231" t="s">
        <v>614</v>
      </c>
      <c r="K217" s="128">
        <f t="shared" si="55"/>
        <v>34</v>
      </c>
      <c r="L217" s="180">
        <f t="shared" si="56"/>
        <v>0.23448275862068965</v>
      </c>
      <c r="M217" s="181" t="s">
        <v>600</v>
      </c>
      <c r="N217" s="182">
        <v>43025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101</v>
      </c>
      <c r="B218" s="154">
        <v>43014</v>
      </c>
      <c r="C218" s="154"/>
      <c r="D218" s="155" t="s">
        <v>339</v>
      </c>
      <c r="E218" s="156" t="s">
        <v>624</v>
      </c>
      <c r="F218" s="157">
        <v>256</v>
      </c>
      <c r="G218" s="156"/>
      <c r="H218" s="156">
        <v>323</v>
      </c>
      <c r="I218" s="178">
        <v>320</v>
      </c>
      <c r="J218" s="231" t="s">
        <v>683</v>
      </c>
      <c r="K218" s="128">
        <f t="shared" si="55"/>
        <v>67</v>
      </c>
      <c r="L218" s="180">
        <f t="shared" si="56"/>
        <v>0.26171875</v>
      </c>
      <c r="M218" s="181" t="s">
        <v>600</v>
      </c>
      <c r="N218" s="182">
        <v>43067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102</v>
      </c>
      <c r="B219" s="154">
        <v>43017</v>
      </c>
      <c r="C219" s="154"/>
      <c r="D219" s="155" t="s">
        <v>360</v>
      </c>
      <c r="E219" s="156" t="s">
        <v>624</v>
      </c>
      <c r="F219" s="157">
        <v>137.5</v>
      </c>
      <c r="G219" s="156"/>
      <c r="H219" s="156">
        <v>184</v>
      </c>
      <c r="I219" s="178">
        <v>183</v>
      </c>
      <c r="J219" s="179" t="s">
        <v>739</v>
      </c>
      <c r="K219" s="128">
        <f t="shared" si="55"/>
        <v>46.5</v>
      </c>
      <c r="L219" s="180">
        <f t="shared" si="56"/>
        <v>0.33818181818181819</v>
      </c>
      <c r="M219" s="181" t="s">
        <v>600</v>
      </c>
      <c r="N219" s="182">
        <v>43108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103</v>
      </c>
      <c r="B220" s="154">
        <v>43018</v>
      </c>
      <c r="C220" s="154"/>
      <c r="D220" s="155" t="s">
        <v>740</v>
      </c>
      <c r="E220" s="156" t="s">
        <v>624</v>
      </c>
      <c r="F220" s="157">
        <v>125.5</v>
      </c>
      <c r="G220" s="156"/>
      <c r="H220" s="156">
        <v>158</v>
      </c>
      <c r="I220" s="178">
        <v>155</v>
      </c>
      <c r="J220" s="179" t="s">
        <v>741</v>
      </c>
      <c r="K220" s="128">
        <f t="shared" si="55"/>
        <v>32.5</v>
      </c>
      <c r="L220" s="180">
        <f t="shared" si="56"/>
        <v>0.25896414342629481</v>
      </c>
      <c r="M220" s="181" t="s">
        <v>600</v>
      </c>
      <c r="N220" s="182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104</v>
      </c>
      <c r="B221" s="154">
        <v>43018</v>
      </c>
      <c r="C221" s="154"/>
      <c r="D221" s="155" t="s">
        <v>771</v>
      </c>
      <c r="E221" s="156" t="s">
        <v>624</v>
      </c>
      <c r="F221" s="157">
        <v>895</v>
      </c>
      <c r="G221" s="156"/>
      <c r="H221" s="156">
        <v>1122.5</v>
      </c>
      <c r="I221" s="178">
        <v>1078</v>
      </c>
      <c r="J221" s="179" t="s">
        <v>772</v>
      </c>
      <c r="K221" s="128">
        <v>227.5</v>
      </c>
      <c r="L221" s="180">
        <v>0.25418994413407803</v>
      </c>
      <c r="M221" s="181" t="s">
        <v>600</v>
      </c>
      <c r="N221" s="182">
        <v>43117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105</v>
      </c>
      <c r="B222" s="154">
        <v>43020</v>
      </c>
      <c r="C222" s="154"/>
      <c r="D222" s="155" t="s">
        <v>347</v>
      </c>
      <c r="E222" s="156" t="s">
        <v>624</v>
      </c>
      <c r="F222" s="157">
        <v>525</v>
      </c>
      <c r="G222" s="156"/>
      <c r="H222" s="156">
        <v>629</v>
      </c>
      <c r="I222" s="178">
        <v>629</v>
      </c>
      <c r="J222" s="231" t="s">
        <v>683</v>
      </c>
      <c r="K222" s="128">
        <v>104</v>
      </c>
      <c r="L222" s="180">
        <v>0.19809523809523799</v>
      </c>
      <c r="M222" s="181" t="s">
        <v>600</v>
      </c>
      <c r="N222" s="182">
        <v>43119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106</v>
      </c>
      <c r="B223" s="154">
        <v>43046</v>
      </c>
      <c r="C223" s="154"/>
      <c r="D223" s="155" t="s">
        <v>393</v>
      </c>
      <c r="E223" s="156" t="s">
        <v>624</v>
      </c>
      <c r="F223" s="157">
        <v>740</v>
      </c>
      <c r="G223" s="156"/>
      <c r="H223" s="156">
        <v>892.5</v>
      </c>
      <c r="I223" s="178">
        <v>900</v>
      </c>
      <c r="J223" s="179" t="s">
        <v>742</v>
      </c>
      <c r="K223" s="128">
        <f>H223-F223</f>
        <v>152.5</v>
      </c>
      <c r="L223" s="180">
        <f>K223/F223</f>
        <v>0.20608108108108109</v>
      </c>
      <c r="M223" s="181" t="s">
        <v>600</v>
      </c>
      <c r="N223" s="182">
        <v>43052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107</v>
      </c>
      <c r="B224" s="106">
        <v>43073</v>
      </c>
      <c r="C224" s="106"/>
      <c r="D224" s="107" t="s">
        <v>743</v>
      </c>
      <c r="E224" s="108" t="s">
        <v>624</v>
      </c>
      <c r="F224" s="109">
        <v>118.5</v>
      </c>
      <c r="G224" s="108"/>
      <c r="H224" s="108">
        <v>143.5</v>
      </c>
      <c r="I224" s="126">
        <v>145</v>
      </c>
      <c r="J224" s="141" t="s">
        <v>744</v>
      </c>
      <c r="K224" s="128">
        <f>H224-F224</f>
        <v>25</v>
      </c>
      <c r="L224" s="129">
        <f>K224/F224</f>
        <v>0.2109704641350211</v>
      </c>
      <c r="M224" s="130" t="s">
        <v>600</v>
      </c>
      <c r="N224" s="131">
        <v>43097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108</v>
      </c>
      <c r="B225" s="110">
        <v>43090</v>
      </c>
      <c r="C225" s="110"/>
      <c r="D225" s="158" t="s">
        <v>443</v>
      </c>
      <c r="E225" s="112" t="s">
        <v>624</v>
      </c>
      <c r="F225" s="113">
        <v>715</v>
      </c>
      <c r="G225" s="113"/>
      <c r="H225" s="114">
        <v>500</v>
      </c>
      <c r="I225" s="132">
        <v>872</v>
      </c>
      <c r="J225" s="138" t="s">
        <v>745</v>
      </c>
      <c r="K225" s="134">
        <f>H225-F225</f>
        <v>-215</v>
      </c>
      <c r="L225" s="135">
        <f>K225/F225</f>
        <v>-0.30069930069930068</v>
      </c>
      <c r="M225" s="136" t="s">
        <v>664</v>
      </c>
      <c r="N225" s="137">
        <v>43670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109</v>
      </c>
      <c r="B226" s="106">
        <v>43098</v>
      </c>
      <c r="C226" s="106"/>
      <c r="D226" s="107" t="s">
        <v>736</v>
      </c>
      <c r="E226" s="108" t="s">
        <v>624</v>
      </c>
      <c r="F226" s="109">
        <v>435</v>
      </c>
      <c r="G226" s="108"/>
      <c r="H226" s="108">
        <v>542.5</v>
      </c>
      <c r="I226" s="126">
        <v>539</v>
      </c>
      <c r="J226" s="141" t="s">
        <v>683</v>
      </c>
      <c r="K226" s="128">
        <v>107.5</v>
      </c>
      <c r="L226" s="129">
        <v>0.247126436781609</v>
      </c>
      <c r="M226" s="130" t="s">
        <v>600</v>
      </c>
      <c r="N226" s="131">
        <v>43206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110</v>
      </c>
      <c r="B227" s="106">
        <v>43098</v>
      </c>
      <c r="C227" s="106"/>
      <c r="D227" s="107" t="s">
        <v>571</v>
      </c>
      <c r="E227" s="108" t="s">
        <v>624</v>
      </c>
      <c r="F227" s="109">
        <v>885</v>
      </c>
      <c r="G227" s="108"/>
      <c r="H227" s="108">
        <v>1090</v>
      </c>
      <c r="I227" s="126">
        <v>1084</v>
      </c>
      <c r="J227" s="141" t="s">
        <v>683</v>
      </c>
      <c r="K227" s="128">
        <v>205</v>
      </c>
      <c r="L227" s="129">
        <v>0.23163841807909599</v>
      </c>
      <c r="M227" s="130" t="s">
        <v>600</v>
      </c>
      <c r="N227" s="131">
        <v>43213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7">
        <v>111</v>
      </c>
      <c r="B228" s="348">
        <v>43192</v>
      </c>
      <c r="C228" s="348"/>
      <c r="D228" s="116" t="s">
        <v>753</v>
      </c>
      <c r="E228" s="351" t="s">
        <v>624</v>
      </c>
      <c r="F228" s="354">
        <v>478.5</v>
      </c>
      <c r="G228" s="351"/>
      <c r="H228" s="351">
        <v>442</v>
      </c>
      <c r="I228" s="357">
        <v>613</v>
      </c>
      <c r="J228" s="384" t="s">
        <v>3404</v>
      </c>
      <c r="K228" s="134">
        <f>H228-F228</f>
        <v>-36.5</v>
      </c>
      <c r="L228" s="135">
        <f>K228/F228</f>
        <v>-7.6280041797283177E-2</v>
      </c>
      <c r="M228" s="136" t="s">
        <v>664</v>
      </c>
      <c r="N228" s="137">
        <v>43762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112</v>
      </c>
      <c r="B229" s="110">
        <v>43194</v>
      </c>
      <c r="C229" s="110"/>
      <c r="D229" s="374" t="s">
        <v>2979</v>
      </c>
      <c r="E229" s="112" t="s">
        <v>624</v>
      </c>
      <c r="F229" s="113">
        <f>141.5-7.3</f>
        <v>134.19999999999999</v>
      </c>
      <c r="G229" s="113"/>
      <c r="H229" s="114">
        <v>77</v>
      </c>
      <c r="I229" s="132">
        <v>180</v>
      </c>
      <c r="J229" s="384" t="s">
        <v>3403</v>
      </c>
      <c r="K229" s="134">
        <f>H229-F229</f>
        <v>-57.199999999999989</v>
      </c>
      <c r="L229" s="135">
        <f>K229/F229</f>
        <v>-0.42622950819672129</v>
      </c>
      <c r="M229" s="136" t="s">
        <v>664</v>
      </c>
      <c r="N229" s="137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113</v>
      </c>
      <c r="B230" s="110">
        <v>43209</v>
      </c>
      <c r="C230" s="110"/>
      <c r="D230" s="111" t="s">
        <v>746</v>
      </c>
      <c r="E230" s="112" t="s">
        <v>624</v>
      </c>
      <c r="F230" s="113">
        <v>430</v>
      </c>
      <c r="G230" s="113"/>
      <c r="H230" s="114">
        <v>220</v>
      </c>
      <c r="I230" s="132">
        <v>537</v>
      </c>
      <c r="J230" s="138" t="s">
        <v>747</v>
      </c>
      <c r="K230" s="134">
        <f>H230-F230</f>
        <v>-210</v>
      </c>
      <c r="L230" s="135">
        <f>K230/F230</f>
        <v>-0.48837209302325579</v>
      </c>
      <c r="M230" s="136" t="s">
        <v>664</v>
      </c>
      <c r="N230" s="137">
        <v>43252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8">
        <v>114</v>
      </c>
      <c r="B231" s="159">
        <v>43220</v>
      </c>
      <c r="C231" s="159"/>
      <c r="D231" s="160" t="s">
        <v>394</v>
      </c>
      <c r="E231" s="161" t="s">
        <v>624</v>
      </c>
      <c r="F231" s="163">
        <v>153.5</v>
      </c>
      <c r="G231" s="163"/>
      <c r="H231" s="163">
        <v>196</v>
      </c>
      <c r="I231" s="163">
        <v>196</v>
      </c>
      <c r="J231" s="359" t="s">
        <v>3495</v>
      </c>
      <c r="K231" s="183">
        <f>H231-F231</f>
        <v>42.5</v>
      </c>
      <c r="L231" s="184">
        <f>K231/F231</f>
        <v>0.27687296416938112</v>
      </c>
      <c r="M231" s="162" t="s">
        <v>600</v>
      </c>
      <c r="N231" s="185">
        <v>43605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115</v>
      </c>
      <c r="B232" s="110">
        <v>43306</v>
      </c>
      <c r="C232" s="110"/>
      <c r="D232" s="111" t="s">
        <v>769</v>
      </c>
      <c r="E232" s="112" t="s">
        <v>624</v>
      </c>
      <c r="F232" s="113">
        <v>27.5</v>
      </c>
      <c r="G232" s="113"/>
      <c r="H232" s="114">
        <v>13.1</v>
      </c>
      <c r="I232" s="132">
        <v>60</v>
      </c>
      <c r="J232" s="138" t="s">
        <v>773</v>
      </c>
      <c r="K232" s="134">
        <v>-14.4</v>
      </c>
      <c r="L232" s="135">
        <v>-0.52363636363636401</v>
      </c>
      <c r="M232" s="136" t="s">
        <v>664</v>
      </c>
      <c r="N232" s="137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7">
        <v>116</v>
      </c>
      <c r="B233" s="348">
        <v>43318</v>
      </c>
      <c r="C233" s="348"/>
      <c r="D233" s="116" t="s">
        <v>748</v>
      </c>
      <c r="E233" s="351" t="s">
        <v>624</v>
      </c>
      <c r="F233" s="351">
        <v>148.5</v>
      </c>
      <c r="G233" s="351"/>
      <c r="H233" s="351">
        <v>102</v>
      </c>
      <c r="I233" s="357">
        <v>182</v>
      </c>
      <c r="J233" s="138" t="s">
        <v>3494</v>
      </c>
      <c r="K233" s="134">
        <f>H233-F233</f>
        <v>-46.5</v>
      </c>
      <c r="L233" s="135">
        <f>K233/F233</f>
        <v>-0.31313131313131315</v>
      </c>
      <c r="M233" s="136" t="s">
        <v>664</v>
      </c>
      <c r="N233" s="13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117</v>
      </c>
      <c r="B234" s="106">
        <v>43335</v>
      </c>
      <c r="C234" s="106"/>
      <c r="D234" s="107" t="s">
        <v>774</v>
      </c>
      <c r="E234" s="108" t="s">
        <v>624</v>
      </c>
      <c r="F234" s="156">
        <v>285</v>
      </c>
      <c r="G234" s="108"/>
      <c r="H234" s="108">
        <v>355</v>
      </c>
      <c r="I234" s="126">
        <v>364</v>
      </c>
      <c r="J234" s="141" t="s">
        <v>775</v>
      </c>
      <c r="K234" s="128">
        <v>70</v>
      </c>
      <c r="L234" s="129">
        <v>0.24561403508771901</v>
      </c>
      <c r="M234" s="130" t="s">
        <v>600</v>
      </c>
      <c r="N234" s="131">
        <v>43455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118</v>
      </c>
      <c r="B235" s="106">
        <v>43341</v>
      </c>
      <c r="C235" s="106"/>
      <c r="D235" s="107" t="s">
        <v>384</v>
      </c>
      <c r="E235" s="108" t="s">
        <v>624</v>
      </c>
      <c r="F235" s="156">
        <v>525</v>
      </c>
      <c r="G235" s="108"/>
      <c r="H235" s="108">
        <v>585</v>
      </c>
      <c r="I235" s="126">
        <v>635</v>
      </c>
      <c r="J235" s="141" t="s">
        <v>749</v>
      </c>
      <c r="K235" s="128">
        <f t="shared" ref="K235:K247" si="57">H235-F235</f>
        <v>60</v>
      </c>
      <c r="L235" s="129">
        <f t="shared" ref="L235:L247" si="58">K235/F235</f>
        <v>0.11428571428571428</v>
      </c>
      <c r="M235" s="130" t="s">
        <v>600</v>
      </c>
      <c r="N235" s="131">
        <v>43662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119</v>
      </c>
      <c r="B236" s="106">
        <v>43395</v>
      </c>
      <c r="C236" s="106"/>
      <c r="D236" s="107" t="s">
        <v>368</v>
      </c>
      <c r="E236" s="108" t="s">
        <v>624</v>
      </c>
      <c r="F236" s="156">
        <v>475</v>
      </c>
      <c r="G236" s="108"/>
      <c r="H236" s="108">
        <v>574</v>
      </c>
      <c r="I236" s="126">
        <v>570</v>
      </c>
      <c r="J236" s="141" t="s">
        <v>683</v>
      </c>
      <c r="K236" s="128">
        <f t="shared" si="57"/>
        <v>99</v>
      </c>
      <c r="L236" s="129">
        <f t="shared" si="58"/>
        <v>0.20842105263157895</v>
      </c>
      <c r="M236" s="130" t="s">
        <v>600</v>
      </c>
      <c r="N236" s="131">
        <v>43403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120</v>
      </c>
      <c r="B237" s="154">
        <v>43397</v>
      </c>
      <c r="C237" s="154"/>
      <c r="D237" s="413" t="s">
        <v>391</v>
      </c>
      <c r="E237" s="156" t="s">
        <v>624</v>
      </c>
      <c r="F237" s="156">
        <v>707.5</v>
      </c>
      <c r="G237" s="156"/>
      <c r="H237" s="156">
        <v>872</v>
      </c>
      <c r="I237" s="178">
        <v>872</v>
      </c>
      <c r="J237" s="179" t="s">
        <v>683</v>
      </c>
      <c r="K237" s="128">
        <f t="shared" si="57"/>
        <v>164.5</v>
      </c>
      <c r="L237" s="180">
        <f t="shared" si="58"/>
        <v>0.23250883392226149</v>
      </c>
      <c r="M237" s="181" t="s">
        <v>600</v>
      </c>
      <c r="N237" s="182">
        <v>43482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121</v>
      </c>
      <c r="B238" s="154">
        <v>43398</v>
      </c>
      <c r="C238" s="154"/>
      <c r="D238" s="413" t="s">
        <v>348</v>
      </c>
      <c r="E238" s="156" t="s">
        <v>624</v>
      </c>
      <c r="F238" s="156">
        <v>162</v>
      </c>
      <c r="G238" s="156"/>
      <c r="H238" s="156">
        <v>204</v>
      </c>
      <c r="I238" s="178">
        <v>209</v>
      </c>
      <c r="J238" s="179" t="s">
        <v>3493</v>
      </c>
      <c r="K238" s="128">
        <f t="shared" si="57"/>
        <v>42</v>
      </c>
      <c r="L238" s="180">
        <f t="shared" si="58"/>
        <v>0.25925925925925924</v>
      </c>
      <c r="M238" s="181" t="s">
        <v>600</v>
      </c>
      <c r="N238" s="182">
        <v>43539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122</v>
      </c>
      <c r="B239" s="207">
        <v>43399</v>
      </c>
      <c r="C239" s="207"/>
      <c r="D239" s="155" t="s">
        <v>495</v>
      </c>
      <c r="E239" s="208" t="s">
        <v>624</v>
      </c>
      <c r="F239" s="208">
        <v>240</v>
      </c>
      <c r="G239" s="208"/>
      <c r="H239" s="208">
        <v>297</v>
      </c>
      <c r="I239" s="232">
        <v>297</v>
      </c>
      <c r="J239" s="179" t="s">
        <v>683</v>
      </c>
      <c r="K239" s="233">
        <f t="shared" si="57"/>
        <v>57</v>
      </c>
      <c r="L239" s="234">
        <f t="shared" si="58"/>
        <v>0.23749999999999999</v>
      </c>
      <c r="M239" s="235" t="s">
        <v>600</v>
      </c>
      <c r="N239" s="236">
        <v>43417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123</v>
      </c>
      <c r="B240" s="106">
        <v>43439</v>
      </c>
      <c r="C240" s="106"/>
      <c r="D240" s="148" t="s">
        <v>750</v>
      </c>
      <c r="E240" s="108" t="s">
        <v>624</v>
      </c>
      <c r="F240" s="108">
        <v>202.5</v>
      </c>
      <c r="G240" s="108"/>
      <c r="H240" s="108">
        <v>255</v>
      </c>
      <c r="I240" s="126">
        <v>252</v>
      </c>
      <c r="J240" s="141" t="s">
        <v>683</v>
      </c>
      <c r="K240" s="128">
        <f t="shared" si="57"/>
        <v>52.5</v>
      </c>
      <c r="L240" s="129">
        <f t="shared" si="58"/>
        <v>0.25925925925925924</v>
      </c>
      <c r="M240" s="130" t="s">
        <v>600</v>
      </c>
      <c r="N240" s="131">
        <v>43542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124</v>
      </c>
      <c r="B241" s="207">
        <v>43465</v>
      </c>
      <c r="C241" s="106"/>
      <c r="D241" s="413" t="s">
        <v>423</v>
      </c>
      <c r="E241" s="208" t="s">
        <v>624</v>
      </c>
      <c r="F241" s="208">
        <v>710</v>
      </c>
      <c r="G241" s="208"/>
      <c r="H241" s="208">
        <v>866</v>
      </c>
      <c r="I241" s="232">
        <v>866</v>
      </c>
      <c r="J241" s="179" t="s">
        <v>683</v>
      </c>
      <c r="K241" s="128">
        <f t="shared" si="57"/>
        <v>156</v>
      </c>
      <c r="L241" s="129">
        <f t="shared" si="58"/>
        <v>0.21971830985915494</v>
      </c>
      <c r="M241" s="130" t="s">
        <v>600</v>
      </c>
      <c r="N241" s="362">
        <v>43553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6">
        <v>125</v>
      </c>
      <c r="B242" s="207">
        <v>43522</v>
      </c>
      <c r="C242" s="207"/>
      <c r="D242" s="413" t="s">
        <v>141</v>
      </c>
      <c r="E242" s="208" t="s">
        <v>624</v>
      </c>
      <c r="F242" s="208">
        <v>337.25</v>
      </c>
      <c r="G242" s="208"/>
      <c r="H242" s="208">
        <v>398.5</v>
      </c>
      <c r="I242" s="232">
        <v>411</v>
      </c>
      <c r="J242" s="141" t="s">
        <v>3492</v>
      </c>
      <c r="K242" s="128">
        <f t="shared" si="57"/>
        <v>61.25</v>
      </c>
      <c r="L242" s="129">
        <f t="shared" si="58"/>
        <v>0.1816160118606375</v>
      </c>
      <c r="M242" s="130" t="s">
        <v>600</v>
      </c>
      <c r="N242" s="362">
        <v>43760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9">
        <v>126</v>
      </c>
      <c r="B243" s="164">
        <v>43559</v>
      </c>
      <c r="C243" s="164"/>
      <c r="D243" s="165" t="s">
        <v>410</v>
      </c>
      <c r="E243" s="166" t="s">
        <v>624</v>
      </c>
      <c r="F243" s="166">
        <v>130</v>
      </c>
      <c r="G243" s="166"/>
      <c r="H243" s="166">
        <v>65</v>
      </c>
      <c r="I243" s="186">
        <v>158</v>
      </c>
      <c r="J243" s="138" t="s">
        <v>751</v>
      </c>
      <c r="K243" s="134">
        <f t="shared" si="57"/>
        <v>-65</v>
      </c>
      <c r="L243" s="135">
        <f t="shared" si="58"/>
        <v>-0.5</v>
      </c>
      <c r="M243" s="136" t="s">
        <v>664</v>
      </c>
      <c r="N243" s="137">
        <v>43726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0">
        <v>127</v>
      </c>
      <c r="B244" s="187">
        <v>43017</v>
      </c>
      <c r="C244" s="187"/>
      <c r="D244" s="188" t="s">
        <v>169</v>
      </c>
      <c r="E244" s="189" t="s">
        <v>624</v>
      </c>
      <c r="F244" s="190">
        <v>141.5</v>
      </c>
      <c r="G244" s="191"/>
      <c r="H244" s="191">
        <v>183.5</v>
      </c>
      <c r="I244" s="191">
        <v>210</v>
      </c>
      <c r="J244" s="218" t="s">
        <v>3441</v>
      </c>
      <c r="K244" s="219">
        <f t="shared" si="57"/>
        <v>42</v>
      </c>
      <c r="L244" s="220">
        <f t="shared" si="58"/>
        <v>0.29681978798586572</v>
      </c>
      <c r="M244" s="190" t="s">
        <v>600</v>
      </c>
      <c r="N244" s="221">
        <v>43042</v>
      </c>
      <c r="O244" s="57"/>
      <c r="P244" s="16"/>
      <c r="Q244" s="16"/>
      <c r="R244" s="94" t="s">
        <v>752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128</v>
      </c>
      <c r="B245" s="164">
        <v>43074</v>
      </c>
      <c r="C245" s="164"/>
      <c r="D245" s="165" t="s">
        <v>303</v>
      </c>
      <c r="E245" s="166" t="s">
        <v>624</v>
      </c>
      <c r="F245" s="167">
        <v>172</v>
      </c>
      <c r="G245" s="166"/>
      <c r="H245" s="166">
        <v>155.25</v>
      </c>
      <c r="I245" s="186">
        <v>230</v>
      </c>
      <c r="J245" s="384" t="s">
        <v>3401</v>
      </c>
      <c r="K245" s="134">
        <f t="shared" ref="K245" si="59">H245-F245</f>
        <v>-16.75</v>
      </c>
      <c r="L245" s="135">
        <f t="shared" ref="L245" si="60">K245/F245</f>
        <v>-9.7383720930232565E-2</v>
      </c>
      <c r="M245" s="136" t="s">
        <v>664</v>
      </c>
      <c r="N245" s="137">
        <v>43787</v>
      </c>
      <c r="O245" s="57"/>
      <c r="P245" s="16"/>
      <c r="Q245" s="16"/>
      <c r="R245" s="17" t="s">
        <v>752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129</v>
      </c>
      <c r="B246" s="187">
        <v>43398</v>
      </c>
      <c r="C246" s="187"/>
      <c r="D246" s="188" t="s">
        <v>104</v>
      </c>
      <c r="E246" s="189" t="s">
        <v>624</v>
      </c>
      <c r="F246" s="191">
        <v>698.5</v>
      </c>
      <c r="G246" s="191"/>
      <c r="H246" s="191">
        <v>850</v>
      </c>
      <c r="I246" s="191">
        <v>890</v>
      </c>
      <c r="J246" s="222" t="s">
        <v>3489</v>
      </c>
      <c r="K246" s="219">
        <f t="shared" si="57"/>
        <v>151.5</v>
      </c>
      <c r="L246" s="220">
        <f t="shared" si="58"/>
        <v>0.21689334287759485</v>
      </c>
      <c r="M246" s="190" t="s">
        <v>600</v>
      </c>
      <c r="N246" s="221">
        <v>43453</v>
      </c>
      <c r="O246" s="57"/>
      <c r="P246" s="16"/>
      <c r="Q246" s="16"/>
      <c r="R246" s="94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130</v>
      </c>
      <c r="B247" s="159">
        <v>42877</v>
      </c>
      <c r="C247" s="159"/>
      <c r="D247" s="160" t="s">
        <v>383</v>
      </c>
      <c r="E247" s="161" t="s">
        <v>624</v>
      </c>
      <c r="F247" s="162">
        <v>127.6</v>
      </c>
      <c r="G247" s="163"/>
      <c r="H247" s="163">
        <v>138</v>
      </c>
      <c r="I247" s="163">
        <v>190</v>
      </c>
      <c r="J247" s="385" t="s">
        <v>3405</v>
      </c>
      <c r="K247" s="183">
        <f t="shared" si="57"/>
        <v>10.400000000000006</v>
      </c>
      <c r="L247" s="184">
        <f t="shared" si="58"/>
        <v>8.1504702194357417E-2</v>
      </c>
      <c r="M247" s="162" t="s">
        <v>600</v>
      </c>
      <c r="N247" s="185">
        <v>43774</v>
      </c>
      <c r="O247" s="57"/>
      <c r="P247" s="16"/>
      <c r="Q247" s="16"/>
      <c r="R247" s="17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1">
        <v>131</v>
      </c>
      <c r="B248" s="195">
        <v>43158</v>
      </c>
      <c r="C248" s="195"/>
      <c r="D248" s="192" t="s">
        <v>755</v>
      </c>
      <c r="E248" s="196" t="s">
        <v>624</v>
      </c>
      <c r="F248" s="197">
        <v>317</v>
      </c>
      <c r="G248" s="196"/>
      <c r="H248" s="196"/>
      <c r="I248" s="225">
        <v>398</v>
      </c>
      <c r="J248" s="238" t="s">
        <v>602</v>
      </c>
      <c r="K248" s="194"/>
      <c r="L248" s="193"/>
      <c r="M248" s="224" t="s">
        <v>602</v>
      </c>
      <c r="N248" s="223"/>
      <c r="O248" s="57"/>
      <c r="P248" s="16"/>
      <c r="Q248" s="16"/>
      <c r="R248" s="94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132</v>
      </c>
      <c r="B249" s="164">
        <v>43164</v>
      </c>
      <c r="C249" s="164"/>
      <c r="D249" s="165" t="s">
        <v>135</v>
      </c>
      <c r="E249" s="166" t="s">
        <v>624</v>
      </c>
      <c r="F249" s="167">
        <f>510-14.4</f>
        <v>495.6</v>
      </c>
      <c r="G249" s="166"/>
      <c r="H249" s="166">
        <v>350</v>
      </c>
      <c r="I249" s="186">
        <v>672</v>
      </c>
      <c r="J249" s="384" t="s">
        <v>3462</v>
      </c>
      <c r="K249" s="134">
        <f t="shared" ref="K249" si="61">H249-F249</f>
        <v>-145.60000000000002</v>
      </c>
      <c r="L249" s="135">
        <f t="shared" ref="L249" si="62">K249/F249</f>
        <v>-0.29378531073446329</v>
      </c>
      <c r="M249" s="136" t="s">
        <v>664</v>
      </c>
      <c r="N249" s="137">
        <v>43887</v>
      </c>
      <c r="O249" s="57"/>
      <c r="P249" s="16"/>
      <c r="Q249" s="16"/>
      <c r="R249" s="17" t="s">
        <v>754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9">
        <v>133</v>
      </c>
      <c r="B250" s="164">
        <v>43237</v>
      </c>
      <c r="C250" s="164"/>
      <c r="D250" s="165" t="s">
        <v>489</v>
      </c>
      <c r="E250" s="166" t="s">
        <v>624</v>
      </c>
      <c r="F250" s="167">
        <v>230.3</v>
      </c>
      <c r="G250" s="166"/>
      <c r="H250" s="166">
        <v>102.5</v>
      </c>
      <c r="I250" s="186">
        <v>348</v>
      </c>
      <c r="J250" s="384" t="s">
        <v>3483</v>
      </c>
      <c r="K250" s="134">
        <f t="shared" ref="K250" si="63">H250-F250</f>
        <v>-127.80000000000001</v>
      </c>
      <c r="L250" s="135">
        <f t="shared" ref="L250" si="64">K250/F250</f>
        <v>-0.55492835432045162</v>
      </c>
      <c r="M250" s="136" t="s">
        <v>664</v>
      </c>
      <c r="N250" s="137">
        <v>43896</v>
      </c>
      <c r="O250" s="57"/>
      <c r="P250" s="16"/>
      <c r="Q250" s="16"/>
      <c r="R250" s="17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5">
        <v>134</v>
      </c>
      <c r="B251" s="198">
        <v>43258</v>
      </c>
      <c r="C251" s="198"/>
      <c r="D251" s="201" t="s">
        <v>449</v>
      </c>
      <c r="E251" s="199" t="s">
        <v>624</v>
      </c>
      <c r="F251" s="197">
        <f>342.5-5.1</f>
        <v>337.4</v>
      </c>
      <c r="G251" s="199"/>
      <c r="H251" s="199"/>
      <c r="I251" s="226">
        <v>439</v>
      </c>
      <c r="J251" s="238" t="s">
        <v>602</v>
      </c>
      <c r="K251" s="228"/>
      <c r="L251" s="229"/>
      <c r="M251" s="227" t="s">
        <v>602</v>
      </c>
      <c r="N251" s="230"/>
      <c r="O251" s="57"/>
      <c r="P251" s="16"/>
      <c r="Q251" s="16"/>
      <c r="R251" s="94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5">
        <v>135</v>
      </c>
      <c r="B252" s="198">
        <v>43285</v>
      </c>
      <c r="C252" s="198"/>
      <c r="D252" s="202" t="s">
        <v>49</v>
      </c>
      <c r="E252" s="199" t="s">
        <v>624</v>
      </c>
      <c r="F252" s="197">
        <f>127.5-5.53</f>
        <v>121.97</v>
      </c>
      <c r="G252" s="199"/>
      <c r="H252" s="199"/>
      <c r="I252" s="226">
        <v>170</v>
      </c>
      <c r="J252" s="238" t="s">
        <v>602</v>
      </c>
      <c r="K252" s="228"/>
      <c r="L252" s="229"/>
      <c r="M252" s="227" t="s">
        <v>602</v>
      </c>
      <c r="N252" s="230"/>
      <c r="O252" s="57"/>
      <c r="P252" s="16"/>
      <c r="Q252" s="16"/>
      <c r="R252" s="342" t="s">
        <v>754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136</v>
      </c>
      <c r="B253" s="164">
        <v>43294</v>
      </c>
      <c r="C253" s="164"/>
      <c r="D253" s="165" t="s">
        <v>243</v>
      </c>
      <c r="E253" s="166" t="s">
        <v>624</v>
      </c>
      <c r="F253" s="167">
        <v>46.5</v>
      </c>
      <c r="G253" s="166"/>
      <c r="H253" s="166">
        <v>17</v>
      </c>
      <c r="I253" s="186">
        <v>59</v>
      </c>
      <c r="J253" s="384" t="s">
        <v>3461</v>
      </c>
      <c r="K253" s="134">
        <f t="shared" ref="K253" si="65">H253-F253</f>
        <v>-29.5</v>
      </c>
      <c r="L253" s="135">
        <f t="shared" ref="L253" si="66">K253/F253</f>
        <v>-0.63440860215053763</v>
      </c>
      <c r="M253" s="136" t="s">
        <v>664</v>
      </c>
      <c r="N253" s="137">
        <v>43887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1">
        <v>137</v>
      </c>
      <c r="B254" s="195">
        <v>43396</v>
      </c>
      <c r="C254" s="195"/>
      <c r="D254" s="202" t="s">
        <v>425</v>
      </c>
      <c r="E254" s="199" t="s">
        <v>624</v>
      </c>
      <c r="F254" s="200">
        <v>156.5</v>
      </c>
      <c r="G254" s="199"/>
      <c r="H254" s="199"/>
      <c r="I254" s="226">
        <v>191</v>
      </c>
      <c r="J254" s="238" t="s">
        <v>602</v>
      </c>
      <c r="K254" s="228"/>
      <c r="L254" s="229"/>
      <c r="M254" s="227" t="s">
        <v>602</v>
      </c>
      <c r="N254" s="230"/>
      <c r="O254" s="57"/>
      <c r="P254" s="16"/>
      <c r="Q254" s="16"/>
      <c r="R254" s="344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1">
        <v>138</v>
      </c>
      <c r="B255" s="195">
        <v>43439</v>
      </c>
      <c r="C255" s="195"/>
      <c r="D255" s="202" t="s">
        <v>330</v>
      </c>
      <c r="E255" s="199" t="s">
        <v>624</v>
      </c>
      <c r="F255" s="200">
        <v>259.5</v>
      </c>
      <c r="G255" s="199"/>
      <c r="H255" s="199"/>
      <c r="I255" s="226">
        <v>321</v>
      </c>
      <c r="J255" s="238" t="s">
        <v>602</v>
      </c>
      <c r="K255" s="228"/>
      <c r="L255" s="229"/>
      <c r="M255" s="227" t="s">
        <v>602</v>
      </c>
      <c r="N255" s="230"/>
      <c r="O255" s="16"/>
      <c r="P255" s="16"/>
      <c r="Q255" s="16"/>
      <c r="R255" s="342" t="s">
        <v>754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139</v>
      </c>
      <c r="B256" s="164">
        <v>43439</v>
      </c>
      <c r="C256" s="164"/>
      <c r="D256" s="165" t="s">
        <v>776</v>
      </c>
      <c r="E256" s="166" t="s">
        <v>624</v>
      </c>
      <c r="F256" s="166">
        <v>715</v>
      </c>
      <c r="G256" s="166"/>
      <c r="H256" s="166">
        <v>445</v>
      </c>
      <c r="I256" s="186">
        <v>840</v>
      </c>
      <c r="J256" s="138" t="s">
        <v>2995</v>
      </c>
      <c r="K256" s="134">
        <f t="shared" ref="K256:K259" si="67">H256-F256</f>
        <v>-270</v>
      </c>
      <c r="L256" s="135">
        <f t="shared" ref="L256:L259" si="68">K256/F256</f>
        <v>-0.3776223776223776</v>
      </c>
      <c r="M256" s="136" t="s">
        <v>664</v>
      </c>
      <c r="N256" s="137">
        <v>43800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6">
        <v>140</v>
      </c>
      <c r="B257" s="207">
        <v>43469</v>
      </c>
      <c r="C257" s="207"/>
      <c r="D257" s="155" t="s">
        <v>145</v>
      </c>
      <c r="E257" s="208" t="s">
        <v>624</v>
      </c>
      <c r="F257" s="208">
        <v>875</v>
      </c>
      <c r="G257" s="208"/>
      <c r="H257" s="208">
        <v>1165</v>
      </c>
      <c r="I257" s="232">
        <v>1185</v>
      </c>
      <c r="J257" s="141" t="s">
        <v>3490</v>
      </c>
      <c r="K257" s="128">
        <f t="shared" si="67"/>
        <v>290</v>
      </c>
      <c r="L257" s="129">
        <f t="shared" si="68"/>
        <v>0.33142857142857141</v>
      </c>
      <c r="M257" s="130" t="s">
        <v>600</v>
      </c>
      <c r="N257" s="362">
        <v>43847</v>
      </c>
      <c r="O257" s="57"/>
      <c r="P257" s="16"/>
      <c r="Q257" s="16"/>
      <c r="R257" s="17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141</v>
      </c>
      <c r="B258" s="207">
        <v>43559</v>
      </c>
      <c r="C258" s="207"/>
      <c r="D258" s="413" t="s">
        <v>345</v>
      </c>
      <c r="E258" s="208" t="s">
        <v>624</v>
      </c>
      <c r="F258" s="208">
        <f>387-14.63</f>
        <v>372.37</v>
      </c>
      <c r="G258" s="208"/>
      <c r="H258" s="208">
        <v>490</v>
      </c>
      <c r="I258" s="232">
        <v>490</v>
      </c>
      <c r="J258" s="141" t="s">
        <v>683</v>
      </c>
      <c r="K258" s="128">
        <f t="shared" si="67"/>
        <v>117.63</v>
      </c>
      <c r="L258" s="129">
        <f t="shared" si="68"/>
        <v>0.31589548030185027</v>
      </c>
      <c r="M258" s="130" t="s">
        <v>600</v>
      </c>
      <c r="N258" s="362">
        <v>43850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9">
        <v>142</v>
      </c>
      <c r="B259" s="164">
        <v>43578</v>
      </c>
      <c r="C259" s="164"/>
      <c r="D259" s="165" t="s">
        <v>777</v>
      </c>
      <c r="E259" s="166" t="s">
        <v>601</v>
      </c>
      <c r="F259" s="166">
        <v>220</v>
      </c>
      <c r="G259" s="166"/>
      <c r="H259" s="166">
        <v>127.5</v>
      </c>
      <c r="I259" s="186">
        <v>284</v>
      </c>
      <c r="J259" s="384" t="s">
        <v>3484</v>
      </c>
      <c r="K259" s="134">
        <f t="shared" si="67"/>
        <v>-92.5</v>
      </c>
      <c r="L259" s="135">
        <f t="shared" si="68"/>
        <v>-0.42045454545454547</v>
      </c>
      <c r="M259" s="136" t="s">
        <v>664</v>
      </c>
      <c r="N259" s="137">
        <v>43896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143</v>
      </c>
      <c r="B260" s="207">
        <v>43622</v>
      </c>
      <c r="C260" s="207"/>
      <c r="D260" s="413" t="s">
        <v>496</v>
      </c>
      <c r="E260" s="208" t="s">
        <v>601</v>
      </c>
      <c r="F260" s="208">
        <v>332.8</v>
      </c>
      <c r="G260" s="208"/>
      <c r="H260" s="208">
        <v>405</v>
      </c>
      <c r="I260" s="232">
        <v>419</v>
      </c>
      <c r="J260" s="141" t="s">
        <v>3491</v>
      </c>
      <c r="K260" s="128">
        <f t="shared" ref="K260" si="69">H260-F260</f>
        <v>72.199999999999989</v>
      </c>
      <c r="L260" s="129">
        <f t="shared" ref="L260" si="70">K260/F260</f>
        <v>0.21694711538461534</v>
      </c>
      <c r="M260" s="130" t="s">
        <v>600</v>
      </c>
      <c r="N260" s="362">
        <v>43860</v>
      </c>
      <c r="O260" s="57"/>
      <c r="P260" s="16"/>
      <c r="Q260" s="16"/>
      <c r="R260" s="17" t="s">
        <v>752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44">
        <v>144</v>
      </c>
      <c r="B261" s="143">
        <v>43641</v>
      </c>
      <c r="C261" s="143"/>
      <c r="D261" s="144" t="s">
        <v>139</v>
      </c>
      <c r="E261" s="145" t="s">
        <v>624</v>
      </c>
      <c r="F261" s="146">
        <v>386</v>
      </c>
      <c r="G261" s="147"/>
      <c r="H261" s="147">
        <v>395</v>
      </c>
      <c r="I261" s="147">
        <v>452</v>
      </c>
      <c r="J261" s="170" t="s">
        <v>3406</v>
      </c>
      <c r="K261" s="171">
        <f t="shared" ref="K261" si="71">H261-F261</f>
        <v>9</v>
      </c>
      <c r="L261" s="172">
        <f t="shared" ref="L261" si="72">K261/F261</f>
        <v>2.3316062176165803E-2</v>
      </c>
      <c r="M261" s="173" t="s">
        <v>709</v>
      </c>
      <c r="N261" s="174">
        <v>43868</v>
      </c>
      <c r="O261" s="16"/>
      <c r="P261" s="16"/>
      <c r="Q261" s="16"/>
      <c r="R261" s="344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2">
        <v>145</v>
      </c>
      <c r="B262" s="195">
        <v>43707</v>
      </c>
      <c r="C262" s="195"/>
      <c r="D262" s="202" t="s">
        <v>260</v>
      </c>
      <c r="E262" s="199" t="s">
        <v>624</v>
      </c>
      <c r="F262" s="199" t="s">
        <v>756</v>
      </c>
      <c r="G262" s="199"/>
      <c r="H262" s="199"/>
      <c r="I262" s="226">
        <v>190</v>
      </c>
      <c r="J262" s="238" t="s">
        <v>602</v>
      </c>
      <c r="K262" s="228"/>
      <c r="L262" s="229"/>
      <c r="M262" s="358" t="s">
        <v>602</v>
      </c>
      <c r="N262" s="23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146</v>
      </c>
      <c r="B263" s="207">
        <v>43731</v>
      </c>
      <c r="C263" s="207"/>
      <c r="D263" s="155" t="s">
        <v>440</v>
      </c>
      <c r="E263" s="208" t="s">
        <v>624</v>
      </c>
      <c r="F263" s="208">
        <v>235</v>
      </c>
      <c r="G263" s="208"/>
      <c r="H263" s="208">
        <v>295</v>
      </c>
      <c r="I263" s="232">
        <v>296</v>
      </c>
      <c r="J263" s="141" t="s">
        <v>3148</v>
      </c>
      <c r="K263" s="128">
        <f t="shared" ref="K263" si="73">H263-F263</f>
        <v>60</v>
      </c>
      <c r="L263" s="129">
        <f t="shared" ref="L263" si="74">K263/F263</f>
        <v>0.25531914893617019</v>
      </c>
      <c r="M263" s="130" t="s">
        <v>600</v>
      </c>
      <c r="N263" s="362">
        <v>43844</v>
      </c>
      <c r="O263" s="57"/>
      <c r="P263" s="16"/>
      <c r="Q263" s="16"/>
      <c r="R263" s="17" t="s">
        <v>752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147</v>
      </c>
      <c r="B264" s="207">
        <v>43752</v>
      </c>
      <c r="C264" s="207"/>
      <c r="D264" s="155" t="s">
        <v>2978</v>
      </c>
      <c r="E264" s="208" t="s">
        <v>624</v>
      </c>
      <c r="F264" s="208">
        <v>277.5</v>
      </c>
      <c r="G264" s="208"/>
      <c r="H264" s="208">
        <v>333</v>
      </c>
      <c r="I264" s="232">
        <v>333</v>
      </c>
      <c r="J264" s="141" t="s">
        <v>3149</v>
      </c>
      <c r="K264" s="128">
        <f t="shared" ref="K264" si="75">H264-F264</f>
        <v>55.5</v>
      </c>
      <c r="L264" s="129">
        <f t="shared" ref="L264" si="76">K264/F264</f>
        <v>0.2</v>
      </c>
      <c r="M264" s="130" t="s">
        <v>600</v>
      </c>
      <c r="N264" s="362">
        <v>43846</v>
      </c>
      <c r="O264" s="57"/>
      <c r="P264" s="16"/>
      <c r="Q264" s="16"/>
      <c r="R264" s="17" t="s">
        <v>754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148</v>
      </c>
      <c r="B265" s="207">
        <v>43752</v>
      </c>
      <c r="C265" s="207"/>
      <c r="D265" s="155" t="s">
        <v>2977</v>
      </c>
      <c r="E265" s="208" t="s">
        <v>624</v>
      </c>
      <c r="F265" s="208">
        <v>930</v>
      </c>
      <c r="G265" s="208"/>
      <c r="H265" s="208">
        <v>1165</v>
      </c>
      <c r="I265" s="232">
        <v>1200</v>
      </c>
      <c r="J265" s="141" t="s">
        <v>3151</v>
      </c>
      <c r="K265" s="128">
        <f t="shared" ref="K265" si="77">H265-F265</f>
        <v>235</v>
      </c>
      <c r="L265" s="129">
        <f t="shared" ref="L265" si="78">K265/F265</f>
        <v>0.25268817204301075</v>
      </c>
      <c r="M265" s="130" t="s">
        <v>600</v>
      </c>
      <c r="N265" s="362">
        <v>43847</v>
      </c>
      <c r="O265" s="57"/>
      <c r="P265" s="16"/>
      <c r="Q265" s="16"/>
      <c r="R265" s="17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1">
        <v>149</v>
      </c>
      <c r="B266" s="347">
        <v>43753</v>
      </c>
      <c r="C266" s="212"/>
      <c r="D266" s="373" t="s">
        <v>2976</v>
      </c>
      <c r="E266" s="350" t="s">
        <v>624</v>
      </c>
      <c r="F266" s="353">
        <v>111</v>
      </c>
      <c r="G266" s="350"/>
      <c r="H266" s="350"/>
      <c r="I266" s="356">
        <v>141</v>
      </c>
      <c r="J266" s="238" t="s">
        <v>602</v>
      </c>
      <c r="K266" s="238"/>
      <c r="L266" s="123"/>
      <c r="M266" s="361" t="s">
        <v>602</v>
      </c>
      <c r="N266" s="240"/>
      <c r="O266" s="16"/>
      <c r="P266" s="16"/>
      <c r="Q266" s="16"/>
      <c r="R266" s="344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150</v>
      </c>
      <c r="B267" s="207">
        <v>43753</v>
      </c>
      <c r="C267" s="207"/>
      <c r="D267" s="155" t="s">
        <v>2975</v>
      </c>
      <c r="E267" s="208" t="s">
        <v>624</v>
      </c>
      <c r="F267" s="209">
        <v>296</v>
      </c>
      <c r="G267" s="208"/>
      <c r="H267" s="208">
        <v>370</v>
      </c>
      <c r="I267" s="232">
        <v>370</v>
      </c>
      <c r="J267" s="141" t="s">
        <v>683</v>
      </c>
      <c r="K267" s="128">
        <f t="shared" ref="K267" si="79">H267-F267</f>
        <v>74</v>
      </c>
      <c r="L267" s="129">
        <f t="shared" ref="L267" si="80">K267/F267</f>
        <v>0.25</v>
      </c>
      <c r="M267" s="130" t="s">
        <v>600</v>
      </c>
      <c r="N267" s="362">
        <v>43853</v>
      </c>
      <c r="O267" s="57"/>
      <c r="P267" s="16"/>
      <c r="Q267" s="16"/>
      <c r="R267" s="17" t="s">
        <v>754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2">
        <v>151</v>
      </c>
      <c r="B268" s="211">
        <v>43754</v>
      </c>
      <c r="C268" s="211"/>
      <c r="D268" s="192" t="s">
        <v>2974</v>
      </c>
      <c r="E268" s="349" t="s">
        <v>624</v>
      </c>
      <c r="F268" s="352" t="s">
        <v>2940</v>
      </c>
      <c r="G268" s="349"/>
      <c r="H268" s="349"/>
      <c r="I268" s="355">
        <v>344</v>
      </c>
      <c r="J268" s="238" t="s">
        <v>602</v>
      </c>
      <c r="K268" s="241"/>
      <c r="L268" s="360"/>
      <c r="M268" s="343" t="s">
        <v>602</v>
      </c>
      <c r="N268" s="363"/>
      <c r="O268" s="16"/>
      <c r="P268" s="16"/>
      <c r="Q268" s="16"/>
      <c r="R268" s="344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46">
        <v>152</v>
      </c>
      <c r="B269" s="212">
        <v>43832</v>
      </c>
      <c r="C269" s="212"/>
      <c r="D269" s="216" t="s">
        <v>2254</v>
      </c>
      <c r="E269" s="213" t="s">
        <v>624</v>
      </c>
      <c r="F269" s="214" t="s">
        <v>3136</v>
      </c>
      <c r="G269" s="213"/>
      <c r="H269" s="213"/>
      <c r="I269" s="237">
        <v>590</v>
      </c>
      <c r="J269" s="238" t="s">
        <v>602</v>
      </c>
      <c r="K269" s="238"/>
      <c r="L269" s="123"/>
      <c r="M269" s="343" t="s">
        <v>602</v>
      </c>
      <c r="N269" s="240"/>
      <c r="O269" s="16"/>
      <c r="P269" s="16"/>
      <c r="Q269" s="16"/>
      <c r="R269" s="344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6">
        <v>153</v>
      </c>
      <c r="B270" s="207">
        <v>43966</v>
      </c>
      <c r="C270" s="207"/>
      <c r="D270" s="155" t="s">
        <v>65</v>
      </c>
      <c r="E270" s="208" t="s">
        <v>624</v>
      </c>
      <c r="F270" s="209">
        <v>67.5</v>
      </c>
      <c r="G270" s="208"/>
      <c r="H270" s="208">
        <v>86</v>
      </c>
      <c r="I270" s="232">
        <v>86</v>
      </c>
      <c r="J270" s="141" t="s">
        <v>3629</v>
      </c>
      <c r="K270" s="128">
        <f t="shared" ref="K270" si="81">H270-F270</f>
        <v>18.5</v>
      </c>
      <c r="L270" s="129">
        <f t="shared" ref="L270" si="82">K270/F270</f>
        <v>0.27407407407407408</v>
      </c>
      <c r="M270" s="130" t="s">
        <v>600</v>
      </c>
      <c r="N270" s="362">
        <v>44008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>
        <v>154</v>
      </c>
      <c r="B271" s="3">
        <v>44035</v>
      </c>
      <c r="C271" s="212"/>
      <c r="D271" s="216" t="s">
        <v>495</v>
      </c>
      <c r="E271" s="213" t="s">
        <v>624</v>
      </c>
      <c r="F271" s="214" t="s">
        <v>3634</v>
      </c>
      <c r="G271" s="213"/>
      <c r="H271" s="213"/>
      <c r="I271" s="237">
        <v>296</v>
      </c>
      <c r="J271" s="238" t="s">
        <v>602</v>
      </c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R279" s="344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R280" s="344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R281" s="344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R282" s="344"/>
    </row>
    <row r="283" spans="1:26">
      <c r="A283" s="210"/>
      <c r="B283" s="200" t="s">
        <v>2981</v>
      </c>
      <c r="O283" s="16"/>
      <c r="P283" s="16"/>
      <c r="R283" s="344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300" spans="1:18">
      <c r="A300" s="217"/>
    </row>
    <row r="301" spans="1:18">
      <c r="A301" s="217"/>
    </row>
    <row r="302" spans="1:18">
      <c r="A302" s="213"/>
    </row>
  </sheetData>
  <autoFilter ref="R1:R30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2020-09-09T03:10:09Z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