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F&amp;O)'!$R$1:$R$291</definedName>
  </definedNames>
  <calcPr calcId="191029"/>
</workbook>
</file>

<file path=xl/calcChain.xml><?xml version="1.0" encoding="utf-8"?>
<calcChain xmlns="http://schemas.openxmlformats.org/spreadsheetml/2006/main">
  <c r="P24" i="6" l="1"/>
  <c r="P25" i="6"/>
  <c r="K76" i="6"/>
  <c r="M76" i="6" s="1"/>
  <c r="L11" i="6"/>
  <c r="K11" i="6"/>
  <c r="L56" i="6"/>
  <c r="K56" i="6"/>
  <c r="L82" i="6"/>
  <c r="K82" i="6"/>
  <c r="L41" i="6"/>
  <c r="L42" i="6"/>
  <c r="M56" i="6" l="1"/>
  <c r="M82" i="6"/>
  <c r="M11" i="6"/>
  <c r="L6" i="2"/>
  <c r="K6" i="3"/>
  <c r="L60" i="6"/>
  <c r="K60" i="6"/>
  <c r="L59" i="6"/>
  <c r="K59" i="6"/>
  <c r="L58" i="6"/>
  <c r="K58" i="6"/>
  <c r="M58" i="6" l="1"/>
  <c r="M59" i="6"/>
  <c r="M60" i="6"/>
  <c r="L17" i="6"/>
  <c r="L16" i="6"/>
  <c r="L10" i="6"/>
  <c r="L40" i="6"/>
  <c r="L38" i="6"/>
  <c r="L57" i="6"/>
  <c r="L55" i="6"/>
  <c r="L54" i="6"/>
  <c r="L53" i="6"/>
  <c r="L52" i="6"/>
  <c r="P18" i="6" l="1"/>
  <c r="P23" i="6"/>
  <c r="K38" i="6"/>
  <c r="M38" i="6" s="1"/>
  <c r="K57" i="6"/>
  <c r="M57" i="6" l="1"/>
  <c r="K74" i="6"/>
  <c r="M74" i="6" s="1"/>
  <c r="K55" i="6"/>
  <c r="K42" i="6"/>
  <c r="K67" i="6"/>
  <c r="M67" i="6" s="1"/>
  <c r="K70" i="6"/>
  <c r="M70" i="6" s="1"/>
  <c r="K73" i="6"/>
  <c r="M73" i="6" s="1"/>
  <c r="K72" i="6"/>
  <c r="M72" i="6" s="1"/>
  <c r="M55" i="6" l="1"/>
  <c r="M42" i="6"/>
  <c r="K69" i="6"/>
  <c r="M69" i="6" s="1"/>
  <c r="K71" i="6"/>
  <c r="M71" i="6" s="1"/>
  <c r="K16" i="6"/>
  <c r="K54" i="6"/>
  <c r="K17" i="6"/>
  <c r="K52" i="6"/>
  <c r="K68" i="6"/>
  <c r="M68" i="6" s="1"/>
  <c r="M17" i="6" l="1"/>
  <c r="M16" i="6"/>
  <c r="M54" i="6"/>
  <c r="M52" i="6"/>
  <c r="K41" i="6"/>
  <c r="P19" i="6"/>
  <c r="P20" i="6"/>
  <c r="P21" i="6"/>
  <c r="P22" i="6"/>
  <c r="K10" i="6"/>
  <c r="M10" i="6" l="1"/>
  <c r="M41" i="6"/>
  <c r="K40" i="6"/>
  <c r="M40" i="6" s="1"/>
  <c r="K53" i="6"/>
  <c r="M53" i="6" l="1"/>
  <c r="D7" i="5"/>
  <c r="M7" i="6"/>
  <c r="P15" i="6" l="1"/>
  <c r="P13" i="6" l="1"/>
  <c r="P14" i="6"/>
  <c r="K278" i="6" l="1"/>
  <c r="L278" i="6" s="1"/>
  <c r="P12" i="6" l="1"/>
  <c r="K275" i="6" l="1"/>
  <c r="L275" i="6" s="1"/>
  <c r="K279" i="6" l="1"/>
  <c r="L279" i="6" s="1"/>
  <c r="K274" i="6"/>
  <c r="L274" i="6" s="1"/>
  <c r="K273" i="6"/>
  <c r="L273" i="6" s="1"/>
  <c r="K271" i="6"/>
  <c r="L271" i="6" s="1"/>
  <c r="H269" i="6"/>
  <c r="K269" i="6" s="1"/>
  <c r="L269" i="6" s="1"/>
  <c r="K268" i="6"/>
  <c r="L268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F237" i="6"/>
  <c r="K237" i="6" s="1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F231" i="6"/>
  <c r="K231" i="6" s="1"/>
  <c r="L231" i="6" s="1"/>
  <c r="F230" i="6"/>
  <c r="K230" i="6" s="1"/>
  <c r="L230" i="6" s="1"/>
  <c r="K229" i="6"/>
  <c r="L229" i="6" s="1"/>
  <c r="F228" i="6"/>
  <c r="K228" i="6" s="1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2" i="6"/>
  <c r="L212" i="6" s="1"/>
  <c r="K210" i="6"/>
  <c r="L210" i="6" s="1"/>
  <c r="K209" i="6"/>
  <c r="L209" i="6" s="1"/>
  <c r="F208" i="6"/>
  <c r="K208" i="6" s="1"/>
  <c r="L208" i="6" s="1"/>
  <c r="K207" i="6"/>
  <c r="L207" i="6" s="1"/>
  <c r="K204" i="6"/>
  <c r="L204" i="6" s="1"/>
  <c r="K203" i="6"/>
  <c r="L203" i="6" s="1"/>
  <c r="K202" i="6"/>
  <c r="L202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0" i="6"/>
  <c r="L180" i="6" s="1"/>
  <c r="K178" i="6"/>
  <c r="L178" i="6" s="1"/>
  <c r="K176" i="6"/>
  <c r="L176" i="6" s="1"/>
  <c r="K175" i="6"/>
  <c r="L175" i="6" s="1"/>
  <c r="K174" i="6"/>
  <c r="L174" i="6" s="1"/>
  <c r="K172" i="6"/>
  <c r="L172" i="6" s="1"/>
  <c r="K171" i="6"/>
  <c r="L171" i="6" s="1"/>
  <c r="K170" i="6"/>
  <c r="L170" i="6" s="1"/>
  <c r="K169" i="6"/>
  <c r="K168" i="6"/>
  <c r="L168" i="6" s="1"/>
  <c r="K167" i="6"/>
  <c r="L167" i="6" s="1"/>
  <c r="K165" i="6"/>
  <c r="L165" i="6" s="1"/>
  <c r="K164" i="6"/>
  <c r="L164" i="6" s="1"/>
  <c r="K163" i="6"/>
  <c r="L163" i="6" s="1"/>
  <c r="K162" i="6"/>
  <c r="L162" i="6" s="1"/>
  <c r="K161" i="6"/>
  <c r="L161" i="6" s="1"/>
  <c r="F160" i="6"/>
  <c r="K160" i="6" s="1"/>
  <c r="L160" i="6" s="1"/>
  <c r="H159" i="6"/>
  <c r="K159" i="6" s="1"/>
  <c r="L159" i="6" s="1"/>
  <c r="K156" i="6"/>
  <c r="L156" i="6" s="1"/>
  <c r="K155" i="6"/>
  <c r="L155" i="6" s="1"/>
  <c r="K154" i="6"/>
  <c r="L154" i="6" s="1"/>
  <c r="K153" i="6"/>
  <c r="L153" i="6" s="1"/>
  <c r="K152" i="6"/>
  <c r="L152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H125" i="6"/>
  <c r="K125" i="6" s="1"/>
  <c r="L125" i="6" s="1"/>
  <c r="F124" i="6"/>
  <c r="K124" i="6" s="1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6" i="4"/>
</calcChain>
</file>

<file path=xl/sharedStrings.xml><?xml version="1.0" encoding="utf-8"?>
<sst xmlns="http://schemas.openxmlformats.org/spreadsheetml/2006/main" count="3231" uniqueCount="1196">
  <si>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</si>
  <si>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</si>
  <si>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</si>
  <si>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</si>
  <si>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</si>
  <si>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</si>
  <si>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</si>
  <si>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</si>
  <si>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</si>
  <si>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</si>
  <si>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</si>
  <si>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</si>
  <si>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</si>
  <si>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</si>
  <si>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</si>
  <si>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</si>
  <si>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</si>
  <si>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</si>
  <si>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</si>
  <si>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</si>
  <si>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</si>
  <si>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</si>
  <si>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</si>
  <si>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</si>
  <si>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</si>
  <si>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</si>
  <si>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</si>
  <si>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</si>
  <si>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</si>
  <si>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</si>
  <si>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</si>
  <si>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</si>
  <si>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</si>
  <si>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</si>
  <si>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</si>
  <si>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</si>
  <si>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</si>
  <si>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</si>
  <si>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</si>
  <si>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</si>
  <si>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</si>
  <si>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</si>
  <si>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</si>
  <si>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</si>
  <si>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</si>
  <si>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</si>
  <si>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</si>
  <si>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</si>
  <si>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</si>
  <si>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</si>
  <si>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</si>
  <si>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</si>
  <si>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</si>
  <si>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</si>
  <si>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</si>
  <si>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</si>
  <si>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</si>
  <si>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</si>
  <si>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</si>
  <si>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</si>
  <si>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</si>
  <si>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</si>
  <si>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</si>
  <si>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</si>
  <si>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</si>
  <si>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</si>
  <si>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</si>
  <si>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</si>
  <si>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</si>
  <si>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</si>
  <si>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</si>
  <si>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</si>
  <si>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</si>
  <si>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</si>
  <si>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</si>
  <si>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</si>
  <si>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</si>
  <si>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</si>
  <si>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</si>
  <si>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</si>
  <si>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</si>
  <si>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</si>
  <si>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</si>
  <si>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</si>
  <si>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</si>
  <si>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</si>
  <si>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</si>
  <si>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</si>
  <si>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</si>
  <si>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</si>
  <si>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</si>
  <si>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</si>
  <si>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</si>
  <si>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</si>
  <si>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</si>
  <si>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</si>
  <si>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</si>
  <si>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</si>
  <si>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</si>
  <si>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</si>
  <si>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</si>
  <si>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</si>
  <si>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</si>
  <si>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</si>
  <si>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</si>
  <si>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</si>
  <si>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</si>
  <si>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</si>
  <si>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</si>
  <si>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</si>
  <si>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</si>
  <si>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</si>
  <si>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</si>
  <si>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</si>
  <si>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</si>
  <si>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</si>
  <si>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</si>
  <si>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</si>
  <si>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</si>
  <si>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</si>
  <si>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</si>
  <si>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</si>
  <si>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</si>
  <si>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</si>
  <si>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</si>
  <si>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</si>
  <si>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</si>
  <si>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</si>
  <si>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</si>
  <si>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</si>
  <si>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</si>
  <si>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</si>
  <si>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</si>
  <si>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</si>
  <si>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</si>
  <si>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</si>
  <si>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</si>
  <si>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</si>
  <si>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</si>
  <si>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</si>
  <si>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</si>
  <si>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</si>
  <si>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</si>
  <si>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</si>
  <si>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</si>
  <si>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</si>
  <si>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</si>
  <si>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</si>
  <si>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</si>
  <si>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</si>
  <si>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</si>
  <si>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</si>
  <si>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</si>
  <si>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</si>
  <si>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</si>
  <si>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</si>
  <si>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</si>
  <si>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</si>
  <si>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</si>
  <si>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</si>
  <si>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</si>
  <si>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</si>
  <si>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</si>
  <si>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</si>
  <si>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</si>
  <si>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</si>
  <si>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</si>
  <si>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</si>
  <si>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</si>
  <si>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</si>
  <si>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</si>
  <si>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</si>
  <si>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</si>
  <si>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</si>
  <si>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</si>
  <si>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</si>
  <si>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</si>
  <si>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</si>
  <si>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</si>
  <si>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</si>
  <si>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</si>
  <si>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</si>
  <si>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</si>
  <si>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</si>
  <si>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</si>
  <si>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</si>
  <si>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</si>
  <si>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</si>
  <si>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</si>
  <si>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</si>
  <si>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</si>
  <si>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</si>
  <si>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</si>
  <si>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</si>
  <si>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</si>
  <si>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</si>
  <si>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</si>
  <si>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</si>
  <si>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</si>
  <si>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</si>
  <si>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</si>
  <si>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</si>
  <si>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</si>
  <si>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</si>
  <si>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</si>
  <si>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</si>
  <si>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</si>
  <si>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</si>
  <si>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</si>
  <si>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</si>
  <si>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</si>
  <si>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</si>
  <si>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</si>
  <si>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</si>
  <si>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</si>
  <si>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</si>
  <si>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</si>
  <si>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</si>
  <si>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</si>
  <si>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</si>
  <si>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</si>
  <si>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</si>
  <si>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</si>
  <si>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</si>
  <si>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</si>
  <si>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</si>
  <si>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</si>
  <si>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</si>
  <si>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</si>
  <si>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</si>
  <si>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</si>
  <si>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</si>
  <si>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</si>
  <si>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</si>
  <si>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</si>
  <si>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</si>
  <si>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</si>
  <si>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</si>
  <si>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</si>
  <si>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</si>
  <si>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</si>
  <si>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</si>
  <si>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</si>
  <si>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</si>
  <si>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</si>
  <si>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</si>
  <si>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</si>
  <si>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</si>
  <si>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</si>
  <si>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</si>
  <si>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</si>
  <si>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</si>
  <si>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</si>
  <si>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</si>
  <si>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</si>
  <si>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</si>
  <si>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</si>
  <si>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</si>
  <si>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</si>
  <si>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</si>
  <si>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</si>
  <si>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</si>
  <si>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</si>
  <si>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</si>
  <si>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</si>
  <si>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</si>
  <si>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</si>
  <si>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</si>
  <si>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</si>
  <si>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</si>
  <si>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</si>
  <si>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</si>
  <si>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</si>
  <si>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</si>
  <si>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</si>
  <si>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</si>
  <si>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</si>
  <si>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</si>
  <si>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</si>
  <si>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</si>
  <si>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</si>
  <si>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</si>
  <si>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</si>
  <si>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</si>
  <si>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</si>
  <si>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</si>
  <si>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</si>
  <si>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</si>
  <si>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</si>
  <si>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</si>
  <si>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</si>
  <si>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</si>
  <si>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</si>
  <si>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</si>
  <si>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</si>
  <si>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</si>
  <si>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</si>
  <si>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</si>
  <si>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</si>
  <si>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</si>
  <si>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</si>
  <si>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</si>
  <si>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</si>
  <si>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</si>
  <si>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</si>
  <si>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</si>
  <si>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</si>
  <si>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</si>
  <si>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</si>
  <si>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</si>
  <si>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</si>
  <si>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</si>
  <si>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</si>
  <si>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</si>
  <si>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</si>
  <si>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</si>
  <si>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</si>
  <si>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</si>
  <si>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</si>
  <si>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</si>
  <si>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</si>
  <si>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</si>
  <si>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</si>
  <si>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</si>
  <si>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</si>
  <si>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</si>
  <si>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</si>
  <si>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</si>
  <si>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</si>
  <si>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</si>
  <si>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</si>
  <si>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</si>
  <si>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</si>
  <si>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</si>
  <si>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</si>
  <si>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</si>
  <si>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</si>
  <si>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</si>
  <si>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</si>
  <si>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</si>
  <si>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</si>
  <si>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</si>
  <si>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</si>
  <si>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</si>
  <si>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</si>
  <si>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</si>
  <si>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</si>
  <si>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</si>
  <si>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</si>
  <si>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</si>
  <si>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</si>
  <si>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</si>
  <si>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</si>
  <si>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</si>
  <si>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</si>
  <si>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</si>
  <si>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</si>
  <si>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</si>
  <si>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</si>
  <si>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</si>
  <si>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</si>
  <si>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</si>
  <si>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</si>
  <si>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</si>
  <si>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</si>
  <si>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</si>
  <si>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</si>
  <si>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</si>
  <si>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</si>
  <si>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</si>
  <si>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</si>
  <si>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</si>
  <si>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</si>
  <si>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</si>
  <si>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</si>
  <si>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</si>
  <si>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</si>
  <si>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</si>
  <si>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</si>
  <si>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</si>
  <si>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</si>
  <si>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</si>
  <si>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</si>
  <si>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</si>
  <si>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</si>
  <si>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</si>
  <si>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</si>
  <si>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</si>
  <si>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</si>
  <si>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</si>
  <si>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</si>
  <si>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</si>
  <si>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</si>
  <si>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</si>
  <si>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</si>
  <si>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</si>
  <si>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</si>
  <si>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</si>
  <si>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</si>
  <si>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</si>
  <si>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</si>
  <si>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</si>
  <si>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</si>
  <si>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</si>
  <si>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</si>
  <si>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</si>
  <si>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</si>
  <si>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</si>
  <si>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</si>
  <si>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</si>
  <si>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</si>
  <si>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</si>
  <si>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</si>
  <si>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</si>
  <si>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</si>
  <si>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</si>
  <si>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</si>
  <si>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</si>
  <si>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</si>
  <si>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</si>
  <si>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</si>
  <si>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</si>
  <si>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</si>
  <si>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</si>
  <si>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</si>
  <si>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</si>
  <si>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</si>
  <si>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</si>
  <si>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</si>
  <si>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</si>
  <si>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</si>
  <si>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</si>
  <si>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</si>
  <si>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</si>
  <si>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</si>
  <si>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</si>
  <si>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</si>
  <si>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</si>
  <si>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</si>
  <si>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</si>
  <si>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</si>
  <si>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</si>
  <si>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</si>
  <si>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</si>
  <si>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</si>
  <si>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</si>
  <si>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</si>
  <si>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</si>
  <si>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</si>
  <si>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</si>
  <si>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</si>
  <si>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</si>
  <si>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</si>
  <si>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</si>
  <si>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</si>
  <si>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</si>
  <si>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</si>
  <si>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</si>
  <si>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</si>
  <si>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</si>
  <si>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</si>
  <si>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</si>
  <si>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</si>
  <si>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</si>
  <si>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</si>
  <si>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</si>
  <si>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</si>
  <si>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</si>
  <si>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</si>
  <si>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</si>
  <si>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</si>
  <si>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</si>
  <si>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</si>
  <si>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</si>
  <si>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</si>
  <si>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</si>
  <si>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</si>
  <si>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</si>
  <si>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</si>
  <si>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</si>
  <si>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</si>
  <si>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</si>
  <si>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</si>
  <si>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</si>
  <si>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</si>
  <si>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</si>
  <si>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</si>
  <si>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</si>
  <si>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</si>
  <si>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</si>
  <si>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</si>
  <si>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</si>
  <si>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</si>
  <si>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</si>
  <si>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</si>
  <si>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</si>
  <si>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</si>
  <si>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</si>
  <si>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</si>
  <si>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</si>
  <si>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</si>
  <si>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</si>
  <si>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</si>
  <si>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</si>
  <si>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</si>
  <si>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</si>
  <si>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</si>
  <si>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</si>
  <si>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</si>
  <si>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</si>
  <si>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</si>
  <si>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</si>
  <si>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</si>
  <si>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</si>
  <si>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</si>
  <si>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</si>
  <si>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</si>
  <si>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</si>
  <si>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</si>
  <si>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</si>
  <si>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</si>
  <si>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</si>
  <si>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</si>
  <si>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</si>
  <si>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</si>
  <si>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</si>
  <si>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</si>
  <si>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</si>
  <si>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</si>
  <si>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</si>
  <si>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</si>
  <si>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</si>
  <si>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</si>
  <si>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</si>
  <si>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</si>
  <si>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</si>
  <si>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</si>
  <si>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</si>
  <si>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</si>
  <si>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</si>
  <si>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</si>
  <si>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</si>
  <si>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</si>
  <si>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</si>
  <si>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</si>
  <si>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</si>
  <si>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</si>
  <si>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</si>
  <si>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</si>
  <si>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</si>
  <si>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</si>
  <si>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</si>
  <si>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</si>
  <si>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</si>
  <si>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</si>
  <si>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</si>
  <si>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</si>
  <si>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</si>
  <si>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</si>
  <si>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</si>
  <si>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</si>
  <si>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</si>
  <si>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</si>
  <si>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</si>
  <si>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</si>
  <si>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</si>
  <si>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</si>
  <si>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</si>
  <si>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</si>
  <si>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</si>
  <si>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</si>
  <si>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</si>
  <si>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</si>
  <si>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</si>
  <si>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</si>
  <si>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</si>
  <si>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</si>
  <si>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</si>
  <si>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</si>
  <si>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</si>
  <si>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</si>
  <si>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</si>
  <si>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</si>
  <si>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</si>
  <si>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</si>
  <si>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</si>
  <si>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</si>
  <si>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</si>
  <si>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</si>
  <si>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</si>
  <si>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</si>
  <si>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</si>
  <si>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</si>
  <si>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</si>
  <si>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</si>
  <si>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</si>
  <si>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</si>
  <si>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</si>
  <si>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</si>
  <si>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</si>
  <si>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</si>
  <si>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</si>
  <si>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</si>
  <si>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</si>
  <si>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</si>
  <si>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</si>
  <si>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</si>
  <si>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</si>
  <si>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</si>
  <si>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</si>
  <si>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</si>
  <si>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</si>
  <si>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</si>
  <si>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</si>
  <si>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</si>
  <si>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</si>
  <si>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</si>
  <si>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</si>
  <si>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</si>
  <si>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</si>
  <si>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</si>
  <si>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</si>
  <si>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</si>
  <si>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</si>
  <si>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</si>
  <si>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</si>
  <si>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</si>
  <si>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</si>
  <si>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</si>
  <si>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</si>
  <si>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</si>
  <si>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</si>
  <si>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</si>
  <si>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</si>
  <si>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</si>
  <si>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</si>
  <si>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</si>
  <si>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</si>
  <si>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</si>
  <si>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</si>
  <si>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</si>
  <si>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</si>
  <si>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</si>
  <si>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</si>
  <si>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</si>
  <si>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</si>
  <si>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</si>
  <si>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</si>
  <si>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</si>
  <si>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</si>
  <si>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</si>
  <si>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</si>
  <si>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</si>
  <si>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</si>
  <si>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</si>
  <si>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</si>
  <si>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</si>
  <si>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</si>
  <si>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</si>
  <si>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</si>
  <si>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</si>
  <si>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</si>
  <si>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</si>
  <si>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</si>
  <si>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</si>
  <si>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</si>
  <si>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</si>
  <si>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</si>
  <si>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</si>
  <si>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</si>
  <si>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</si>
  <si>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</si>
  <si>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</si>
  <si>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</si>
  <si>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</si>
  <si>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</si>
  <si>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</si>
  <si>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</si>
  <si>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</si>
  <si>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</si>
  <si>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</si>
  <si>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</si>
  <si>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</si>
  <si>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</si>
  <si>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</si>
  <si>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</si>
  <si>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</si>
  <si>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</si>
  <si>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</si>
  <si>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</si>
  <si>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</si>
  <si>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</si>
  <si>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</si>
  <si>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</si>
  <si>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</si>
  <si>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</si>
  <si>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</si>
  <si>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</si>
  <si>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</si>
  <si>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</si>
  <si>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</si>
  <si>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</si>
  <si>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</si>
  <si>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</si>
  <si>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</si>
  <si>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</si>
  <si>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</si>
  <si>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</si>
  <si>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</si>
  <si>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</si>
  <si>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</si>
  <si>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</si>
  <si>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</si>
  <si>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</si>
  <si>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</si>
  <si>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</si>
  <si>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</si>
  <si>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</si>
  <si>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</si>
  <si>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</si>
  <si>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</si>
  <si>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</si>
  <si>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</si>
  <si>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</si>
  <si>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</si>
  <si>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</si>
  <si>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</si>
  <si>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</si>
  <si>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</si>
  <si>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</si>
  <si>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</si>
  <si>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</si>
  <si>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</si>
  <si>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</si>
  <si>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</si>
  <si>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</si>
  <si>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</si>
  <si>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</si>
  <si>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</si>
  <si>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</si>
  <si>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</si>
  <si>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</si>
  <si>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</si>
  <si>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</si>
  <si>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</si>
  <si>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</si>
  <si>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</si>
  <si>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</si>
  <si>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</si>
  <si>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</si>
  <si>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</si>
  <si>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</si>
  <si>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</si>
  <si>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</si>
  <si>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</si>
  <si>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</si>
  <si>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</si>
  <si>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</si>
  <si>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</si>
  <si>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</si>
  <si>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</si>
  <si>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</si>
  <si>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</si>
  <si>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</si>
  <si>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</si>
  <si>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</si>
  <si>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</si>
  <si>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</si>
  <si>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</si>
  <si>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</si>
  <si>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</si>
  <si>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</si>
  <si>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</si>
  <si>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</si>
  <si>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</si>
  <si>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</si>
  <si>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</si>
  <si>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</si>
  <si>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</si>
  <si>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</si>
  <si>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</si>
  <si>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</si>
  <si>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</si>
  <si>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</si>
  <si>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</si>
  <si>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</si>
  <si>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</si>
  <si>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</si>
  <si>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</si>
  <si>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</si>
  <si>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</si>
  <si>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</si>
  <si>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</si>
  <si>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</si>
  <si>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</si>
  <si>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</si>
  <si>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</si>
  <si>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</si>
  <si>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</si>
  <si>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</si>
  <si>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</si>
  <si>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</si>
  <si>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</si>
  <si>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</si>
  <si>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</si>
  <si>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</si>
  <si>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</si>
  <si>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</si>
  <si>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</si>
  <si>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</si>
  <si>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</si>
  <si>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</si>
  <si>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</si>
  <si>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</si>
  <si>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</si>
  <si>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</si>
  <si>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</si>
  <si>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</si>
  <si>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</si>
  <si>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</si>
  <si>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</si>
  <si>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</si>
  <si>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</si>
  <si>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</si>
  <si>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</si>
  <si>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</si>
  <si>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</si>
  <si>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</si>
  <si>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</si>
  <si>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</si>
  <si>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</si>
  <si>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</si>
  <si>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</si>
  <si>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</si>
  <si>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</si>
  <si>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</si>
  <si>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</si>
  <si>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</si>
  <si>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</si>
  <si>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</si>
  <si>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</si>
  <si>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</si>
  <si>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</si>
  <si>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</si>
  <si>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</si>
  <si>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</si>
  <si>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</si>
  <si>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</si>
  <si>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</si>
  <si>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</si>
  <si>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</si>
  <si>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</si>
  <si>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</si>
  <si>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</si>
  <si>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</si>
  <si>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</si>
  <si>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</si>
  <si>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</si>
  <si>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</si>
  <si>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</si>
  <si>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</si>
  <si>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</si>
  <si>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</si>
  <si>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</si>
  <si>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</si>
  <si>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</si>
  <si>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</si>
  <si>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</si>
  <si>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</si>
  <si>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</si>
  <si>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</si>
  <si>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</si>
  <si>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</si>
  <si>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</si>
  <si>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</si>
  <si>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</si>
  <si>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</si>
  <si>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</si>
  <si>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</si>
  <si>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</si>
  <si>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</si>
  <si>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</si>
  <si>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</si>
  <si>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</si>
  <si>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</si>
  <si>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1445-1485</t>
  </si>
  <si>
    <t>1595-1655</t>
  </si>
  <si>
    <t>2300-2325</t>
  </si>
  <si>
    <t>105.5-109.5</t>
  </si>
  <si>
    <t>118-122</t>
  </si>
  <si>
    <t>MINDACORP</t>
  </si>
  <si>
    <t>MANKIND</t>
  </si>
  <si>
    <t>Profit of Rs.9.5/-</t>
  </si>
  <si>
    <t>HRTI PRIVATE LIMITED</t>
  </si>
  <si>
    <t>3970-3990</t>
  </si>
  <si>
    <t>29</t>
  </si>
  <si>
    <t>564-594</t>
  </si>
  <si>
    <t>640-660</t>
  </si>
  <si>
    <t>195-205</t>
  </si>
  <si>
    <t>DIL</t>
  </si>
  <si>
    <t>Debock Industries Limited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</si>
  <si>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</si>
  <si>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</si>
  <si>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</si>
  <si>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</si>
  <si>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</si>
  <si>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</si>
  <si>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</si>
  <si>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</si>
  <si>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170-177</t>
  </si>
  <si>
    <t>190-200</t>
  </si>
  <si>
    <t xml:space="preserve">MARUTI </t>
  </si>
  <si>
    <t>9650-9700</t>
  </si>
  <si>
    <t>10100-10300</t>
  </si>
  <si>
    <t>1945-2045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</si>
  <si>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</si>
  <si>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</si>
  <si>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</si>
  <si>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</si>
  <si>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</si>
  <si>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</si>
  <si>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</si>
  <si>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</si>
  <si>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</si>
  <si>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</si>
  <si>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</si>
  <si>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</si>
  <si>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2970-3100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</si>
  <si>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</si>
  <si>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</si>
  <si>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</si>
  <si>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</si>
  <si>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</si>
  <si>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</si>
  <si>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</si>
  <si>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</si>
  <si>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A S CONFIN PRIVATE LIMITED</t>
  </si>
  <si>
    <t>JAINAM BROKING LIMITED</t>
  </si>
  <si>
    <t>NK SECURITIES RESEARCH PRIVATE LIMITED</t>
  </si>
  <si>
    <t>RPOWER</t>
  </si>
  <si>
    <t>Reliance Power Limited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</si>
  <si>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</si>
  <si>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</si>
  <si>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</si>
  <si>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</si>
  <si>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</si>
  <si>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</si>
  <si>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</si>
  <si>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</si>
  <si>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</si>
  <si>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</si>
  <si>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SOCIETE GENERALE</t>
  </si>
  <si>
    <t>RHFL</t>
  </si>
  <si>
    <t>Reliance Home Finance Ltd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</si>
  <si>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</si>
  <si>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</si>
  <si>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</si>
  <si>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</si>
  <si>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</si>
  <si>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</si>
  <si>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</si>
  <si>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</si>
  <si>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</si>
  <si>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</si>
  <si>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</si>
  <si>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</si>
  <si>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</si>
  <si>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</si>
  <si>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</si>
  <si>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</si>
  <si>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</si>
  <si>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</si>
  <si>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</si>
  <si>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GCMSECU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</si>
  <si>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</si>
  <si>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</si>
  <si>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</si>
  <si>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</si>
  <si>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</si>
  <si>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</si>
  <si>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</si>
  <si>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</si>
  <si>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</si>
  <si>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</si>
  <si>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</si>
  <si>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EARUM</t>
  </si>
  <si>
    <t>SAUMIL ARVINDBHAI BHAVNAGARI</t>
  </si>
  <si>
    <t>RELHOME</t>
  </si>
  <si>
    <t>SONALIS</t>
  </si>
  <si>
    <t>SYLPH</t>
  </si>
  <si>
    <t>VISAGAR</t>
  </si>
  <si>
    <t>NIMIT JAYENDRA SHAH</t>
  </si>
  <si>
    <t>SAHASTRAA ADVISORS PRIVATE LIMITED</t>
  </si>
  <si>
    <t>VETO</t>
  </si>
  <si>
    <t>Veto Switchgear Cable Ltd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</si>
  <si>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</si>
  <si>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</si>
  <si>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</si>
  <si>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</si>
  <si>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</si>
  <si>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</si>
  <si>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</si>
  <si>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</si>
  <si>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</si>
  <si>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AMARSEC</t>
  </si>
  <si>
    <t>HARISHREE AROMATICS &amp; CHEMICALS PRIVATE LTD.</t>
  </si>
  <si>
    <t>BNL</t>
  </si>
  <si>
    <t>DULCET ADVISORY PRIVATE LIMITED</t>
  </si>
  <si>
    <t>RUPAM BISWAS</t>
  </si>
  <si>
    <t>MRCAGRO</t>
  </si>
  <si>
    <t>SAURABHTRIPATHI</t>
  </si>
  <si>
    <t>AJAY NATAVARLAL COMMODITIES PVT LTD</t>
  </si>
  <si>
    <t>SUMEDHA</t>
  </si>
  <si>
    <t>RAJESH KUMAR GUPTA</t>
  </si>
  <si>
    <t>VEENA RAJESH SHAH</t>
  </si>
  <si>
    <t>AARTECH</t>
  </si>
  <si>
    <t>Aartech Solonics Limited</t>
  </si>
  <si>
    <t>BIRLACABLE</t>
  </si>
  <si>
    <t>Birla Cable Limited</t>
  </si>
  <si>
    <t>BROOKS-RE</t>
  </si>
  <si>
    <t>Brooks Lab Limited</t>
  </si>
  <si>
    <t>SETU SECURITIES PVT LTD</t>
  </si>
  <si>
    <t>ESAAR (INDIA) LIMITED</t>
  </si>
  <si>
    <t>MANSI SHARE AND STOCK ADVISORS PVT LTD</t>
  </si>
  <si>
    <t>HISARMETAL</t>
  </si>
  <si>
    <t>Hisar Metal Ind. Limited</t>
  </si>
  <si>
    <t>SYNOPTICS</t>
  </si>
  <si>
    <t>Synoptics Technologies L</t>
  </si>
  <si>
    <t>AJAY  SALVI</t>
  </si>
  <si>
    <t>TFCILTD</t>
  </si>
  <si>
    <t>Tourism Finance Corp</t>
  </si>
  <si>
    <t>CRONY VYAPAR PVT LTD</t>
  </si>
  <si>
    <t>VASCONEQ</t>
  </si>
  <si>
    <t>Vascon Engineers Ltd</t>
  </si>
  <si>
    <t>VCL-RE</t>
  </si>
  <si>
    <t>Vaxtex Cotfab Limited</t>
  </si>
  <si>
    <t>YATHARTH</t>
  </si>
  <si>
    <t>Yatharth Hosp &amp; Tra C S L</t>
  </si>
  <si>
    <t>YCCL</t>
  </si>
  <si>
    <t>Yasons Chemex Care Ltd</t>
  </si>
  <si>
    <t>1000-1025</t>
  </si>
  <si>
    <t>1100-1150</t>
  </si>
  <si>
    <t>Profit of Rs.17/-</t>
  </si>
  <si>
    <t>JUBLFOOD AUG FUT</t>
  </si>
  <si>
    <t>506.50-507.5</t>
  </si>
  <si>
    <t>520-525</t>
  </si>
  <si>
    <t>DRREDDY 5750 CE AUG</t>
  </si>
  <si>
    <t>105-108</t>
  </si>
  <si>
    <t>160-180</t>
  </si>
  <si>
    <t>FINNIFTY 20100 PE 08-AUG</t>
  </si>
  <si>
    <t>30-45</t>
  </si>
  <si>
    <t>12</t>
  </si>
  <si>
    <t>Profit of Rs.10.5/-</t>
  </si>
  <si>
    <t>LTTS AUG FUT</t>
  </si>
  <si>
    <t>4284-4290</t>
  </si>
  <si>
    <t>4350-4400</t>
  </si>
  <si>
    <t>GENERAL ATLANTIC SINGAPORE FUND PTE LTD</t>
  </si>
  <si>
    <t>AHASOLAR</t>
  </si>
  <si>
    <t>SHETH BROTHER</t>
  </si>
  <si>
    <t>ASHWIN STOCKS AND INVESTMENT PRIVATE LIMITED</t>
  </si>
  <si>
    <t>YUGA STOCKS AND COMMODITIES PRIVATE LIMITED .</t>
  </si>
  <si>
    <t>KAVITA RAMESH KUWAD .</t>
  </si>
  <si>
    <t>BCCFUBA</t>
  </si>
  <si>
    <t>MONIKA VATS</t>
  </si>
  <si>
    <t>TATA AIA LIFE INSURANCE COMPANY LIMITED</t>
  </si>
  <si>
    <t>LIGHTHOUSE INDIA FUND III, LIMITED</t>
  </si>
  <si>
    <t>B B COMMERCIAL LTD</t>
  </si>
  <si>
    <t>JIGAR BHAILALBHAI KHALASH</t>
  </si>
  <si>
    <t>CBPL</t>
  </si>
  <si>
    <t>V JOSHI IMPEX PRIVATE LIMITED</t>
  </si>
  <si>
    <t>CONART</t>
  </si>
  <si>
    <t>YASHIKA NAYAN DOSHI</t>
  </si>
  <si>
    <t>EIKO</t>
  </si>
  <si>
    <t>2B BLACK BIO LLP</t>
  </si>
  <si>
    <t>URVI SPECIALITY CHEMICALS</t>
  </si>
  <si>
    <t>MCAP INDIA FUND LIMITED</t>
  </si>
  <si>
    <t>BNP PARIBAS ARBITRAGE</t>
  </si>
  <si>
    <t>INDRAWATI ENTERPRISES PRIVATE LIMITED</t>
  </si>
  <si>
    <t>GGENG</t>
  </si>
  <si>
    <t>BINOYKUMARSAHA</t>
  </si>
  <si>
    <t>ROHIT MISHRA</t>
  </si>
  <si>
    <t>AJIAM CAPITAL PRIVATE LIMITED .</t>
  </si>
  <si>
    <t>RIKIN BHARAT GANDHI HUF</t>
  </si>
  <si>
    <t>MANCHALA VAIKUNTAM</t>
  </si>
  <si>
    <t>KAMLESH NAVINCHANDRA SHAH</t>
  </si>
  <si>
    <t>RAKESH KUMAR UPPAL</t>
  </si>
  <si>
    <t>NAVEEN KURELE</t>
  </si>
  <si>
    <t>PRAVEEN KURELE</t>
  </si>
  <si>
    <t>NIKUNJ KAUSHIK SHAH</t>
  </si>
  <si>
    <t>PURVISH MUKESH SHAH</t>
  </si>
  <si>
    <t>SAWARNBHUMI VANIJYA PRIVATE LIMITED</t>
  </si>
  <si>
    <t>RAVINDER JAIN</t>
  </si>
  <si>
    <t>JUST RIGHT LIFE LIMITED</t>
  </si>
  <si>
    <t>VRINDAA ADVANCED MATERIALS LIMITED</t>
  </si>
  <si>
    <t>GRAVITY</t>
  </si>
  <si>
    <t>MAHENDRA MOHANLAL DAVE</t>
  </si>
  <si>
    <t>INNOKAIZ</t>
  </si>
  <si>
    <t>RAJASTHAN GLOBAL SECURITIES PRIVATE LIMITED</t>
  </si>
  <si>
    <t>INOXWIND</t>
  </si>
  <si>
    <t>INOX WIND ENERGY LIMITED</t>
  </si>
  <si>
    <t>DEVANSH TRADEMART LLP</t>
  </si>
  <si>
    <t>ICICI PRUDENTIAL MUTUAL FUND</t>
  </si>
  <si>
    <t>NIPPON INDIA MUTUAL FUND</t>
  </si>
  <si>
    <t>JANUSCORP</t>
  </si>
  <si>
    <t>KALPANA ASHOK THACKER</t>
  </si>
  <si>
    <t>SYNEMATIC MEDIA AND CONSULTING PRIVATE LIMITED</t>
  </si>
  <si>
    <t>VIJAYKUMAR JAYANTILAL THAKKAR</t>
  </si>
  <si>
    <t>JTAPARIA</t>
  </si>
  <si>
    <t>MANSI SHARE &amp; STOCK ADVISORS PRIVATE LIMITED</t>
  </si>
  <si>
    <t>PHI CAPITAL TRUST</t>
  </si>
  <si>
    <t>NIRAJKUMAR H PATEL</t>
  </si>
  <si>
    <t>HEMVIN INTIGRATED FINANCETED</t>
  </si>
  <si>
    <t>PANTH</t>
  </si>
  <si>
    <t>PRATHAM AMITABH</t>
  </si>
  <si>
    <t>RESGEN</t>
  </si>
  <si>
    <t>SHREE BAHUBALI CORPORATION LTD</t>
  </si>
  <si>
    <t>VINCENT COMMERCIAL COMPANY LIMITED</t>
  </si>
  <si>
    <t>RRFIN</t>
  </si>
  <si>
    <t>VAYUSHREE MARKETING &amp; TRADING COMPANY PVT LTD</t>
  </si>
  <si>
    <t>SBLI</t>
  </si>
  <si>
    <t>SKSE SECURITIES LIMITED CORP CM/TM PROP A/C</t>
  </si>
  <si>
    <t>SCARNOSE</t>
  </si>
  <si>
    <t>SANDIP KANTILAL KHATRI</t>
  </si>
  <si>
    <t>SECURCRED</t>
  </si>
  <si>
    <t>NIRAJ HARSUKHLAL SANGHAVI</t>
  </si>
  <si>
    <t>SHAH NISHANT</t>
  </si>
  <si>
    <t>SANJAY PUNJABHAI PARMAR</t>
  </si>
  <si>
    <t>SANGEETASHARMA</t>
  </si>
  <si>
    <t>SUMITRA KAPOOR</t>
  </si>
  <si>
    <t>BEELINE BROKING LIMITED</t>
  </si>
  <si>
    <t>SPSL</t>
  </si>
  <si>
    <t>CHARMI JAYANT AJMERA</t>
  </si>
  <si>
    <t>BHAVIN INDRAJIT PARIKH</t>
  </si>
  <si>
    <t>SUUMAYA</t>
  </si>
  <si>
    <t>INCRED FINANCIAL SERVICES LIMITED</t>
  </si>
  <si>
    <t>MENTAX IMPEX PRIVATE LIMITED</t>
  </si>
  <si>
    <t>KOTHARI PRODUCTS LIMITED</t>
  </si>
  <si>
    <t>REKHA RAMESH GUPTA</t>
  </si>
  <si>
    <t>AJAY SALVI</t>
  </si>
  <si>
    <t>ASLIND</t>
  </si>
  <si>
    <t>ASL Industries Limited</t>
  </si>
  <si>
    <t>SKYBRIDGE INCAP ADVISORY LLP</t>
  </si>
  <si>
    <t>BFUTILITIE</t>
  </si>
  <si>
    <t>BF Utilities Limited</t>
  </si>
  <si>
    <t>UMASHANKAR AGARWALA</t>
  </si>
  <si>
    <t>BRJ RESOURCES PRIVATE LIMITED</t>
  </si>
  <si>
    <t>QUANT MUTUAL FUND</t>
  </si>
  <si>
    <t>DBSTOCKBRO</t>
  </si>
  <si>
    <t>DB (Int) Stock Brokers</t>
  </si>
  <si>
    <t>SHANKER CREDITS PRIVATE LIMITED</t>
  </si>
  <si>
    <t>GICHSGFIN</t>
  </si>
  <si>
    <t>Gic Housing Finance Ltd</t>
  </si>
  <si>
    <t>GISOLUTION</t>
  </si>
  <si>
    <t>GI Engineering Solutions</t>
  </si>
  <si>
    <t>CHARU SHARAD RATHI</t>
  </si>
  <si>
    <t>BLUE SQUARE CORPORATE SERVICES PRIVATE LIMITED</t>
  </si>
  <si>
    <t>ASHOK MOHANLAL SHARMA</t>
  </si>
  <si>
    <t>ITD Cementation India Lim</t>
  </si>
  <si>
    <t>KESORAMIND</t>
  </si>
  <si>
    <t>Kesoram Industries Ltd.</t>
  </si>
  <si>
    <t>SANTOSH INDUSTRIES LTD</t>
  </si>
  <si>
    <t>MANINDS</t>
  </si>
  <si>
    <t>Man Industries (I) Ltd</t>
  </si>
  <si>
    <t>ONMOBILE</t>
  </si>
  <si>
    <t>OnMobile Global Limited</t>
  </si>
  <si>
    <t>PLPHAR-RE</t>
  </si>
  <si>
    <t>Piramal Pharma Limited</t>
  </si>
  <si>
    <t>ICICI PRUDENTIAL MUTUAL FUND - ICICI PRUDENTIAL VALUE DISCOVERY FUND</t>
  </si>
  <si>
    <t>ICICI PRUDENTIAL MUTUAL FUND  - ICICI PRUDENTIAL INNOVATION FUND</t>
  </si>
  <si>
    <t>ICICI PRUDENTIAL MUTUAL FUND - ICICI PRUDENTIAL PHARMA HEALTHCARE AND DIAGANOSTICS PHD FUND</t>
  </si>
  <si>
    <t>ICICI PRUDENTIAL MUTUAL FUND ICICI PRUDENTIAL EQUITY &amp; DEBT FUND</t>
  </si>
  <si>
    <t>REFEX</t>
  </si>
  <si>
    <t>Refex Industries Limited</t>
  </si>
  <si>
    <t>SABAR</t>
  </si>
  <si>
    <t>Sabar Flex India Limited</t>
  </si>
  <si>
    <t>ANANT AGGARWAL</t>
  </si>
  <si>
    <t>SecUR Credentials Limited</t>
  </si>
  <si>
    <t>TALBROAUTO</t>
  </si>
  <si>
    <t>Talbros Automotive Compon</t>
  </si>
  <si>
    <t>UFO</t>
  </si>
  <si>
    <t>UFO Moviez India Ltd.</t>
  </si>
  <si>
    <t>BONANZA COMMODITY BROKERS PRIVATE LIMITED</t>
  </si>
  <si>
    <t>MOHIT GOSWAMI</t>
  </si>
  <si>
    <t>RAJNI RANCHAL</t>
  </si>
  <si>
    <t>ATUL RANCHAL</t>
  </si>
  <si>
    <t>ADALJA NIRAV SHACHIKUMAR</t>
  </si>
  <si>
    <t>WESSEL CONSULTANCY PRIVATE LIMITED</t>
  </si>
  <si>
    <t>Minda Corporation Ltd</t>
  </si>
  <si>
    <t>CA ALCHEMY INVESTMENTS</t>
  </si>
  <si>
    <t>PRITTYDEVI SARAWAGI</t>
  </si>
  <si>
    <t>NEERAJ YADAV</t>
  </si>
  <si>
    <t>EESHA YADAV</t>
  </si>
  <si>
    <t>SRPL-RE</t>
  </si>
  <si>
    <t>Shree Ram Proteins Ltd</t>
  </si>
  <si>
    <t>REENA</t>
  </si>
  <si>
    <t>VAXFAB ENTERPRISES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</si>
</sst>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40" fillId="0" borderId="0" applyFont="0" applyFill="0" applyBorder="0" applyAlignment="0" applyProtection="0"/>
    <xf numFmtId="0" fontId="1" fillId="0" borderId="24"/>
  </cellStyleXfs>
  <cellXfs count="35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43" fontId="36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16" fontId="37" fillId="0" borderId="32" xfId="0" applyNumberFormat="1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45147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45147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5" t="s">
        <v>16</v>
      </c>
      <c r="B9" s="347" t="s">
        <v>17</v>
      </c>
      <c r="C9" s="347" t="s">
        <v>18</v>
      </c>
      <c r="D9" s="347" t="s">
        <v>19</v>
      </c>
      <c r="E9" s="26" t="s">
        <v>20</v>
      </c>
      <c r="F9" s="26" t="s">
        <v>21</v>
      </c>
      <c r="G9" s="342" t="s">
        <v>22</v>
      </c>
      <c r="H9" s="343"/>
      <c r="I9" s="344"/>
      <c r="J9" s="342" t="s">
        <v>23</v>
      </c>
      <c r="K9" s="343"/>
      <c r="L9" s="344"/>
      <c r="M9" s="26"/>
      <c r="N9" s="27"/>
      <c r="O9" s="27"/>
      <c r="P9" s="27"/>
    </row>
    <row r="10" spans="1:16" ht="38.25">
      <c r="A10" s="346"/>
      <c r="B10" s="348"/>
      <c r="C10" s="348"/>
      <c r="D10" s="34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878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19611.25</v>
      </c>
      <c r="F11" s="35">
        <v>19626.083333333332</v>
      </c>
      <c r="G11" s="36">
        <v>19570.166666666664</v>
      </c>
      <c r="H11" s="36">
        <v>19529.083333333332</v>
      </c>
      <c r="I11" s="36">
        <v>19473.166666666664</v>
      </c>
      <c r="J11" s="36">
        <v>19667.166666666664</v>
      </c>
      <c r="K11" s="36">
        <v>19723.083333333328</v>
      </c>
      <c r="L11" s="36">
        <v>19764.166666666664</v>
      </c>
      <c r="M11" s="37">
        <v>19682</v>
      </c>
      <c r="N11" s="37">
        <v>19585</v>
      </c>
      <c r="O11" s="259">
        <v>12928000</v>
      </c>
      <c r="P11" s="261">
        <v>-1.8953796742726336E-3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45057</v>
      </c>
      <c r="F12" s="38">
        <v>45084.166666666664</v>
      </c>
      <c r="G12" s="39">
        <v>44918.333333333328</v>
      </c>
      <c r="H12" s="39">
        <v>44779.666666666664</v>
      </c>
      <c r="I12" s="39">
        <v>44613.833333333328</v>
      </c>
      <c r="J12" s="39">
        <v>45222.833333333328</v>
      </c>
      <c r="K12" s="39">
        <v>45388.666666666657</v>
      </c>
      <c r="L12" s="39">
        <v>45527.333333333328</v>
      </c>
      <c r="M12" s="31">
        <v>45250</v>
      </c>
      <c r="N12" s="31">
        <v>44945.5</v>
      </c>
      <c r="O12" s="260">
        <v>2092080</v>
      </c>
      <c r="P12" s="261">
        <v>1.4076314564913914E-2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20154.150000000001</v>
      </c>
      <c r="F13" s="38">
        <v>20150.416666666668</v>
      </c>
      <c r="G13" s="39">
        <v>20100.833333333336</v>
      </c>
      <c r="H13" s="39">
        <v>20047.516666666666</v>
      </c>
      <c r="I13" s="39">
        <v>19997.933333333334</v>
      </c>
      <c r="J13" s="39">
        <v>20203.733333333337</v>
      </c>
      <c r="K13" s="39">
        <v>20253.316666666673</v>
      </c>
      <c r="L13" s="39">
        <v>20306.633333333339</v>
      </c>
      <c r="M13" s="31">
        <v>20200</v>
      </c>
      <c r="N13" s="31">
        <v>20097.099999999999</v>
      </c>
      <c r="O13" s="260">
        <v>78800</v>
      </c>
      <c r="P13" s="262">
        <v>0.10549943883277217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8561.5499999999993</v>
      </c>
      <c r="F14" s="38">
        <v>8552.3000000000011</v>
      </c>
      <c r="G14" s="39">
        <v>8510.2500000000018</v>
      </c>
      <c r="H14" s="39">
        <v>8458.9500000000007</v>
      </c>
      <c r="I14" s="39">
        <v>8416.9000000000015</v>
      </c>
      <c r="J14" s="39">
        <v>8603.6000000000022</v>
      </c>
      <c r="K14" s="39">
        <v>8645.6500000000015</v>
      </c>
      <c r="L14" s="39">
        <v>8696.9500000000025</v>
      </c>
      <c r="M14" s="31">
        <v>8594.35</v>
      </c>
      <c r="N14" s="31">
        <v>8501</v>
      </c>
      <c r="O14" s="260">
        <v>76950</v>
      </c>
      <c r="P14" s="262">
        <v>-4.849660523763337E-3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476.9</v>
      </c>
      <c r="F15" s="38">
        <v>474.01666666666665</v>
      </c>
      <c r="G15" s="39">
        <v>469.0333333333333</v>
      </c>
      <c r="H15" s="39">
        <v>461.16666666666663</v>
      </c>
      <c r="I15" s="39">
        <v>456.18333333333328</v>
      </c>
      <c r="J15" s="39">
        <v>481.88333333333333</v>
      </c>
      <c r="K15" s="39">
        <v>486.86666666666667</v>
      </c>
      <c r="L15" s="39">
        <v>494.73333333333335</v>
      </c>
      <c r="M15" s="31">
        <v>479</v>
      </c>
      <c r="N15" s="31">
        <v>466.15</v>
      </c>
      <c r="O15" s="260">
        <v>10614000</v>
      </c>
      <c r="P15" s="261">
        <v>-4.6875E-2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4501.1499999999996</v>
      </c>
      <c r="F16" s="38">
        <v>4504.7</v>
      </c>
      <c r="G16" s="39">
        <v>4464.95</v>
      </c>
      <c r="H16" s="39">
        <v>4428.75</v>
      </c>
      <c r="I16" s="39">
        <v>4389</v>
      </c>
      <c r="J16" s="39">
        <v>4540.8999999999996</v>
      </c>
      <c r="K16" s="39">
        <v>4580.6499999999996</v>
      </c>
      <c r="L16" s="39">
        <v>4616.8499999999995</v>
      </c>
      <c r="M16" s="31">
        <v>4544.45</v>
      </c>
      <c r="N16" s="31">
        <v>4468.5</v>
      </c>
      <c r="O16" s="260">
        <v>1546000</v>
      </c>
      <c r="P16" s="261">
        <v>3.6714165968147527E-2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23944.55</v>
      </c>
      <c r="F17" s="38">
        <v>24059.383333333331</v>
      </c>
      <c r="G17" s="39">
        <v>23733.866666666661</v>
      </c>
      <c r="H17" s="39">
        <v>23523.183333333331</v>
      </c>
      <c r="I17" s="39">
        <v>23197.666666666661</v>
      </c>
      <c r="J17" s="39">
        <v>24270.066666666662</v>
      </c>
      <c r="K17" s="39">
        <v>24595.583333333332</v>
      </c>
      <c r="L17" s="39">
        <v>24806.266666666663</v>
      </c>
      <c r="M17" s="31">
        <v>24384.9</v>
      </c>
      <c r="N17" s="31">
        <v>23848.7</v>
      </c>
      <c r="O17" s="260">
        <v>74640</v>
      </c>
      <c r="P17" s="261">
        <v>3.8975501113585748E-2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186.15</v>
      </c>
      <c r="F18" s="38">
        <v>187.08333333333334</v>
      </c>
      <c r="G18" s="39">
        <v>183.61666666666667</v>
      </c>
      <c r="H18" s="39">
        <v>181.08333333333334</v>
      </c>
      <c r="I18" s="39">
        <v>177.61666666666667</v>
      </c>
      <c r="J18" s="39">
        <v>189.61666666666667</v>
      </c>
      <c r="K18" s="39">
        <v>193.08333333333331</v>
      </c>
      <c r="L18" s="39">
        <v>195.61666666666667</v>
      </c>
      <c r="M18" s="31">
        <v>190.55</v>
      </c>
      <c r="N18" s="31">
        <v>184.55</v>
      </c>
      <c r="O18" s="260">
        <v>27464400</v>
      </c>
      <c r="P18" s="261">
        <v>4.1999590247900023E-2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202.6</v>
      </c>
      <c r="F19" s="38">
        <v>203.06666666666669</v>
      </c>
      <c r="G19" s="39">
        <v>199.83333333333337</v>
      </c>
      <c r="H19" s="39">
        <v>197.06666666666669</v>
      </c>
      <c r="I19" s="39">
        <v>193.83333333333337</v>
      </c>
      <c r="J19" s="39">
        <v>205.83333333333337</v>
      </c>
      <c r="K19" s="39">
        <v>209.06666666666666</v>
      </c>
      <c r="L19" s="39">
        <v>211.83333333333337</v>
      </c>
      <c r="M19" s="31">
        <v>206.3</v>
      </c>
      <c r="N19" s="31">
        <v>200.3</v>
      </c>
      <c r="O19" s="260">
        <v>32505200</v>
      </c>
      <c r="P19" s="261">
        <v>-4.5357361026267563E-2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2010.5</v>
      </c>
      <c r="F20" s="38">
        <v>2009.8333333333333</v>
      </c>
      <c r="G20" s="39">
        <v>1974.6666666666665</v>
      </c>
      <c r="H20" s="39">
        <v>1938.8333333333333</v>
      </c>
      <c r="I20" s="39">
        <v>1903.6666666666665</v>
      </c>
      <c r="J20" s="39">
        <v>2045.6666666666665</v>
      </c>
      <c r="K20" s="39">
        <v>2080.833333333333</v>
      </c>
      <c r="L20" s="39">
        <v>2116.6666666666665</v>
      </c>
      <c r="M20" s="31">
        <v>2045</v>
      </c>
      <c r="N20" s="31">
        <v>1974</v>
      </c>
      <c r="O20" s="260">
        <v>6188400</v>
      </c>
      <c r="P20" s="261">
        <v>-3.73792524149517E-2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2489.5500000000002</v>
      </c>
      <c r="F21" s="38">
        <v>2508.5833333333335</v>
      </c>
      <c r="G21" s="39">
        <v>2450.9666666666672</v>
      </c>
      <c r="H21" s="39">
        <v>2412.3833333333337</v>
      </c>
      <c r="I21" s="39">
        <v>2354.7666666666673</v>
      </c>
      <c r="J21" s="39">
        <v>2547.166666666667</v>
      </c>
      <c r="K21" s="39">
        <v>2604.7833333333328</v>
      </c>
      <c r="L21" s="39">
        <v>2643.3666666666668</v>
      </c>
      <c r="M21" s="31">
        <v>2566.1999999999998</v>
      </c>
      <c r="N21" s="31">
        <v>2470</v>
      </c>
      <c r="O21" s="260">
        <v>11670300</v>
      </c>
      <c r="P21" s="261">
        <v>-5.5388276431450632E-2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789.25</v>
      </c>
      <c r="F22" s="38">
        <v>788.65</v>
      </c>
      <c r="G22" s="39">
        <v>766.9</v>
      </c>
      <c r="H22" s="39">
        <v>744.55</v>
      </c>
      <c r="I22" s="39">
        <v>722.8</v>
      </c>
      <c r="J22" s="39">
        <v>811</v>
      </c>
      <c r="K22" s="39">
        <v>832.75</v>
      </c>
      <c r="L22" s="39">
        <v>855.1</v>
      </c>
      <c r="M22" s="31">
        <v>810.4</v>
      </c>
      <c r="N22" s="31">
        <v>766.3</v>
      </c>
      <c r="O22" s="260">
        <v>38584800</v>
      </c>
      <c r="P22" s="261">
        <v>2.5842266462480858E-2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4159.8999999999996</v>
      </c>
      <c r="F23" s="38">
        <v>4149.3</v>
      </c>
      <c r="G23" s="39">
        <v>4118.6000000000004</v>
      </c>
      <c r="H23" s="39">
        <v>4077.3</v>
      </c>
      <c r="I23" s="39">
        <v>4046.6000000000004</v>
      </c>
      <c r="J23" s="39">
        <v>4190.6000000000004</v>
      </c>
      <c r="K23" s="39">
        <v>4221.2999999999993</v>
      </c>
      <c r="L23" s="39">
        <v>4262.6000000000004</v>
      </c>
      <c r="M23" s="31">
        <v>4180</v>
      </c>
      <c r="N23" s="31">
        <v>4108</v>
      </c>
      <c r="O23" s="260">
        <v>746600</v>
      </c>
      <c r="P23" s="261">
        <v>3.3499446290143967E-2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469.35</v>
      </c>
      <c r="F24" s="38">
        <v>468.95</v>
      </c>
      <c r="G24" s="39">
        <v>458.9</v>
      </c>
      <c r="H24" s="39">
        <v>448.45</v>
      </c>
      <c r="I24" s="39">
        <v>438.4</v>
      </c>
      <c r="J24" s="39">
        <v>479.4</v>
      </c>
      <c r="K24" s="39">
        <v>489.45000000000005</v>
      </c>
      <c r="L24" s="39">
        <v>499.9</v>
      </c>
      <c r="M24" s="31">
        <v>479</v>
      </c>
      <c r="N24" s="31">
        <v>458.5</v>
      </c>
      <c r="O24" s="260">
        <v>63867600</v>
      </c>
      <c r="P24" s="261">
        <v>1.8105649766147314E-2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5047.3500000000004</v>
      </c>
      <c r="F25" s="38">
        <v>5041.5</v>
      </c>
      <c r="G25" s="39">
        <v>5008.75</v>
      </c>
      <c r="H25" s="39">
        <v>4970.1499999999996</v>
      </c>
      <c r="I25" s="39">
        <v>4937.3999999999996</v>
      </c>
      <c r="J25" s="39">
        <v>5080.1000000000004</v>
      </c>
      <c r="K25" s="39">
        <v>5112.8500000000004</v>
      </c>
      <c r="L25" s="39">
        <v>5151.4500000000007</v>
      </c>
      <c r="M25" s="31">
        <v>5074.25</v>
      </c>
      <c r="N25" s="31">
        <v>5002.8999999999996</v>
      </c>
      <c r="O25" s="260">
        <v>2580000</v>
      </c>
      <c r="P25" s="261">
        <v>4.665314401622718E-2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439.1</v>
      </c>
      <c r="F26" s="38">
        <v>437.5333333333333</v>
      </c>
      <c r="G26" s="39">
        <v>434.06666666666661</v>
      </c>
      <c r="H26" s="39">
        <v>429.0333333333333</v>
      </c>
      <c r="I26" s="39">
        <v>425.56666666666661</v>
      </c>
      <c r="J26" s="39">
        <v>442.56666666666661</v>
      </c>
      <c r="K26" s="39">
        <v>446.0333333333333</v>
      </c>
      <c r="L26" s="39">
        <v>451.06666666666661</v>
      </c>
      <c r="M26" s="31">
        <v>441</v>
      </c>
      <c r="N26" s="31">
        <v>432.5</v>
      </c>
      <c r="O26" s="260">
        <v>9071200</v>
      </c>
      <c r="P26" s="261">
        <v>9.3791033577190022E-4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184.3</v>
      </c>
      <c r="F27" s="38">
        <v>184.36666666666667</v>
      </c>
      <c r="G27" s="39">
        <v>182.83333333333334</v>
      </c>
      <c r="H27" s="39">
        <v>181.36666666666667</v>
      </c>
      <c r="I27" s="39">
        <v>179.83333333333334</v>
      </c>
      <c r="J27" s="39">
        <v>185.83333333333334</v>
      </c>
      <c r="K27" s="39">
        <v>187.36666666666665</v>
      </c>
      <c r="L27" s="39">
        <v>188.83333333333334</v>
      </c>
      <c r="M27" s="31">
        <v>185.9</v>
      </c>
      <c r="N27" s="31">
        <v>182.9</v>
      </c>
      <c r="O27" s="260">
        <v>82230000</v>
      </c>
      <c r="P27" s="261">
        <v>-7.6031860970311371E-3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3361.3</v>
      </c>
      <c r="F28" s="38">
        <v>3360.1166666666668</v>
      </c>
      <c r="G28" s="39">
        <v>3346.2333333333336</v>
      </c>
      <c r="H28" s="39">
        <v>3331.166666666667</v>
      </c>
      <c r="I28" s="39">
        <v>3317.2833333333338</v>
      </c>
      <c r="J28" s="39">
        <v>3375.1833333333334</v>
      </c>
      <c r="K28" s="39">
        <v>3389.0666666666666</v>
      </c>
      <c r="L28" s="39">
        <v>3404.1333333333332</v>
      </c>
      <c r="M28" s="31">
        <v>3374</v>
      </c>
      <c r="N28" s="31">
        <v>3345.05</v>
      </c>
      <c r="O28" s="260">
        <v>4911600</v>
      </c>
      <c r="P28" s="261">
        <v>-2.0696255532958487E-2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1980.3</v>
      </c>
      <c r="F29" s="38">
        <v>1988.1333333333332</v>
      </c>
      <c r="G29" s="39">
        <v>1964.2666666666664</v>
      </c>
      <c r="H29" s="39">
        <v>1948.2333333333331</v>
      </c>
      <c r="I29" s="39">
        <v>1924.3666666666663</v>
      </c>
      <c r="J29" s="39">
        <v>2004.1666666666665</v>
      </c>
      <c r="K29" s="39">
        <v>2028.0333333333333</v>
      </c>
      <c r="L29" s="39">
        <v>2044.0666666666666</v>
      </c>
      <c r="M29" s="31">
        <v>2012</v>
      </c>
      <c r="N29" s="31">
        <v>1972.1</v>
      </c>
      <c r="O29" s="260">
        <v>3684313</v>
      </c>
      <c r="P29" s="261">
        <v>3.1545417180435679E-2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6992.6</v>
      </c>
      <c r="F30" s="38">
        <v>6988.7166666666672</v>
      </c>
      <c r="G30" s="39">
        <v>6910.9333333333343</v>
      </c>
      <c r="H30" s="39">
        <v>6829.2666666666673</v>
      </c>
      <c r="I30" s="39">
        <v>6751.4833333333345</v>
      </c>
      <c r="J30" s="39">
        <v>7070.3833333333341</v>
      </c>
      <c r="K30" s="39">
        <v>7148.166666666667</v>
      </c>
      <c r="L30" s="39">
        <v>7229.8333333333339</v>
      </c>
      <c r="M30" s="31">
        <v>7066.5</v>
      </c>
      <c r="N30" s="31">
        <v>6907.05</v>
      </c>
      <c r="O30" s="260">
        <v>428325</v>
      </c>
      <c r="P30" s="261">
        <v>-1.6870373558271649E-2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719.3</v>
      </c>
      <c r="F31" s="38">
        <v>714.35</v>
      </c>
      <c r="G31" s="39">
        <v>699.2</v>
      </c>
      <c r="H31" s="39">
        <v>679.1</v>
      </c>
      <c r="I31" s="39">
        <v>663.95</v>
      </c>
      <c r="J31" s="39">
        <v>734.45</v>
      </c>
      <c r="K31" s="39">
        <v>749.59999999999991</v>
      </c>
      <c r="L31" s="39">
        <v>769.7</v>
      </c>
      <c r="M31" s="31">
        <v>729.5</v>
      </c>
      <c r="N31" s="31">
        <v>694.25</v>
      </c>
      <c r="O31" s="260">
        <v>13805000</v>
      </c>
      <c r="P31" s="261">
        <v>9.7725826972010182E-2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873.2</v>
      </c>
      <c r="F32" s="38">
        <v>869.55000000000007</v>
      </c>
      <c r="G32" s="39">
        <v>859.40000000000009</v>
      </c>
      <c r="H32" s="39">
        <v>845.6</v>
      </c>
      <c r="I32" s="39">
        <v>835.45</v>
      </c>
      <c r="J32" s="39">
        <v>883.35000000000014</v>
      </c>
      <c r="K32" s="39">
        <v>893.5</v>
      </c>
      <c r="L32" s="39">
        <v>907.30000000000018</v>
      </c>
      <c r="M32" s="31">
        <v>879.7</v>
      </c>
      <c r="N32" s="31">
        <v>855.75</v>
      </c>
      <c r="O32" s="260">
        <v>14283500</v>
      </c>
      <c r="P32" s="261">
        <v>1.7744175281592346E-3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958</v>
      </c>
      <c r="F33" s="38">
        <v>958.26666666666677</v>
      </c>
      <c r="G33" s="39">
        <v>950.38333333333355</v>
      </c>
      <c r="H33" s="39">
        <v>942.76666666666677</v>
      </c>
      <c r="I33" s="39">
        <v>934.88333333333355</v>
      </c>
      <c r="J33" s="39">
        <v>965.88333333333355</v>
      </c>
      <c r="K33" s="39">
        <v>973.76666666666677</v>
      </c>
      <c r="L33" s="39">
        <v>981.38333333333355</v>
      </c>
      <c r="M33" s="31">
        <v>966.15</v>
      </c>
      <c r="N33" s="31">
        <v>950.65</v>
      </c>
      <c r="O33" s="260">
        <v>42236250</v>
      </c>
      <c r="P33" s="261">
        <v>-1.3575056927658084E-2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4680.8500000000004</v>
      </c>
      <c r="F34" s="38">
        <v>4692.2833333333338</v>
      </c>
      <c r="G34" s="39">
        <v>4656.5666666666675</v>
      </c>
      <c r="H34" s="39">
        <v>4632.2833333333338</v>
      </c>
      <c r="I34" s="39">
        <v>4596.5666666666675</v>
      </c>
      <c r="J34" s="39">
        <v>4716.5666666666675</v>
      </c>
      <c r="K34" s="39">
        <v>4752.2833333333328</v>
      </c>
      <c r="L34" s="39">
        <v>4776.5666666666675</v>
      </c>
      <c r="M34" s="31">
        <v>4728</v>
      </c>
      <c r="N34" s="31">
        <v>4668</v>
      </c>
      <c r="O34" s="260">
        <v>2677500</v>
      </c>
      <c r="P34" s="261">
        <v>4.7023169420275686E-2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1522.95</v>
      </c>
      <c r="F35" s="38">
        <v>1517.1333333333334</v>
      </c>
      <c r="G35" s="39">
        <v>1507.1166666666668</v>
      </c>
      <c r="H35" s="39">
        <v>1491.2833333333333</v>
      </c>
      <c r="I35" s="39">
        <v>1481.2666666666667</v>
      </c>
      <c r="J35" s="39">
        <v>1532.9666666666669</v>
      </c>
      <c r="K35" s="39">
        <v>1542.9833333333338</v>
      </c>
      <c r="L35" s="39">
        <v>1558.8166666666671</v>
      </c>
      <c r="M35" s="31">
        <v>1527.15</v>
      </c>
      <c r="N35" s="31">
        <v>1501.3</v>
      </c>
      <c r="O35" s="260">
        <v>10400000</v>
      </c>
      <c r="P35" s="261">
        <v>-2.4984765386959172E-2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7215.4</v>
      </c>
      <c r="F36" s="38">
        <v>7190.833333333333</v>
      </c>
      <c r="G36" s="39">
        <v>7146.8666666666659</v>
      </c>
      <c r="H36" s="39">
        <v>7078.333333333333</v>
      </c>
      <c r="I36" s="39">
        <v>7034.3666666666659</v>
      </c>
      <c r="J36" s="39">
        <v>7259.3666666666659</v>
      </c>
      <c r="K36" s="39">
        <v>7303.333333333333</v>
      </c>
      <c r="L36" s="39">
        <v>7371.8666666666659</v>
      </c>
      <c r="M36" s="31">
        <v>7234.8</v>
      </c>
      <c r="N36" s="31">
        <v>7122.3</v>
      </c>
      <c r="O36" s="260">
        <v>5073750</v>
      </c>
      <c r="P36" s="261">
        <v>-5.9510689883182722E-3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2384.3000000000002</v>
      </c>
      <c r="F37" s="38">
        <v>2372.35</v>
      </c>
      <c r="G37" s="39">
        <v>2354.6999999999998</v>
      </c>
      <c r="H37" s="39">
        <v>2325.1</v>
      </c>
      <c r="I37" s="39">
        <v>2307.4499999999998</v>
      </c>
      <c r="J37" s="39">
        <v>2401.9499999999998</v>
      </c>
      <c r="K37" s="39">
        <v>2419.6000000000004</v>
      </c>
      <c r="L37" s="39">
        <v>2449.1999999999998</v>
      </c>
      <c r="M37" s="31">
        <v>2390</v>
      </c>
      <c r="N37" s="31">
        <v>2342.75</v>
      </c>
      <c r="O37" s="260">
        <v>2072700</v>
      </c>
      <c r="P37" s="261">
        <v>-3.5863801283840355E-2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395.3</v>
      </c>
      <c r="F38" s="38">
        <v>397.41666666666669</v>
      </c>
      <c r="G38" s="39">
        <v>389.48333333333335</v>
      </c>
      <c r="H38" s="39">
        <v>383.66666666666669</v>
      </c>
      <c r="I38" s="39">
        <v>375.73333333333335</v>
      </c>
      <c r="J38" s="39">
        <v>403.23333333333335</v>
      </c>
      <c r="K38" s="39">
        <v>411.16666666666663</v>
      </c>
      <c r="L38" s="39">
        <v>416.98333333333335</v>
      </c>
      <c r="M38" s="31">
        <v>405.35</v>
      </c>
      <c r="N38" s="31">
        <v>391.6</v>
      </c>
      <c r="O38" s="260">
        <v>12011200</v>
      </c>
      <c r="P38" s="261">
        <v>-0.14372077107334322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233.8</v>
      </c>
      <c r="F39" s="38">
        <v>232.70000000000002</v>
      </c>
      <c r="G39" s="39">
        <v>230.60000000000002</v>
      </c>
      <c r="H39" s="39">
        <v>227.4</v>
      </c>
      <c r="I39" s="39">
        <v>225.3</v>
      </c>
      <c r="J39" s="39">
        <v>235.90000000000003</v>
      </c>
      <c r="K39" s="39">
        <v>238</v>
      </c>
      <c r="L39" s="39">
        <v>241.20000000000005</v>
      </c>
      <c r="M39" s="31">
        <v>234.8</v>
      </c>
      <c r="N39" s="31">
        <v>229.5</v>
      </c>
      <c r="O39" s="260">
        <v>86805000</v>
      </c>
      <c r="P39" s="261">
        <v>6.7849686847599169E-3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195.75</v>
      </c>
      <c r="F40" s="38">
        <v>194.66666666666666</v>
      </c>
      <c r="G40" s="39">
        <v>191.48333333333332</v>
      </c>
      <c r="H40" s="39">
        <v>187.21666666666667</v>
      </c>
      <c r="I40" s="39">
        <v>184.03333333333333</v>
      </c>
      <c r="J40" s="39">
        <v>198.93333333333331</v>
      </c>
      <c r="K40" s="39">
        <v>202.11666666666665</v>
      </c>
      <c r="L40" s="39">
        <v>206.3833333333333</v>
      </c>
      <c r="M40" s="31">
        <v>197.85</v>
      </c>
      <c r="N40" s="31">
        <v>190.4</v>
      </c>
      <c r="O40" s="260">
        <v>107622450</v>
      </c>
      <c r="P40" s="261">
        <v>-5.0722394220846234E-2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1739.15</v>
      </c>
      <c r="F41" s="38">
        <v>1743.6000000000001</v>
      </c>
      <c r="G41" s="39">
        <v>1731.9500000000003</v>
      </c>
      <c r="H41" s="39">
        <v>1724.7500000000002</v>
      </c>
      <c r="I41" s="39">
        <v>1713.1000000000004</v>
      </c>
      <c r="J41" s="39">
        <v>1750.8000000000002</v>
      </c>
      <c r="K41" s="39">
        <v>1762.4500000000003</v>
      </c>
      <c r="L41" s="39">
        <v>1769.65</v>
      </c>
      <c r="M41" s="31">
        <v>1755.25</v>
      </c>
      <c r="N41" s="31">
        <v>1736.4</v>
      </c>
      <c r="O41" s="260">
        <v>1903500</v>
      </c>
      <c r="P41" s="261">
        <v>3.7400367872470877E-2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129.35</v>
      </c>
      <c r="F42" s="38">
        <v>128.91666666666666</v>
      </c>
      <c r="G42" s="39">
        <v>127.98333333333332</v>
      </c>
      <c r="H42" s="39">
        <v>126.61666666666666</v>
      </c>
      <c r="I42" s="39">
        <v>125.68333333333332</v>
      </c>
      <c r="J42" s="39">
        <v>130.2833333333333</v>
      </c>
      <c r="K42" s="39">
        <v>131.21666666666664</v>
      </c>
      <c r="L42" s="39">
        <v>132.58333333333331</v>
      </c>
      <c r="M42" s="31">
        <v>129.85</v>
      </c>
      <c r="N42" s="31">
        <v>127.55</v>
      </c>
      <c r="O42" s="260">
        <v>78597300</v>
      </c>
      <c r="P42" s="261">
        <v>-2.4616255216806961E-2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707.45</v>
      </c>
      <c r="F43" s="38">
        <v>705.80000000000007</v>
      </c>
      <c r="G43" s="39">
        <v>701.25000000000011</v>
      </c>
      <c r="H43" s="39">
        <v>695.05000000000007</v>
      </c>
      <c r="I43" s="39">
        <v>690.50000000000011</v>
      </c>
      <c r="J43" s="39">
        <v>712.00000000000011</v>
      </c>
      <c r="K43" s="39">
        <v>716.55000000000007</v>
      </c>
      <c r="L43" s="39">
        <v>722.75000000000011</v>
      </c>
      <c r="M43" s="31">
        <v>710.35</v>
      </c>
      <c r="N43" s="31">
        <v>699.6</v>
      </c>
      <c r="O43" s="260">
        <v>8925400</v>
      </c>
      <c r="P43" s="261">
        <v>4.0389793563277342E-2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909.95</v>
      </c>
      <c r="F44" s="38">
        <v>910.1</v>
      </c>
      <c r="G44" s="39">
        <v>903.30000000000007</v>
      </c>
      <c r="H44" s="39">
        <v>896.65000000000009</v>
      </c>
      <c r="I44" s="39">
        <v>889.85000000000014</v>
      </c>
      <c r="J44" s="39">
        <v>916.75</v>
      </c>
      <c r="K44" s="39">
        <v>923.55</v>
      </c>
      <c r="L44" s="39">
        <v>930.19999999999993</v>
      </c>
      <c r="M44" s="31">
        <v>916.9</v>
      </c>
      <c r="N44" s="31">
        <v>903.45</v>
      </c>
      <c r="O44" s="260">
        <v>7856000</v>
      </c>
      <c r="P44" s="261">
        <v>-7.7049387394214977E-3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883.9</v>
      </c>
      <c r="F45" s="38">
        <v>885.6</v>
      </c>
      <c r="G45" s="39">
        <v>877.30000000000007</v>
      </c>
      <c r="H45" s="39">
        <v>870.7</v>
      </c>
      <c r="I45" s="39">
        <v>862.40000000000009</v>
      </c>
      <c r="J45" s="39">
        <v>892.2</v>
      </c>
      <c r="K45" s="39">
        <v>900.5</v>
      </c>
      <c r="L45" s="39">
        <v>907.1</v>
      </c>
      <c r="M45" s="31">
        <v>893.9</v>
      </c>
      <c r="N45" s="31">
        <v>879</v>
      </c>
      <c r="O45" s="260">
        <v>35472050</v>
      </c>
      <c r="P45" s="261">
        <v>-2.5116837680478316E-2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99</v>
      </c>
      <c r="F46" s="38">
        <v>99.216666666666654</v>
      </c>
      <c r="G46" s="39">
        <v>97.283333333333303</v>
      </c>
      <c r="H46" s="39">
        <v>95.566666666666649</v>
      </c>
      <c r="I46" s="39">
        <v>93.633333333333297</v>
      </c>
      <c r="J46" s="39">
        <v>100.93333333333331</v>
      </c>
      <c r="K46" s="39">
        <v>102.86666666666667</v>
      </c>
      <c r="L46" s="39">
        <v>104.58333333333331</v>
      </c>
      <c r="M46" s="31">
        <v>101.15</v>
      </c>
      <c r="N46" s="31">
        <v>97.5</v>
      </c>
      <c r="O46" s="260">
        <v>117348000</v>
      </c>
      <c r="P46" s="261">
        <v>-7.900577008433201E-3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274.75</v>
      </c>
      <c r="F47" s="38">
        <v>271.86666666666667</v>
      </c>
      <c r="G47" s="39">
        <v>268.13333333333333</v>
      </c>
      <c r="H47" s="39">
        <v>261.51666666666665</v>
      </c>
      <c r="I47" s="39">
        <v>257.7833333333333</v>
      </c>
      <c r="J47" s="39">
        <v>278.48333333333335</v>
      </c>
      <c r="K47" s="39">
        <v>282.2166666666667</v>
      </c>
      <c r="L47" s="39">
        <v>288.83333333333337</v>
      </c>
      <c r="M47" s="31">
        <v>275.60000000000002</v>
      </c>
      <c r="N47" s="31">
        <v>265.25</v>
      </c>
      <c r="O47" s="260">
        <v>33840000</v>
      </c>
      <c r="P47" s="261">
        <v>-1.12490869247626E-2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18253.849999999999</v>
      </c>
      <c r="F48" s="38">
        <v>18225.366666666665</v>
      </c>
      <c r="G48" s="39">
        <v>18109.48333333333</v>
      </c>
      <c r="H48" s="39">
        <v>17965.116666666665</v>
      </c>
      <c r="I48" s="39">
        <v>17849.23333333333</v>
      </c>
      <c r="J48" s="39">
        <v>18369.73333333333</v>
      </c>
      <c r="K48" s="39">
        <v>18485.616666666669</v>
      </c>
      <c r="L48" s="39">
        <v>18629.98333333333</v>
      </c>
      <c r="M48" s="31">
        <v>18341.25</v>
      </c>
      <c r="N48" s="31">
        <v>18081</v>
      </c>
      <c r="O48" s="260">
        <v>212300</v>
      </c>
      <c r="P48" s="261">
        <v>-4.7080979284369113E-4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356.45</v>
      </c>
      <c r="F49" s="38">
        <v>357.4666666666667</v>
      </c>
      <c r="G49" s="39">
        <v>353.98333333333341</v>
      </c>
      <c r="H49" s="39">
        <v>351.51666666666671</v>
      </c>
      <c r="I49" s="39">
        <v>348.03333333333342</v>
      </c>
      <c r="J49" s="39">
        <v>359.93333333333339</v>
      </c>
      <c r="K49" s="39">
        <v>363.41666666666674</v>
      </c>
      <c r="L49" s="39">
        <v>365.88333333333338</v>
      </c>
      <c r="M49" s="31">
        <v>360.95</v>
      </c>
      <c r="N49" s="31">
        <v>355</v>
      </c>
      <c r="O49" s="260">
        <v>31190400</v>
      </c>
      <c r="P49" s="261">
        <v>2.1698113207547168E-2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4635.6000000000004</v>
      </c>
      <c r="F50" s="38">
        <v>4654.7166666666662</v>
      </c>
      <c r="G50" s="39">
        <v>4606.5333333333328</v>
      </c>
      <c r="H50" s="39">
        <v>4577.4666666666662</v>
      </c>
      <c r="I50" s="39">
        <v>4529.2833333333328</v>
      </c>
      <c r="J50" s="39">
        <v>4683.7833333333328</v>
      </c>
      <c r="K50" s="39">
        <v>4731.9666666666653</v>
      </c>
      <c r="L50" s="39">
        <v>4761.0333333333328</v>
      </c>
      <c r="M50" s="31">
        <v>4702.8999999999996</v>
      </c>
      <c r="N50" s="31">
        <v>4625.6499999999996</v>
      </c>
      <c r="O50" s="260">
        <v>2239600</v>
      </c>
      <c r="P50" s="261">
        <v>5.9513672059797518E-2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453.4</v>
      </c>
      <c r="F51" s="38">
        <v>453.05</v>
      </c>
      <c r="G51" s="39">
        <v>449.20000000000005</v>
      </c>
      <c r="H51" s="39">
        <v>445.00000000000006</v>
      </c>
      <c r="I51" s="39">
        <v>441.15000000000009</v>
      </c>
      <c r="J51" s="39">
        <v>457.25</v>
      </c>
      <c r="K51" s="39">
        <v>461.1</v>
      </c>
      <c r="L51" s="39">
        <v>465.29999999999995</v>
      </c>
      <c r="M51" s="31">
        <v>456.9</v>
      </c>
      <c r="N51" s="31">
        <v>448.85</v>
      </c>
      <c r="O51" s="260">
        <v>8464000</v>
      </c>
      <c r="P51" s="261">
        <v>-5.6390977443609019E-3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341</v>
      </c>
      <c r="F52" s="38">
        <v>337.68333333333334</v>
      </c>
      <c r="G52" s="39">
        <v>333.4666666666667</v>
      </c>
      <c r="H52" s="39">
        <v>325.93333333333334</v>
      </c>
      <c r="I52" s="39">
        <v>321.7166666666667</v>
      </c>
      <c r="J52" s="39">
        <v>345.2166666666667</v>
      </c>
      <c r="K52" s="39">
        <v>349.43333333333328</v>
      </c>
      <c r="L52" s="39">
        <v>356.9666666666667</v>
      </c>
      <c r="M52" s="31">
        <v>341.9</v>
      </c>
      <c r="N52" s="31">
        <v>330.15</v>
      </c>
      <c r="O52" s="260">
        <v>49928400</v>
      </c>
      <c r="P52" s="261">
        <v>2.2900763358778626E-2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743.25</v>
      </c>
      <c r="F53" s="38">
        <v>744.78333333333342</v>
      </c>
      <c r="G53" s="39">
        <v>736.91666666666686</v>
      </c>
      <c r="H53" s="39">
        <v>730.58333333333348</v>
      </c>
      <c r="I53" s="39">
        <v>722.71666666666692</v>
      </c>
      <c r="J53" s="39">
        <v>751.11666666666679</v>
      </c>
      <c r="K53" s="39">
        <v>758.98333333333335</v>
      </c>
      <c r="L53" s="39">
        <v>765.31666666666672</v>
      </c>
      <c r="M53" s="31">
        <v>752.65</v>
      </c>
      <c r="N53" s="31">
        <v>738.45</v>
      </c>
      <c r="O53" s="260">
        <v>5903625</v>
      </c>
      <c r="P53" s="261">
        <v>-1.2234910277324634E-2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273.60000000000002</v>
      </c>
      <c r="F54" s="38">
        <v>273.7166666666667</v>
      </c>
      <c r="G54" s="39">
        <v>270.38333333333338</v>
      </c>
      <c r="H54" s="39">
        <v>267.16666666666669</v>
      </c>
      <c r="I54" s="39">
        <v>263.83333333333337</v>
      </c>
      <c r="J54" s="39">
        <v>276.93333333333339</v>
      </c>
      <c r="K54" s="39">
        <v>280.26666666666665</v>
      </c>
      <c r="L54" s="39">
        <v>283.48333333333341</v>
      </c>
      <c r="M54" s="31">
        <v>277.05</v>
      </c>
      <c r="N54" s="31">
        <v>270.5</v>
      </c>
      <c r="O54" s="260">
        <v>16714300</v>
      </c>
      <c r="P54" s="261">
        <v>0.27603713373948363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1064.95</v>
      </c>
      <c r="F55" s="38">
        <v>1067.7</v>
      </c>
      <c r="G55" s="39">
        <v>1055.4000000000001</v>
      </c>
      <c r="H55" s="39">
        <v>1045.8500000000001</v>
      </c>
      <c r="I55" s="39">
        <v>1033.5500000000002</v>
      </c>
      <c r="J55" s="39">
        <v>1077.25</v>
      </c>
      <c r="K55" s="39">
        <v>1089.5499999999997</v>
      </c>
      <c r="L55" s="39">
        <v>1099.0999999999999</v>
      </c>
      <c r="M55" s="31">
        <v>1080</v>
      </c>
      <c r="N55" s="31">
        <v>1058.1500000000001</v>
      </c>
      <c r="O55" s="260">
        <v>11495000</v>
      </c>
      <c r="P55" s="261">
        <v>3.8205436087763345E-3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1264.5999999999999</v>
      </c>
      <c r="F56" s="38">
        <v>1253.6166666666666</v>
      </c>
      <c r="G56" s="39">
        <v>1238.083333333333</v>
      </c>
      <c r="H56" s="39">
        <v>1211.5666666666664</v>
      </c>
      <c r="I56" s="39">
        <v>1196.0333333333328</v>
      </c>
      <c r="J56" s="39">
        <v>1280.1333333333332</v>
      </c>
      <c r="K56" s="39">
        <v>1295.6666666666665</v>
      </c>
      <c r="L56" s="39">
        <v>1322.1833333333334</v>
      </c>
      <c r="M56" s="31">
        <v>1269.1500000000001</v>
      </c>
      <c r="N56" s="31">
        <v>1227.0999999999999</v>
      </c>
      <c r="O56" s="260">
        <v>12487150</v>
      </c>
      <c r="P56" s="261">
        <v>2.9859547550123298E-2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227.75</v>
      </c>
      <c r="F57" s="38">
        <v>229.08333333333334</v>
      </c>
      <c r="G57" s="39">
        <v>225.31666666666669</v>
      </c>
      <c r="H57" s="39">
        <v>222.88333333333335</v>
      </c>
      <c r="I57" s="39">
        <v>219.1166666666667</v>
      </c>
      <c r="J57" s="39">
        <v>231.51666666666668</v>
      </c>
      <c r="K57" s="39">
        <v>235.28333333333333</v>
      </c>
      <c r="L57" s="39">
        <v>237.71666666666667</v>
      </c>
      <c r="M57" s="31">
        <v>232.85</v>
      </c>
      <c r="N57" s="31">
        <v>226.65</v>
      </c>
      <c r="O57" s="260">
        <v>65688000</v>
      </c>
      <c r="P57" s="261">
        <v>5.675675675675676E-2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4964.05</v>
      </c>
      <c r="F58" s="38">
        <v>4967.4666666666662</v>
      </c>
      <c r="G58" s="39">
        <v>4907.9333333333325</v>
      </c>
      <c r="H58" s="39">
        <v>4851.8166666666666</v>
      </c>
      <c r="I58" s="39">
        <v>4792.2833333333328</v>
      </c>
      <c r="J58" s="39">
        <v>5023.5833333333321</v>
      </c>
      <c r="K58" s="39">
        <v>5083.1166666666668</v>
      </c>
      <c r="L58" s="39">
        <v>5139.2333333333318</v>
      </c>
      <c r="M58" s="31">
        <v>5027</v>
      </c>
      <c r="N58" s="31">
        <v>4911.3500000000004</v>
      </c>
      <c r="O58" s="260">
        <v>661650</v>
      </c>
      <c r="P58" s="261">
        <v>-2.2817899867080195E-2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1989.75</v>
      </c>
      <c r="F59" s="38">
        <v>1991.1833333333334</v>
      </c>
      <c r="G59" s="39">
        <v>1973.3666666666668</v>
      </c>
      <c r="H59" s="39">
        <v>1956.9833333333333</v>
      </c>
      <c r="I59" s="39">
        <v>1939.1666666666667</v>
      </c>
      <c r="J59" s="39">
        <v>2007.5666666666668</v>
      </c>
      <c r="K59" s="39">
        <v>2025.3833333333334</v>
      </c>
      <c r="L59" s="39">
        <v>2041.7666666666669</v>
      </c>
      <c r="M59" s="31">
        <v>2009</v>
      </c>
      <c r="N59" s="31">
        <v>1974.8</v>
      </c>
      <c r="O59" s="260">
        <v>2663500</v>
      </c>
      <c r="P59" s="261">
        <v>6.8370068791239649E-2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712.7</v>
      </c>
      <c r="F60" s="38">
        <v>707.36666666666667</v>
      </c>
      <c r="G60" s="39">
        <v>699.33333333333337</v>
      </c>
      <c r="H60" s="39">
        <v>685.9666666666667</v>
      </c>
      <c r="I60" s="39">
        <v>677.93333333333339</v>
      </c>
      <c r="J60" s="39">
        <v>720.73333333333335</v>
      </c>
      <c r="K60" s="39">
        <v>728.76666666666665</v>
      </c>
      <c r="L60" s="39">
        <v>742.13333333333333</v>
      </c>
      <c r="M60" s="31">
        <v>715.4</v>
      </c>
      <c r="N60" s="31">
        <v>694</v>
      </c>
      <c r="O60" s="260">
        <v>4820000</v>
      </c>
      <c r="P60" s="261">
        <v>4.3741879601559119E-2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1062.4000000000001</v>
      </c>
      <c r="F61" s="38">
        <v>1061.3499999999999</v>
      </c>
      <c r="G61" s="39">
        <v>1053.8999999999999</v>
      </c>
      <c r="H61" s="39">
        <v>1045.3999999999999</v>
      </c>
      <c r="I61" s="39">
        <v>1037.9499999999998</v>
      </c>
      <c r="J61" s="39">
        <v>1069.8499999999999</v>
      </c>
      <c r="K61" s="39">
        <v>1077.2999999999997</v>
      </c>
      <c r="L61" s="39">
        <v>1085.8</v>
      </c>
      <c r="M61" s="31">
        <v>1068.8</v>
      </c>
      <c r="N61" s="31">
        <v>1052.8499999999999</v>
      </c>
      <c r="O61" s="260">
        <v>1989400</v>
      </c>
      <c r="P61" s="261">
        <v>-4.5988586774085266E-2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305.10000000000002</v>
      </c>
      <c r="F62" s="38">
        <v>303.46666666666664</v>
      </c>
      <c r="G62" s="39">
        <v>300.5333333333333</v>
      </c>
      <c r="H62" s="39">
        <v>295.96666666666664</v>
      </c>
      <c r="I62" s="39">
        <v>293.0333333333333</v>
      </c>
      <c r="J62" s="39">
        <v>308.0333333333333</v>
      </c>
      <c r="K62" s="39">
        <v>310.96666666666658</v>
      </c>
      <c r="L62" s="39">
        <v>315.5333333333333</v>
      </c>
      <c r="M62" s="31">
        <v>306.39999999999998</v>
      </c>
      <c r="N62" s="31">
        <v>298.89999999999998</v>
      </c>
      <c r="O62" s="260">
        <v>13343400</v>
      </c>
      <c r="P62" s="261">
        <v>-7.7870381888294565E-2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133.25</v>
      </c>
      <c r="F63" s="38">
        <v>133.48333333333332</v>
      </c>
      <c r="G63" s="39">
        <v>131.76666666666665</v>
      </c>
      <c r="H63" s="39">
        <v>130.28333333333333</v>
      </c>
      <c r="I63" s="39">
        <v>128.56666666666666</v>
      </c>
      <c r="J63" s="39">
        <v>134.96666666666664</v>
      </c>
      <c r="K63" s="39">
        <v>136.68333333333328</v>
      </c>
      <c r="L63" s="39">
        <v>138.16666666666663</v>
      </c>
      <c r="M63" s="31">
        <v>135.19999999999999</v>
      </c>
      <c r="N63" s="31">
        <v>132</v>
      </c>
      <c r="O63" s="260">
        <v>36550000</v>
      </c>
      <c r="P63" s="261">
        <v>2.4684585847504115E-3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1743.65</v>
      </c>
      <c r="F64" s="38">
        <v>1745.9833333333333</v>
      </c>
      <c r="G64" s="39">
        <v>1725.2166666666667</v>
      </c>
      <c r="H64" s="39">
        <v>1706.7833333333333</v>
      </c>
      <c r="I64" s="39">
        <v>1686.0166666666667</v>
      </c>
      <c r="J64" s="39">
        <v>1764.4166666666667</v>
      </c>
      <c r="K64" s="39">
        <v>1785.1833333333336</v>
      </c>
      <c r="L64" s="39">
        <v>1803.6166666666668</v>
      </c>
      <c r="M64" s="31">
        <v>1766.75</v>
      </c>
      <c r="N64" s="31">
        <v>1727.55</v>
      </c>
      <c r="O64" s="260">
        <v>5451000</v>
      </c>
      <c r="P64" s="261">
        <v>1.8155328925249355E-2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566.15</v>
      </c>
      <c r="F65" s="38">
        <v>566.08333333333326</v>
      </c>
      <c r="G65" s="39">
        <v>562.11666666666656</v>
      </c>
      <c r="H65" s="39">
        <v>558.08333333333326</v>
      </c>
      <c r="I65" s="39">
        <v>554.11666666666656</v>
      </c>
      <c r="J65" s="39">
        <v>570.11666666666656</v>
      </c>
      <c r="K65" s="39">
        <v>574.08333333333326</v>
      </c>
      <c r="L65" s="39">
        <v>578.11666666666656</v>
      </c>
      <c r="M65" s="31">
        <v>570.04999999999995</v>
      </c>
      <c r="N65" s="31">
        <v>562.04999999999995</v>
      </c>
      <c r="O65" s="260">
        <v>15870000</v>
      </c>
      <c r="P65" s="261">
        <v>2.0989143546441495E-2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2022.2</v>
      </c>
      <c r="F66" s="38">
        <v>2023.75</v>
      </c>
      <c r="G66" s="39">
        <v>1994.6</v>
      </c>
      <c r="H66" s="39">
        <v>1967</v>
      </c>
      <c r="I66" s="39">
        <v>1937.85</v>
      </c>
      <c r="J66" s="39">
        <v>2051.35</v>
      </c>
      <c r="K66" s="39">
        <v>2080.5</v>
      </c>
      <c r="L66" s="39">
        <v>2108.1</v>
      </c>
      <c r="M66" s="31">
        <v>2052.9</v>
      </c>
      <c r="N66" s="31">
        <v>1996.15</v>
      </c>
      <c r="O66" s="260">
        <v>1828000</v>
      </c>
      <c r="P66" s="261">
        <v>3.4814605151429381E-2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2098.5500000000002</v>
      </c>
      <c r="F67" s="38">
        <v>2082.85</v>
      </c>
      <c r="G67" s="39">
        <v>2060.6999999999998</v>
      </c>
      <c r="H67" s="39">
        <v>2022.85</v>
      </c>
      <c r="I67" s="39">
        <v>2000.6999999999998</v>
      </c>
      <c r="J67" s="39">
        <v>2120.6999999999998</v>
      </c>
      <c r="K67" s="39">
        <v>2142.8500000000004</v>
      </c>
      <c r="L67" s="39">
        <v>2180.6999999999998</v>
      </c>
      <c r="M67" s="31">
        <v>2105</v>
      </c>
      <c r="N67" s="31">
        <v>2045</v>
      </c>
      <c r="O67" s="260">
        <v>2198400</v>
      </c>
      <c r="P67" s="261">
        <v>-4.0586540979313954E-2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182.95</v>
      </c>
      <c r="F68" s="38">
        <v>182.93333333333331</v>
      </c>
      <c r="G68" s="39">
        <v>180.46666666666661</v>
      </c>
      <c r="H68" s="39">
        <v>177.98333333333329</v>
      </c>
      <c r="I68" s="39">
        <v>175.51666666666659</v>
      </c>
      <c r="J68" s="39">
        <v>185.41666666666663</v>
      </c>
      <c r="K68" s="39">
        <v>187.88333333333333</v>
      </c>
      <c r="L68" s="39">
        <v>190.36666666666665</v>
      </c>
      <c r="M68" s="31">
        <v>185.4</v>
      </c>
      <c r="N68" s="31">
        <v>180.45</v>
      </c>
      <c r="O68" s="260">
        <v>16486400</v>
      </c>
      <c r="P68" s="261">
        <v>0.22208385222083851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3842.8</v>
      </c>
      <c r="F69" s="38">
        <v>3864.7833333333333</v>
      </c>
      <c r="G69" s="39">
        <v>3808.0666666666666</v>
      </c>
      <c r="H69" s="39">
        <v>3773.3333333333335</v>
      </c>
      <c r="I69" s="39">
        <v>3716.6166666666668</v>
      </c>
      <c r="J69" s="39">
        <v>3899.5166666666664</v>
      </c>
      <c r="K69" s="39">
        <v>3956.2333333333327</v>
      </c>
      <c r="L69" s="39">
        <v>3990.9666666666662</v>
      </c>
      <c r="M69" s="31">
        <v>3921.5</v>
      </c>
      <c r="N69" s="31">
        <v>3830.05</v>
      </c>
      <c r="O69" s="260">
        <v>2994000</v>
      </c>
      <c r="P69" s="261">
        <v>-8.4779440985561002E-3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4885.8999999999996</v>
      </c>
      <c r="F70" s="38">
        <v>4839.1500000000005</v>
      </c>
      <c r="G70" s="39">
        <v>4742.0500000000011</v>
      </c>
      <c r="H70" s="39">
        <v>4598.2000000000007</v>
      </c>
      <c r="I70" s="39">
        <v>4501.1000000000013</v>
      </c>
      <c r="J70" s="39">
        <v>4983.0000000000009</v>
      </c>
      <c r="K70" s="39">
        <v>5080.1000000000013</v>
      </c>
      <c r="L70" s="39">
        <v>5223.9500000000007</v>
      </c>
      <c r="M70" s="31">
        <v>4936.25</v>
      </c>
      <c r="N70" s="31">
        <v>4695.3</v>
      </c>
      <c r="O70" s="260">
        <v>1423000</v>
      </c>
      <c r="P70" s="261">
        <v>0.14776576867236652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491.55</v>
      </c>
      <c r="F71" s="38">
        <v>490.83333333333331</v>
      </c>
      <c r="G71" s="39">
        <v>485.66666666666663</v>
      </c>
      <c r="H71" s="39">
        <v>479.7833333333333</v>
      </c>
      <c r="I71" s="39">
        <v>474.61666666666662</v>
      </c>
      <c r="J71" s="39">
        <v>496.71666666666664</v>
      </c>
      <c r="K71" s="39">
        <v>501.88333333333327</v>
      </c>
      <c r="L71" s="39">
        <v>507.76666666666665</v>
      </c>
      <c r="M71" s="31">
        <v>496</v>
      </c>
      <c r="N71" s="31">
        <v>484.95</v>
      </c>
      <c r="O71" s="260">
        <v>43495650</v>
      </c>
      <c r="P71" s="261">
        <v>-1.6285411301317982E-3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5694.9</v>
      </c>
      <c r="F72" s="38">
        <v>5716.5499999999993</v>
      </c>
      <c r="G72" s="39">
        <v>5661.1499999999987</v>
      </c>
      <c r="H72" s="39">
        <v>5627.4</v>
      </c>
      <c r="I72" s="39">
        <v>5571.9999999999991</v>
      </c>
      <c r="J72" s="39">
        <v>5750.2999999999984</v>
      </c>
      <c r="K72" s="39">
        <v>5805.7</v>
      </c>
      <c r="L72" s="39">
        <v>5839.449999999998</v>
      </c>
      <c r="M72" s="31">
        <v>5771.95</v>
      </c>
      <c r="N72" s="31">
        <v>5682.8</v>
      </c>
      <c r="O72" s="260">
        <v>2972125</v>
      </c>
      <c r="P72" s="261">
        <v>3.7300410086379895E-2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3355.5</v>
      </c>
      <c r="F73" s="38">
        <v>3325.8666666666668</v>
      </c>
      <c r="G73" s="39">
        <v>3291.6833333333334</v>
      </c>
      <c r="H73" s="39">
        <v>3227.8666666666668</v>
      </c>
      <c r="I73" s="39">
        <v>3193.6833333333334</v>
      </c>
      <c r="J73" s="39">
        <v>3389.6833333333334</v>
      </c>
      <c r="K73" s="39">
        <v>3423.8666666666668</v>
      </c>
      <c r="L73" s="39">
        <v>3487.6833333333334</v>
      </c>
      <c r="M73" s="31">
        <v>3360.05</v>
      </c>
      <c r="N73" s="31">
        <v>3262.05</v>
      </c>
      <c r="O73" s="260">
        <v>4743200</v>
      </c>
      <c r="P73" s="261">
        <v>1.0476083957797413E-2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2601.75</v>
      </c>
      <c r="F74" s="38">
        <v>2587.2333333333331</v>
      </c>
      <c r="G74" s="39">
        <v>2564.5666666666662</v>
      </c>
      <c r="H74" s="39">
        <v>2527.3833333333332</v>
      </c>
      <c r="I74" s="39">
        <v>2504.7166666666662</v>
      </c>
      <c r="J74" s="39">
        <v>2624.4166666666661</v>
      </c>
      <c r="K74" s="39">
        <v>2647.083333333333</v>
      </c>
      <c r="L74" s="39">
        <v>2684.266666666666</v>
      </c>
      <c r="M74" s="31">
        <v>2609.9</v>
      </c>
      <c r="N74" s="31">
        <v>2550.0500000000002</v>
      </c>
      <c r="O74" s="260">
        <v>1257025</v>
      </c>
      <c r="P74" s="261">
        <v>-2.7860484900042535E-2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262.35000000000002</v>
      </c>
      <c r="F75" s="38">
        <v>262.2</v>
      </c>
      <c r="G75" s="39">
        <v>258.25</v>
      </c>
      <c r="H75" s="39">
        <v>254.15000000000003</v>
      </c>
      <c r="I75" s="39">
        <v>250.20000000000005</v>
      </c>
      <c r="J75" s="39">
        <v>266.29999999999995</v>
      </c>
      <c r="K75" s="39">
        <v>270.24999999999989</v>
      </c>
      <c r="L75" s="39">
        <v>274.34999999999991</v>
      </c>
      <c r="M75" s="31">
        <v>266.14999999999998</v>
      </c>
      <c r="N75" s="31">
        <v>258.10000000000002</v>
      </c>
      <c r="O75" s="260">
        <v>18648000</v>
      </c>
      <c r="P75" s="261">
        <v>-4.4456742298468917E-2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135.35</v>
      </c>
      <c r="F76" s="38">
        <v>135.21666666666667</v>
      </c>
      <c r="G76" s="39">
        <v>134.28333333333333</v>
      </c>
      <c r="H76" s="39">
        <v>133.21666666666667</v>
      </c>
      <c r="I76" s="39">
        <v>132.28333333333333</v>
      </c>
      <c r="J76" s="39">
        <v>136.28333333333333</v>
      </c>
      <c r="K76" s="39">
        <v>137.21666666666667</v>
      </c>
      <c r="L76" s="39">
        <v>138.28333333333333</v>
      </c>
      <c r="M76" s="31">
        <v>136.15</v>
      </c>
      <c r="N76" s="31">
        <v>134.15</v>
      </c>
      <c r="O76" s="260">
        <v>123505000</v>
      </c>
      <c r="P76" s="261">
        <v>1.0224530694041143E-2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117.05</v>
      </c>
      <c r="F77" s="38">
        <v>116.38333333333333</v>
      </c>
      <c r="G77" s="39">
        <v>115.46666666666665</v>
      </c>
      <c r="H77" s="39">
        <v>113.88333333333333</v>
      </c>
      <c r="I77" s="39">
        <v>112.96666666666665</v>
      </c>
      <c r="J77" s="39">
        <v>117.96666666666665</v>
      </c>
      <c r="K77" s="39">
        <v>118.88333333333334</v>
      </c>
      <c r="L77" s="39">
        <v>120.46666666666665</v>
      </c>
      <c r="M77" s="31">
        <v>117.3</v>
      </c>
      <c r="N77" s="31">
        <v>114.8</v>
      </c>
      <c r="O77" s="260">
        <v>136893150</v>
      </c>
      <c r="P77" s="261">
        <v>-7.2329130723291311E-3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827.85</v>
      </c>
      <c r="F78" s="38">
        <v>821.35</v>
      </c>
      <c r="G78" s="39">
        <v>812.7</v>
      </c>
      <c r="H78" s="39">
        <v>797.55000000000007</v>
      </c>
      <c r="I78" s="39">
        <v>788.90000000000009</v>
      </c>
      <c r="J78" s="39">
        <v>836.5</v>
      </c>
      <c r="K78" s="39">
        <v>845.14999999999986</v>
      </c>
      <c r="L78" s="39">
        <v>860.3</v>
      </c>
      <c r="M78" s="31">
        <v>830</v>
      </c>
      <c r="N78" s="31">
        <v>806.2</v>
      </c>
      <c r="O78" s="260">
        <v>6177000</v>
      </c>
      <c r="P78" s="261">
        <v>-5.1013588772555137E-2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52.4</v>
      </c>
      <c r="F79" s="38">
        <v>52.316666666666663</v>
      </c>
      <c r="G79" s="39">
        <v>51.733333333333327</v>
      </c>
      <c r="H79" s="39">
        <v>51.066666666666663</v>
      </c>
      <c r="I79" s="39">
        <v>50.483333333333327</v>
      </c>
      <c r="J79" s="39">
        <v>52.983333333333327</v>
      </c>
      <c r="K79" s="39">
        <v>53.56666666666667</v>
      </c>
      <c r="L79" s="39">
        <v>54.233333333333327</v>
      </c>
      <c r="M79" s="31">
        <v>52.9</v>
      </c>
      <c r="N79" s="31">
        <v>51.65</v>
      </c>
      <c r="O79" s="260">
        <v>123907500</v>
      </c>
      <c r="P79" s="261">
        <v>9.3475073313782995E-3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551.04999999999995</v>
      </c>
      <c r="F80" s="38">
        <v>551.61666666666667</v>
      </c>
      <c r="G80" s="39">
        <v>544.0333333333333</v>
      </c>
      <c r="H80" s="39">
        <v>537.01666666666665</v>
      </c>
      <c r="I80" s="39">
        <v>529.43333333333328</v>
      </c>
      <c r="J80" s="39">
        <v>558.63333333333333</v>
      </c>
      <c r="K80" s="39">
        <v>566.21666666666658</v>
      </c>
      <c r="L80" s="39">
        <v>573.23333333333335</v>
      </c>
      <c r="M80" s="31">
        <v>559.20000000000005</v>
      </c>
      <c r="N80" s="31">
        <v>544.6</v>
      </c>
      <c r="O80" s="260">
        <v>7832500</v>
      </c>
      <c r="P80" s="261">
        <v>-3.2750040134853109E-2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1014.1</v>
      </c>
      <c r="F81" s="38">
        <v>1024.1333333333332</v>
      </c>
      <c r="G81" s="39">
        <v>995.91666666666652</v>
      </c>
      <c r="H81" s="39">
        <v>977.73333333333335</v>
      </c>
      <c r="I81" s="39">
        <v>949.51666666666665</v>
      </c>
      <c r="J81" s="39">
        <v>1042.3166666666664</v>
      </c>
      <c r="K81" s="39">
        <v>1070.5333333333331</v>
      </c>
      <c r="L81" s="39">
        <v>1088.7166666666662</v>
      </c>
      <c r="M81" s="31">
        <v>1052.3499999999999</v>
      </c>
      <c r="N81" s="31">
        <v>1005.95</v>
      </c>
      <c r="O81" s="260">
        <v>8332000</v>
      </c>
      <c r="P81" s="261">
        <v>3.5931866219072482E-2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1571.15</v>
      </c>
      <c r="F82" s="38">
        <v>1562.4666666666665</v>
      </c>
      <c r="G82" s="39">
        <v>1549.9333333333329</v>
      </c>
      <c r="H82" s="39">
        <v>1528.7166666666665</v>
      </c>
      <c r="I82" s="39">
        <v>1516.1833333333329</v>
      </c>
      <c r="J82" s="39">
        <v>1583.6833333333329</v>
      </c>
      <c r="K82" s="39">
        <v>1596.2166666666662</v>
      </c>
      <c r="L82" s="39">
        <v>1617.4333333333329</v>
      </c>
      <c r="M82" s="31">
        <v>1575</v>
      </c>
      <c r="N82" s="31">
        <v>1541.25</v>
      </c>
      <c r="O82" s="260">
        <v>3682200</v>
      </c>
      <c r="P82" s="261">
        <v>-8.9491178726668376E-3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324.35000000000002</v>
      </c>
      <c r="F83" s="38">
        <v>324.05</v>
      </c>
      <c r="G83" s="39">
        <v>321.65000000000003</v>
      </c>
      <c r="H83" s="39">
        <v>318.95000000000005</v>
      </c>
      <c r="I83" s="39">
        <v>316.55000000000007</v>
      </c>
      <c r="J83" s="39">
        <v>326.75</v>
      </c>
      <c r="K83" s="39">
        <v>329.15</v>
      </c>
      <c r="L83" s="39">
        <v>331.84999999999997</v>
      </c>
      <c r="M83" s="31">
        <v>326.45</v>
      </c>
      <c r="N83" s="31">
        <v>321.35000000000002</v>
      </c>
      <c r="O83" s="260">
        <v>11370000</v>
      </c>
      <c r="P83" s="261">
        <v>-1.0960334029227558E-2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1847.9</v>
      </c>
      <c r="F84" s="38">
        <v>1850.8666666666668</v>
      </c>
      <c r="G84" s="39">
        <v>1831.6833333333336</v>
      </c>
      <c r="H84" s="39">
        <v>1815.4666666666669</v>
      </c>
      <c r="I84" s="39">
        <v>1796.2833333333338</v>
      </c>
      <c r="J84" s="39">
        <v>1867.0833333333335</v>
      </c>
      <c r="K84" s="39">
        <v>1886.2666666666669</v>
      </c>
      <c r="L84" s="39">
        <v>1902.4833333333333</v>
      </c>
      <c r="M84" s="31">
        <v>1870.05</v>
      </c>
      <c r="N84" s="31">
        <v>1834.65</v>
      </c>
      <c r="O84" s="260">
        <v>13070575</v>
      </c>
      <c r="P84" s="261">
        <v>1.7038734476641042E-2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467.4</v>
      </c>
      <c r="F85" s="38">
        <v>464.05</v>
      </c>
      <c r="G85" s="39">
        <v>460.05</v>
      </c>
      <c r="H85" s="39">
        <v>452.7</v>
      </c>
      <c r="I85" s="39">
        <v>448.7</v>
      </c>
      <c r="J85" s="39">
        <v>471.40000000000003</v>
      </c>
      <c r="K85" s="39">
        <v>475.40000000000003</v>
      </c>
      <c r="L85" s="39">
        <v>482.75000000000006</v>
      </c>
      <c r="M85" s="31">
        <v>468.05</v>
      </c>
      <c r="N85" s="31">
        <v>456.7</v>
      </c>
      <c r="O85" s="260">
        <v>8083750</v>
      </c>
      <c r="P85" s="261">
        <v>-6.3432295438088343E-2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3786.75</v>
      </c>
      <c r="F86" s="38">
        <v>3777.9500000000003</v>
      </c>
      <c r="G86" s="39">
        <v>3752.9500000000007</v>
      </c>
      <c r="H86" s="39">
        <v>3719.1500000000005</v>
      </c>
      <c r="I86" s="39">
        <v>3694.150000000001</v>
      </c>
      <c r="J86" s="39">
        <v>3811.7500000000005</v>
      </c>
      <c r="K86" s="39">
        <v>3836.7499999999995</v>
      </c>
      <c r="L86" s="39">
        <v>3870.55</v>
      </c>
      <c r="M86" s="31">
        <v>3802.95</v>
      </c>
      <c r="N86" s="31">
        <v>3744.15</v>
      </c>
      <c r="O86" s="260">
        <v>4090500</v>
      </c>
      <c r="P86" s="261">
        <v>-1.0235191637630661E-2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1331.8</v>
      </c>
      <c r="F87" s="38">
        <v>1333.9166666666667</v>
      </c>
      <c r="G87" s="39">
        <v>1320.8333333333335</v>
      </c>
      <c r="H87" s="39">
        <v>1309.8666666666668</v>
      </c>
      <c r="I87" s="39">
        <v>1296.7833333333335</v>
      </c>
      <c r="J87" s="39">
        <v>1344.8833333333334</v>
      </c>
      <c r="K87" s="39">
        <v>1357.9666666666669</v>
      </c>
      <c r="L87" s="39">
        <v>1368.9333333333334</v>
      </c>
      <c r="M87" s="31">
        <v>1347</v>
      </c>
      <c r="N87" s="31">
        <v>1322.95</v>
      </c>
      <c r="O87" s="260">
        <v>5271000</v>
      </c>
      <c r="P87" s="261">
        <v>5.4363376251788265E-3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1146.55</v>
      </c>
      <c r="F88" s="38">
        <v>1150.8</v>
      </c>
      <c r="G88" s="39">
        <v>1139.55</v>
      </c>
      <c r="H88" s="39">
        <v>1132.55</v>
      </c>
      <c r="I88" s="39">
        <v>1121.3</v>
      </c>
      <c r="J88" s="39">
        <v>1157.8</v>
      </c>
      <c r="K88" s="39">
        <v>1169.05</v>
      </c>
      <c r="L88" s="39">
        <v>1176.05</v>
      </c>
      <c r="M88" s="31">
        <v>1162.05</v>
      </c>
      <c r="N88" s="31">
        <v>1143.8</v>
      </c>
      <c r="O88" s="260">
        <v>10803800</v>
      </c>
      <c r="P88" s="261">
        <v>2.3814262023217247E-2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2485.9499999999998</v>
      </c>
      <c r="F89" s="38">
        <v>2480.9166666666665</v>
      </c>
      <c r="G89" s="39">
        <v>2460.0333333333328</v>
      </c>
      <c r="H89" s="39">
        <v>2434.1166666666663</v>
      </c>
      <c r="I89" s="39">
        <v>2413.2333333333327</v>
      </c>
      <c r="J89" s="39">
        <v>2506.833333333333</v>
      </c>
      <c r="K89" s="39">
        <v>2527.7166666666672</v>
      </c>
      <c r="L89" s="39">
        <v>2553.6333333333332</v>
      </c>
      <c r="M89" s="31">
        <v>2501.8000000000002</v>
      </c>
      <c r="N89" s="31">
        <v>2455</v>
      </c>
      <c r="O89" s="260">
        <v>2931900</v>
      </c>
      <c r="P89" s="261">
        <v>1.9613980177360459E-2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1660.65</v>
      </c>
      <c r="F90" s="38">
        <v>1660.3</v>
      </c>
      <c r="G90" s="39">
        <v>1653.75</v>
      </c>
      <c r="H90" s="39">
        <v>1646.8500000000001</v>
      </c>
      <c r="I90" s="39">
        <v>1640.3000000000002</v>
      </c>
      <c r="J90" s="39">
        <v>1667.1999999999998</v>
      </c>
      <c r="K90" s="39">
        <v>1673.7499999999995</v>
      </c>
      <c r="L90" s="39">
        <v>1680.6499999999996</v>
      </c>
      <c r="M90" s="31">
        <v>1666.85</v>
      </c>
      <c r="N90" s="31">
        <v>1653.4</v>
      </c>
      <c r="O90" s="260">
        <v>113088800</v>
      </c>
      <c r="P90" s="261">
        <v>8.0994685336628035E-3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648.29999999999995</v>
      </c>
      <c r="F91" s="38">
        <v>650.13333333333333</v>
      </c>
      <c r="G91" s="39">
        <v>642.76666666666665</v>
      </c>
      <c r="H91" s="39">
        <v>637.23333333333335</v>
      </c>
      <c r="I91" s="39">
        <v>629.86666666666667</v>
      </c>
      <c r="J91" s="39">
        <v>655.66666666666663</v>
      </c>
      <c r="K91" s="39">
        <v>663.03333333333319</v>
      </c>
      <c r="L91" s="39">
        <v>668.56666666666661</v>
      </c>
      <c r="M91" s="31">
        <v>657.5</v>
      </c>
      <c r="N91" s="31">
        <v>644.6</v>
      </c>
      <c r="O91" s="260">
        <v>18862800</v>
      </c>
      <c r="P91" s="261">
        <v>8.527906839969417E-3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3075.1</v>
      </c>
      <c r="F92" s="38">
        <v>3056.5833333333335</v>
      </c>
      <c r="G92" s="39">
        <v>3017.5166666666669</v>
      </c>
      <c r="H92" s="39">
        <v>2959.9333333333334</v>
      </c>
      <c r="I92" s="39">
        <v>2920.8666666666668</v>
      </c>
      <c r="J92" s="39">
        <v>3114.166666666667</v>
      </c>
      <c r="K92" s="39">
        <v>3153.2333333333336</v>
      </c>
      <c r="L92" s="39">
        <v>3210.8166666666671</v>
      </c>
      <c r="M92" s="31">
        <v>3095.65</v>
      </c>
      <c r="N92" s="31">
        <v>2999</v>
      </c>
      <c r="O92" s="260">
        <v>4059300</v>
      </c>
      <c r="P92" s="261">
        <v>-7.4613595951306247E-2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453.7</v>
      </c>
      <c r="F93" s="38">
        <v>456.76666666666671</v>
      </c>
      <c r="G93" s="39">
        <v>447.53333333333342</v>
      </c>
      <c r="H93" s="39">
        <v>441.36666666666673</v>
      </c>
      <c r="I93" s="39">
        <v>432.13333333333344</v>
      </c>
      <c r="J93" s="39">
        <v>462.93333333333339</v>
      </c>
      <c r="K93" s="39">
        <v>472.16666666666663</v>
      </c>
      <c r="L93" s="39">
        <v>478.33333333333337</v>
      </c>
      <c r="M93" s="31">
        <v>466</v>
      </c>
      <c r="N93" s="31">
        <v>450.6</v>
      </c>
      <c r="O93" s="260">
        <v>24666600</v>
      </c>
      <c r="P93" s="261">
        <v>1.5153261120073749E-2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147.30000000000001</v>
      </c>
      <c r="F94" s="38">
        <v>148</v>
      </c>
      <c r="G94" s="39">
        <v>146.25</v>
      </c>
      <c r="H94" s="39">
        <v>145.19999999999999</v>
      </c>
      <c r="I94" s="39">
        <v>143.44999999999999</v>
      </c>
      <c r="J94" s="39">
        <v>149.05000000000001</v>
      </c>
      <c r="K94" s="39">
        <v>150.80000000000001</v>
      </c>
      <c r="L94" s="39">
        <v>151.85000000000002</v>
      </c>
      <c r="M94" s="31">
        <v>149.75</v>
      </c>
      <c r="N94" s="31">
        <v>146.94999999999999</v>
      </c>
      <c r="O94" s="260">
        <v>27507000</v>
      </c>
      <c r="P94" s="261">
        <v>-2.8817365269461079E-2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266.60000000000002</v>
      </c>
      <c r="F95" s="38">
        <v>267.56666666666666</v>
      </c>
      <c r="G95" s="39">
        <v>263.33333333333331</v>
      </c>
      <c r="H95" s="39">
        <v>260.06666666666666</v>
      </c>
      <c r="I95" s="39">
        <v>255.83333333333331</v>
      </c>
      <c r="J95" s="39">
        <v>270.83333333333331</v>
      </c>
      <c r="K95" s="39">
        <v>275.06666666666666</v>
      </c>
      <c r="L95" s="39">
        <v>278.33333333333331</v>
      </c>
      <c r="M95" s="31">
        <v>271.8</v>
      </c>
      <c r="N95" s="31">
        <v>264.3</v>
      </c>
      <c r="O95" s="260">
        <v>46780200</v>
      </c>
      <c r="P95" s="261">
        <v>4.404941247363664E-2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2575.15</v>
      </c>
      <c r="F96" s="38">
        <v>2580.8333333333335</v>
      </c>
      <c r="G96" s="39">
        <v>2561.6166666666668</v>
      </c>
      <c r="H96" s="39">
        <v>2548.0833333333335</v>
      </c>
      <c r="I96" s="39">
        <v>2528.8666666666668</v>
      </c>
      <c r="J96" s="39">
        <v>2594.3666666666668</v>
      </c>
      <c r="K96" s="39">
        <v>2613.583333333333</v>
      </c>
      <c r="L96" s="39">
        <v>2627.1166666666668</v>
      </c>
      <c r="M96" s="31">
        <v>2600.0500000000002</v>
      </c>
      <c r="N96" s="31">
        <v>2567.3000000000002</v>
      </c>
      <c r="O96" s="260">
        <v>10062000</v>
      </c>
      <c r="P96" s="261">
        <v>-2.5278810408921933E-3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164.35</v>
      </c>
      <c r="F97" s="38">
        <v>163.41666666666666</v>
      </c>
      <c r="G97" s="39">
        <v>160.93333333333331</v>
      </c>
      <c r="H97" s="39">
        <v>157.51666666666665</v>
      </c>
      <c r="I97" s="39">
        <v>155.0333333333333</v>
      </c>
      <c r="J97" s="39">
        <v>166.83333333333331</v>
      </c>
      <c r="K97" s="39">
        <v>169.31666666666666</v>
      </c>
      <c r="L97" s="39">
        <v>172.73333333333332</v>
      </c>
      <c r="M97" s="31">
        <v>165.9</v>
      </c>
      <c r="N97" s="31">
        <v>160</v>
      </c>
      <c r="O97" s="260">
        <v>61164300</v>
      </c>
      <c r="P97" s="261">
        <v>-2.7410591192928394E-2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976.85</v>
      </c>
      <c r="F98" s="38">
        <v>976.2833333333333</v>
      </c>
      <c r="G98" s="39">
        <v>970.16666666666663</v>
      </c>
      <c r="H98" s="39">
        <v>963.48333333333335</v>
      </c>
      <c r="I98" s="39">
        <v>957.36666666666667</v>
      </c>
      <c r="J98" s="39">
        <v>982.96666666666658</v>
      </c>
      <c r="K98" s="39">
        <v>989.08333333333337</v>
      </c>
      <c r="L98" s="39">
        <v>995.76666666666654</v>
      </c>
      <c r="M98" s="31">
        <v>982.4</v>
      </c>
      <c r="N98" s="31">
        <v>969.6</v>
      </c>
      <c r="O98" s="260">
        <v>83665400</v>
      </c>
      <c r="P98" s="261">
        <v>1.4230557087699944E-2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1420.9</v>
      </c>
      <c r="F99" s="38">
        <v>1413.4666666666665</v>
      </c>
      <c r="G99" s="39">
        <v>1401.1833333333329</v>
      </c>
      <c r="H99" s="39">
        <v>1381.4666666666665</v>
      </c>
      <c r="I99" s="39">
        <v>1369.1833333333329</v>
      </c>
      <c r="J99" s="39">
        <v>1433.1833333333329</v>
      </c>
      <c r="K99" s="39">
        <v>1445.4666666666662</v>
      </c>
      <c r="L99" s="39">
        <v>1465.1833333333329</v>
      </c>
      <c r="M99" s="31">
        <v>1425.75</v>
      </c>
      <c r="N99" s="31">
        <v>1393.75</v>
      </c>
      <c r="O99" s="260">
        <v>3829000</v>
      </c>
      <c r="P99" s="261">
        <v>-5.5836904298143097E-3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583.95000000000005</v>
      </c>
      <c r="F100" s="38">
        <v>581.9666666666667</v>
      </c>
      <c r="G100" s="39">
        <v>575.93333333333339</v>
      </c>
      <c r="H100" s="39">
        <v>567.91666666666674</v>
      </c>
      <c r="I100" s="39">
        <v>561.88333333333344</v>
      </c>
      <c r="J100" s="39">
        <v>589.98333333333335</v>
      </c>
      <c r="K100" s="39">
        <v>596.01666666666665</v>
      </c>
      <c r="L100" s="39">
        <v>604.0333333333333</v>
      </c>
      <c r="M100" s="31">
        <v>588</v>
      </c>
      <c r="N100" s="31">
        <v>573.95000000000005</v>
      </c>
      <c r="O100" s="260">
        <v>8418000</v>
      </c>
      <c r="P100" s="261">
        <v>-4.9618966977138017E-2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8.35</v>
      </c>
      <c r="F101" s="38">
        <v>8.4166666666666661</v>
      </c>
      <c r="G101" s="39">
        <v>8.1833333333333318</v>
      </c>
      <c r="H101" s="39">
        <v>8.0166666666666657</v>
      </c>
      <c r="I101" s="39">
        <v>7.7833333333333314</v>
      </c>
      <c r="J101" s="39">
        <v>8.5833333333333321</v>
      </c>
      <c r="K101" s="39">
        <v>8.8166666666666664</v>
      </c>
      <c r="L101" s="39">
        <v>8.9833333333333325</v>
      </c>
      <c r="M101" s="31">
        <v>8.65</v>
      </c>
      <c r="N101" s="31">
        <v>8.25</v>
      </c>
      <c r="O101" s="260">
        <v>860080000</v>
      </c>
      <c r="P101" s="261">
        <v>4.3887756092824547E-2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119.2</v>
      </c>
      <c r="F102" s="38">
        <v>119.25</v>
      </c>
      <c r="G102" s="39">
        <v>117.9</v>
      </c>
      <c r="H102" s="39">
        <v>116.60000000000001</v>
      </c>
      <c r="I102" s="39">
        <v>115.25000000000001</v>
      </c>
      <c r="J102" s="39">
        <v>120.55</v>
      </c>
      <c r="K102" s="39">
        <v>121.89999999999999</v>
      </c>
      <c r="L102" s="39">
        <v>123.19999999999999</v>
      </c>
      <c r="M102" s="31">
        <v>120.6</v>
      </c>
      <c r="N102" s="31">
        <v>117.95</v>
      </c>
      <c r="O102" s="260">
        <v>121660000</v>
      </c>
      <c r="P102" s="261">
        <v>-3.8483583067223451E-3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87.4</v>
      </c>
      <c r="F103" s="38">
        <v>87.633333333333326</v>
      </c>
      <c r="G103" s="39">
        <v>86.466666666666654</v>
      </c>
      <c r="H103" s="39">
        <v>85.533333333333331</v>
      </c>
      <c r="I103" s="39">
        <v>84.36666666666666</v>
      </c>
      <c r="J103" s="39">
        <v>88.566666666666649</v>
      </c>
      <c r="K103" s="39">
        <v>89.733333333333334</v>
      </c>
      <c r="L103" s="39">
        <v>90.666666666666643</v>
      </c>
      <c r="M103" s="31">
        <v>88.8</v>
      </c>
      <c r="N103" s="31">
        <v>86.7</v>
      </c>
      <c r="O103" s="260">
        <v>166950000</v>
      </c>
      <c r="P103" s="261">
        <v>2.0539152759948651E-2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129.9</v>
      </c>
      <c r="F104" s="38">
        <v>129.58333333333334</v>
      </c>
      <c r="G104" s="39">
        <v>128.06666666666669</v>
      </c>
      <c r="H104" s="39">
        <v>126.23333333333335</v>
      </c>
      <c r="I104" s="39">
        <v>124.7166666666667</v>
      </c>
      <c r="J104" s="39">
        <v>131.41666666666669</v>
      </c>
      <c r="K104" s="39">
        <v>132.93333333333334</v>
      </c>
      <c r="L104" s="39">
        <v>134.76666666666668</v>
      </c>
      <c r="M104" s="31">
        <v>131.1</v>
      </c>
      <c r="N104" s="31">
        <v>127.75</v>
      </c>
      <c r="O104" s="260">
        <v>48341250</v>
      </c>
      <c r="P104" s="261">
        <v>-1.7379373427852732E-2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460.55</v>
      </c>
      <c r="F105" s="38">
        <v>460.09999999999997</v>
      </c>
      <c r="G105" s="39">
        <v>456.89999999999992</v>
      </c>
      <c r="H105" s="39">
        <v>453.24999999999994</v>
      </c>
      <c r="I105" s="39">
        <v>450.0499999999999</v>
      </c>
      <c r="J105" s="39">
        <v>463.74999999999994</v>
      </c>
      <c r="K105" s="39">
        <v>466.95</v>
      </c>
      <c r="L105" s="39">
        <v>470.59999999999997</v>
      </c>
      <c r="M105" s="31">
        <v>463.3</v>
      </c>
      <c r="N105" s="31">
        <v>456.45</v>
      </c>
      <c r="O105" s="260">
        <v>10448625</v>
      </c>
      <c r="P105" s="261">
        <v>5.8239576439444076E-3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390.5</v>
      </c>
      <c r="F106" s="38">
        <v>391.15000000000003</v>
      </c>
      <c r="G106" s="39">
        <v>385.10000000000008</v>
      </c>
      <c r="H106" s="39">
        <v>379.70000000000005</v>
      </c>
      <c r="I106" s="39">
        <v>373.65000000000009</v>
      </c>
      <c r="J106" s="39">
        <v>396.55000000000007</v>
      </c>
      <c r="K106" s="39">
        <v>402.6</v>
      </c>
      <c r="L106" s="39">
        <v>408.00000000000006</v>
      </c>
      <c r="M106" s="31">
        <v>397.2</v>
      </c>
      <c r="N106" s="31">
        <v>385.75</v>
      </c>
      <c r="O106" s="260">
        <v>19236000</v>
      </c>
      <c r="P106" s="261">
        <v>-2.2262885025922538E-2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216.05</v>
      </c>
      <c r="F107" s="38">
        <v>215.01666666666665</v>
      </c>
      <c r="G107" s="39">
        <v>213.23333333333329</v>
      </c>
      <c r="H107" s="39">
        <v>210.41666666666663</v>
      </c>
      <c r="I107" s="39">
        <v>208.63333333333327</v>
      </c>
      <c r="J107" s="39">
        <v>217.83333333333331</v>
      </c>
      <c r="K107" s="39">
        <v>219.61666666666667</v>
      </c>
      <c r="L107" s="39">
        <v>222.43333333333334</v>
      </c>
      <c r="M107" s="31">
        <v>216.8</v>
      </c>
      <c r="N107" s="31">
        <v>212.2</v>
      </c>
      <c r="O107" s="260">
        <v>23324700</v>
      </c>
      <c r="P107" s="261">
        <v>-6.8450312717164702E-2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3197.8</v>
      </c>
      <c r="F108" s="38">
        <v>3185.6333333333332</v>
      </c>
      <c r="G108" s="39">
        <v>3147.3166666666666</v>
      </c>
      <c r="H108" s="39">
        <v>3096.8333333333335</v>
      </c>
      <c r="I108" s="39">
        <v>3058.5166666666669</v>
      </c>
      <c r="J108" s="39">
        <v>3236.1166666666663</v>
      </c>
      <c r="K108" s="39">
        <v>3274.4333333333329</v>
      </c>
      <c r="L108" s="39">
        <v>3324.9166666666661</v>
      </c>
      <c r="M108" s="31">
        <v>3223.95</v>
      </c>
      <c r="N108" s="31">
        <v>3135.15</v>
      </c>
      <c r="O108" s="260">
        <v>764400</v>
      </c>
      <c r="P108" s="261">
        <v>1.3524264120922832E-2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2575.65</v>
      </c>
      <c r="F109" s="38">
        <v>2560.1666666666665</v>
      </c>
      <c r="G109" s="39">
        <v>2540.333333333333</v>
      </c>
      <c r="H109" s="39">
        <v>2505.0166666666664</v>
      </c>
      <c r="I109" s="39">
        <v>2485.1833333333329</v>
      </c>
      <c r="J109" s="39">
        <v>2595.4833333333331</v>
      </c>
      <c r="K109" s="39">
        <v>2615.3166666666662</v>
      </c>
      <c r="L109" s="39">
        <v>2650.6333333333332</v>
      </c>
      <c r="M109" s="31">
        <v>2580</v>
      </c>
      <c r="N109" s="31">
        <v>2524.85</v>
      </c>
      <c r="O109" s="260">
        <v>5652000</v>
      </c>
      <c r="P109" s="261">
        <v>-9.8281389604246601E-3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1413.35</v>
      </c>
      <c r="F110" s="38">
        <v>1418.0166666666667</v>
      </c>
      <c r="G110" s="39">
        <v>1406.5333333333333</v>
      </c>
      <c r="H110" s="39">
        <v>1399.7166666666667</v>
      </c>
      <c r="I110" s="39">
        <v>1388.2333333333333</v>
      </c>
      <c r="J110" s="39">
        <v>1424.8333333333333</v>
      </c>
      <c r="K110" s="39">
        <v>1436.3166666666664</v>
      </c>
      <c r="L110" s="39">
        <v>1443.1333333333332</v>
      </c>
      <c r="M110" s="31">
        <v>1429.5</v>
      </c>
      <c r="N110" s="31">
        <v>1411.2</v>
      </c>
      <c r="O110" s="260">
        <v>19155000</v>
      </c>
      <c r="P110" s="261">
        <v>1.2206721623335448E-2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172.9</v>
      </c>
      <c r="F111" s="38">
        <v>172.65</v>
      </c>
      <c r="G111" s="39">
        <v>170.25</v>
      </c>
      <c r="H111" s="39">
        <v>167.6</v>
      </c>
      <c r="I111" s="39">
        <v>165.2</v>
      </c>
      <c r="J111" s="39">
        <v>175.3</v>
      </c>
      <c r="K111" s="39">
        <v>177.70000000000005</v>
      </c>
      <c r="L111" s="39">
        <v>180.35000000000002</v>
      </c>
      <c r="M111" s="31">
        <v>175.05</v>
      </c>
      <c r="N111" s="31">
        <v>170</v>
      </c>
      <c r="O111" s="260">
        <v>77985800</v>
      </c>
      <c r="P111" s="261">
        <v>-1.1421429187139039E-2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1395.45</v>
      </c>
      <c r="F112" s="38">
        <v>1394.7833333333335</v>
      </c>
      <c r="G112" s="39">
        <v>1390.666666666667</v>
      </c>
      <c r="H112" s="39">
        <v>1385.8833333333334</v>
      </c>
      <c r="I112" s="39">
        <v>1381.7666666666669</v>
      </c>
      <c r="J112" s="39">
        <v>1399.5666666666671</v>
      </c>
      <c r="K112" s="39">
        <v>1403.6833333333334</v>
      </c>
      <c r="L112" s="39">
        <v>1408.4666666666672</v>
      </c>
      <c r="M112" s="31">
        <v>1398.9</v>
      </c>
      <c r="N112" s="31">
        <v>1390</v>
      </c>
      <c r="O112" s="260">
        <v>32518800</v>
      </c>
      <c r="P112" s="261">
        <v>-4.2257661497758503E-3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93.05</v>
      </c>
      <c r="F113" s="38">
        <v>93.133333333333326</v>
      </c>
      <c r="G113" s="39">
        <v>92.516666666666652</v>
      </c>
      <c r="H113" s="39">
        <v>91.98333333333332</v>
      </c>
      <c r="I113" s="39">
        <v>91.366666666666646</v>
      </c>
      <c r="J113" s="39">
        <v>93.666666666666657</v>
      </c>
      <c r="K113" s="39">
        <v>94.283333333333331</v>
      </c>
      <c r="L113" s="39">
        <v>94.816666666666663</v>
      </c>
      <c r="M113" s="31">
        <v>93.75</v>
      </c>
      <c r="N113" s="31">
        <v>92.6</v>
      </c>
      <c r="O113" s="260">
        <v>104120250</v>
      </c>
      <c r="P113" s="261">
        <v>-3.5457684053373144E-3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914.3</v>
      </c>
      <c r="F114" s="38">
        <v>919.43333333333339</v>
      </c>
      <c r="G114" s="39">
        <v>903.86666666666679</v>
      </c>
      <c r="H114" s="39">
        <v>893.43333333333339</v>
      </c>
      <c r="I114" s="39">
        <v>877.86666666666679</v>
      </c>
      <c r="J114" s="39">
        <v>929.86666666666679</v>
      </c>
      <c r="K114" s="39">
        <v>945.43333333333339</v>
      </c>
      <c r="L114" s="39">
        <v>955.86666666666679</v>
      </c>
      <c r="M114" s="31">
        <v>935</v>
      </c>
      <c r="N114" s="31">
        <v>909</v>
      </c>
      <c r="O114" s="260">
        <v>2353650</v>
      </c>
      <c r="P114" s="261">
        <v>-2.4793388429752068E-3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643.4</v>
      </c>
      <c r="F115" s="38">
        <v>648.15</v>
      </c>
      <c r="G115" s="39">
        <v>637.15</v>
      </c>
      <c r="H115" s="39">
        <v>630.9</v>
      </c>
      <c r="I115" s="39">
        <v>619.9</v>
      </c>
      <c r="J115" s="39">
        <v>654.4</v>
      </c>
      <c r="K115" s="39">
        <v>665.4</v>
      </c>
      <c r="L115" s="39">
        <v>671.65</v>
      </c>
      <c r="M115" s="31">
        <v>659.15</v>
      </c>
      <c r="N115" s="31">
        <v>641.9</v>
      </c>
      <c r="O115" s="260">
        <v>13294750</v>
      </c>
      <c r="P115" s="261">
        <v>2.1170777606021911E-2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454.55</v>
      </c>
      <c r="F116" s="38">
        <v>455.38333333333338</v>
      </c>
      <c r="G116" s="39">
        <v>452.46666666666675</v>
      </c>
      <c r="H116" s="39">
        <v>450.38333333333338</v>
      </c>
      <c r="I116" s="39">
        <v>447.46666666666675</v>
      </c>
      <c r="J116" s="39">
        <v>457.46666666666675</v>
      </c>
      <c r="K116" s="39">
        <v>460.38333333333338</v>
      </c>
      <c r="L116" s="39">
        <v>462.46666666666675</v>
      </c>
      <c r="M116" s="31">
        <v>458.3</v>
      </c>
      <c r="N116" s="31">
        <v>453.3</v>
      </c>
      <c r="O116" s="260">
        <v>78785600</v>
      </c>
      <c r="P116" s="261">
        <v>-4.5083292899886791E-3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660.05</v>
      </c>
      <c r="F117" s="38">
        <v>660.7833333333333</v>
      </c>
      <c r="G117" s="39">
        <v>655.06666666666661</v>
      </c>
      <c r="H117" s="39">
        <v>650.08333333333326</v>
      </c>
      <c r="I117" s="39">
        <v>644.36666666666656</v>
      </c>
      <c r="J117" s="39">
        <v>665.76666666666665</v>
      </c>
      <c r="K117" s="39">
        <v>671.48333333333335</v>
      </c>
      <c r="L117" s="39">
        <v>676.4666666666667</v>
      </c>
      <c r="M117" s="31">
        <v>666.5</v>
      </c>
      <c r="N117" s="31">
        <v>655.8</v>
      </c>
      <c r="O117" s="260">
        <v>24577500</v>
      </c>
      <c r="P117" s="261">
        <v>1.8492618492618493E-2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3306.95</v>
      </c>
      <c r="F118" s="38">
        <v>3291.3166666666671</v>
      </c>
      <c r="G118" s="39">
        <v>3258.733333333334</v>
      </c>
      <c r="H118" s="39">
        <v>3210.5166666666669</v>
      </c>
      <c r="I118" s="39">
        <v>3177.9333333333338</v>
      </c>
      <c r="J118" s="39">
        <v>3339.5333333333342</v>
      </c>
      <c r="K118" s="39">
        <v>3372.1166666666672</v>
      </c>
      <c r="L118" s="39">
        <v>3420.3333333333344</v>
      </c>
      <c r="M118" s="31">
        <v>3323.9</v>
      </c>
      <c r="N118" s="31">
        <v>3243.1</v>
      </c>
      <c r="O118" s="260">
        <v>436500</v>
      </c>
      <c r="P118" s="261">
        <v>5.1807228915662654E-2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804.7</v>
      </c>
      <c r="F119" s="38">
        <v>808.35</v>
      </c>
      <c r="G119" s="39">
        <v>798.85</v>
      </c>
      <c r="H119" s="39">
        <v>793</v>
      </c>
      <c r="I119" s="39">
        <v>783.5</v>
      </c>
      <c r="J119" s="39">
        <v>814.2</v>
      </c>
      <c r="K119" s="39">
        <v>823.7</v>
      </c>
      <c r="L119" s="39">
        <v>829.55000000000007</v>
      </c>
      <c r="M119" s="31">
        <v>817.85</v>
      </c>
      <c r="N119" s="31">
        <v>802.5</v>
      </c>
      <c r="O119" s="260">
        <v>19768050</v>
      </c>
      <c r="P119" s="261">
        <v>-2.1058965102286401E-2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505</v>
      </c>
      <c r="F120" s="38">
        <v>508</v>
      </c>
      <c r="G120" s="39">
        <v>498.4</v>
      </c>
      <c r="H120" s="39">
        <v>491.79999999999995</v>
      </c>
      <c r="I120" s="39">
        <v>482.19999999999993</v>
      </c>
      <c r="J120" s="39">
        <v>514.6</v>
      </c>
      <c r="K120" s="39">
        <v>524.19999999999993</v>
      </c>
      <c r="L120" s="39">
        <v>530.80000000000007</v>
      </c>
      <c r="M120" s="31">
        <v>517.6</v>
      </c>
      <c r="N120" s="31">
        <v>501.4</v>
      </c>
      <c r="O120" s="260">
        <v>18273750</v>
      </c>
      <c r="P120" s="261">
        <v>6.4051240992794231E-2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1836.25</v>
      </c>
      <c r="F121" s="38">
        <v>1840.9666666666665</v>
      </c>
      <c r="G121" s="39">
        <v>1829.4333333333329</v>
      </c>
      <c r="H121" s="39">
        <v>1822.6166666666666</v>
      </c>
      <c r="I121" s="39">
        <v>1811.083333333333</v>
      </c>
      <c r="J121" s="39">
        <v>1847.7833333333328</v>
      </c>
      <c r="K121" s="39">
        <v>1859.3166666666662</v>
      </c>
      <c r="L121" s="39">
        <v>1866.1333333333328</v>
      </c>
      <c r="M121" s="31">
        <v>1852.5</v>
      </c>
      <c r="N121" s="31">
        <v>1834.15</v>
      </c>
      <c r="O121" s="260">
        <v>25440400</v>
      </c>
      <c r="P121" s="261">
        <v>1.167544180571683E-2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127.9</v>
      </c>
      <c r="F122" s="38">
        <v>128.01666666666668</v>
      </c>
      <c r="G122" s="39">
        <v>126.18333333333337</v>
      </c>
      <c r="H122" s="39">
        <v>124.46666666666668</v>
      </c>
      <c r="I122" s="39">
        <v>122.63333333333337</v>
      </c>
      <c r="J122" s="39">
        <v>129.73333333333335</v>
      </c>
      <c r="K122" s="39">
        <v>131.56666666666666</v>
      </c>
      <c r="L122" s="39">
        <v>133.28333333333336</v>
      </c>
      <c r="M122" s="31">
        <v>129.85</v>
      </c>
      <c r="N122" s="31">
        <v>126.3</v>
      </c>
      <c r="O122" s="260">
        <v>75737988</v>
      </c>
      <c r="P122" s="261">
        <v>2.8358738036157391E-3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2371.6999999999998</v>
      </c>
      <c r="F123" s="38">
        <v>2370.4500000000003</v>
      </c>
      <c r="G123" s="39">
        <v>2351.9000000000005</v>
      </c>
      <c r="H123" s="39">
        <v>2332.1000000000004</v>
      </c>
      <c r="I123" s="39">
        <v>2313.5500000000006</v>
      </c>
      <c r="J123" s="39">
        <v>2390.2500000000005</v>
      </c>
      <c r="K123" s="39">
        <v>2408.8000000000006</v>
      </c>
      <c r="L123" s="39">
        <v>2428.6000000000004</v>
      </c>
      <c r="M123" s="31">
        <v>2389</v>
      </c>
      <c r="N123" s="31">
        <v>2350.65</v>
      </c>
      <c r="O123" s="260">
        <v>719100</v>
      </c>
      <c r="P123" s="261">
        <v>-2.7586206896551724E-2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412.1</v>
      </c>
      <c r="F124" s="38">
        <v>408.33333333333331</v>
      </c>
      <c r="G124" s="39">
        <v>403.46666666666664</v>
      </c>
      <c r="H124" s="39">
        <v>394.83333333333331</v>
      </c>
      <c r="I124" s="39">
        <v>389.96666666666664</v>
      </c>
      <c r="J124" s="39">
        <v>416.96666666666664</v>
      </c>
      <c r="K124" s="39">
        <v>421.83333333333331</v>
      </c>
      <c r="L124" s="39">
        <v>430.46666666666664</v>
      </c>
      <c r="M124" s="31">
        <v>413.2</v>
      </c>
      <c r="N124" s="31">
        <v>399.7</v>
      </c>
      <c r="O124" s="260">
        <v>12614000</v>
      </c>
      <c r="P124" s="261">
        <v>1.8531228551818806E-2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434.75</v>
      </c>
      <c r="F125" s="38">
        <v>436.2166666666667</v>
      </c>
      <c r="G125" s="39">
        <v>429.08333333333337</v>
      </c>
      <c r="H125" s="39">
        <v>423.41666666666669</v>
      </c>
      <c r="I125" s="39">
        <v>416.28333333333336</v>
      </c>
      <c r="J125" s="39">
        <v>441.88333333333338</v>
      </c>
      <c r="K125" s="39">
        <v>449.01666666666671</v>
      </c>
      <c r="L125" s="39">
        <v>454.68333333333339</v>
      </c>
      <c r="M125" s="31">
        <v>443.35</v>
      </c>
      <c r="N125" s="31">
        <v>430.55</v>
      </c>
      <c r="O125" s="260">
        <v>23478000</v>
      </c>
      <c r="P125" s="261">
        <v>-3.636512887867345E-2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2643</v>
      </c>
      <c r="F126" s="38">
        <v>2647.6166666666663</v>
      </c>
      <c r="G126" s="39">
        <v>2635.5833333333326</v>
      </c>
      <c r="H126" s="39">
        <v>2628.1666666666661</v>
      </c>
      <c r="I126" s="39">
        <v>2616.1333333333323</v>
      </c>
      <c r="J126" s="39">
        <v>2655.0333333333328</v>
      </c>
      <c r="K126" s="39">
        <v>2667.0666666666666</v>
      </c>
      <c r="L126" s="39">
        <v>2674.4833333333331</v>
      </c>
      <c r="M126" s="31">
        <v>2659.65</v>
      </c>
      <c r="N126" s="31">
        <v>2640.2</v>
      </c>
      <c r="O126" s="260">
        <v>8636100</v>
      </c>
      <c r="P126" s="261">
        <v>-9.2238857339528475E-3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5099.2</v>
      </c>
      <c r="F127" s="38">
        <v>5088.8</v>
      </c>
      <c r="G127" s="39">
        <v>5053.6000000000004</v>
      </c>
      <c r="H127" s="39">
        <v>5008</v>
      </c>
      <c r="I127" s="39">
        <v>4972.8</v>
      </c>
      <c r="J127" s="39">
        <v>5134.4000000000005</v>
      </c>
      <c r="K127" s="39">
        <v>5169.5999999999995</v>
      </c>
      <c r="L127" s="39">
        <v>5215.2000000000007</v>
      </c>
      <c r="M127" s="31">
        <v>5124</v>
      </c>
      <c r="N127" s="31">
        <v>5043.2</v>
      </c>
      <c r="O127" s="260">
        <v>1775550</v>
      </c>
      <c r="P127" s="261">
        <v>-3.8502152546503125E-2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4282.45</v>
      </c>
      <c r="F128" s="38">
        <v>4315.0666666666666</v>
      </c>
      <c r="G128" s="39">
        <v>4233.2333333333336</v>
      </c>
      <c r="H128" s="39">
        <v>4184.0166666666673</v>
      </c>
      <c r="I128" s="39">
        <v>4102.1833333333343</v>
      </c>
      <c r="J128" s="39">
        <v>4364.2833333333328</v>
      </c>
      <c r="K128" s="39">
        <v>4446.1166666666668</v>
      </c>
      <c r="L128" s="39">
        <v>4495.3333333333321</v>
      </c>
      <c r="M128" s="31">
        <v>4396.8999999999996</v>
      </c>
      <c r="N128" s="31">
        <v>4265.8500000000004</v>
      </c>
      <c r="O128" s="260">
        <v>1027000</v>
      </c>
      <c r="P128" s="261">
        <v>7.3593978674472094E-2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1091.45</v>
      </c>
      <c r="F129" s="38">
        <v>1089.2833333333335</v>
      </c>
      <c r="G129" s="39">
        <v>1079.166666666667</v>
      </c>
      <c r="H129" s="39">
        <v>1066.8833333333334</v>
      </c>
      <c r="I129" s="39">
        <v>1056.7666666666669</v>
      </c>
      <c r="J129" s="39">
        <v>1101.5666666666671</v>
      </c>
      <c r="K129" s="39">
        <v>1111.6833333333334</v>
      </c>
      <c r="L129" s="39">
        <v>1123.9666666666672</v>
      </c>
      <c r="M129" s="31">
        <v>1099.4000000000001</v>
      </c>
      <c r="N129" s="31">
        <v>1077</v>
      </c>
      <c r="O129" s="260">
        <v>5725600</v>
      </c>
      <c r="P129" s="261">
        <v>1.5069318866787222E-2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1505.4</v>
      </c>
      <c r="F130" s="38">
        <v>1513.3500000000001</v>
      </c>
      <c r="G130" s="39">
        <v>1484.7000000000003</v>
      </c>
      <c r="H130" s="39">
        <v>1464.0000000000002</v>
      </c>
      <c r="I130" s="39">
        <v>1435.3500000000004</v>
      </c>
      <c r="J130" s="39">
        <v>1534.0500000000002</v>
      </c>
      <c r="K130" s="39">
        <v>1562.7000000000003</v>
      </c>
      <c r="L130" s="39">
        <v>1583.4</v>
      </c>
      <c r="M130" s="31">
        <v>1542</v>
      </c>
      <c r="N130" s="31">
        <v>1492.65</v>
      </c>
      <c r="O130" s="260">
        <v>18598300</v>
      </c>
      <c r="P130" s="261">
        <v>4.6509869167359903E-3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292.10000000000002</v>
      </c>
      <c r="F131" s="38">
        <v>291.78333333333336</v>
      </c>
      <c r="G131" s="39">
        <v>287.7166666666667</v>
      </c>
      <c r="H131" s="39">
        <v>283.33333333333331</v>
      </c>
      <c r="I131" s="39">
        <v>279.26666666666665</v>
      </c>
      <c r="J131" s="39">
        <v>296.16666666666674</v>
      </c>
      <c r="K131" s="39">
        <v>300.23333333333346</v>
      </c>
      <c r="L131" s="39">
        <v>304.61666666666679</v>
      </c>
      <c r="M131" s="31">
        <v>295.85000000000002</v>
      </c>
      <c r="N131" s="31">
        <v>287.39999999999998</v>
      </c>
      <c r="O131" s="260">
        <v>39384000</v>
      </c>
      <c r="P131" s="261">
        <v>1.4006179196704428E-2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144.15</v>
      </c>
      <c r="F132" s="38">
        <v>142.33333333333334</v>
      </c>
      <c r="G132" s="39">
        <v>139.9666666666667</v>
      </c>
      <c r="H132" s="39">
        <v>135.78333333333336</v>
      </c>
      <c r="I132" s="39">
        <v>133.41666666666671</v>
      </c>
      <c r="J132" s="39">
        <v>146.51666666666668</v>
      </c>
      <c r="K132" s="39">
        <v>148.8833333333333</v>
      </c>
      <c r="L132" s="39">
        <v>153.06666666666666</v>
      </c>
      <c r="M132" s="31">
        <v>144.69999999999999</v>
      </c>
      <c r="N132" s="31">
        <v>138.15</v>
      </c>
      <c r="O132" s="260">
        <v>70704000</v>
      </c>
      <c r="P132" s="261">
        <v>-2.7321502269913332E-2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578.85</v>
      </c>
      <c r="F133" s="38">
        <v>577.85</v>
      </c>
      <c r="G133" s="39">
        <v>575.80000000000007</v>
      </c>
      <c r="H133" s="39">
        <v>572.75</v>
      </c>
      <c r="I133" s="39">
        <v>570.70000000000005</v>
      </c>
      <c r="J133" s="39">
        <v>580.90000000000009</v>
      </c>
      <c r="K133" s="39">
        <v>582.95000000000005</v>
      </c>
      <c r="L133" s="39">
        <v>586.00000000000011</v>
      </c>
      <c r="M133" s="31">
        <v>579.9</v>
      </c>
      <c r="N133" s="31">
        <v>574.79999999999995</v>
      </c>
      <c r="O133" s="260">
        <v>7695600</v>
      </c>
      <c r="P133" s="261">
        <v>3.9135879774577333E-3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9579.5499999999993</v>
      </c>
      <c r="F134" s="38">
        <v>9603.15</v>
      </c>
      <c r="G134" s="39">
        <v>9531.2999999999993</v>
      </c>
      <c r="H134" s="39">
        <v>9483.0499999999993</v>
      </c>
      <c r="I134" s="39">
        <v>9411.1999999999989</v>
      </c>
      <c r="J134" s="39">
        <v>9651.4</v>
      </c>
      <c r="K134" s="39">
        <v>9723.2500000000018</v>
      </c>
      <c r="L134" s="39">
        <v>9771.5</v>
      </c>
      <c r="M134" s="31">
        <v>9675</v>
      </c>
      <c r="N134" s="31">
        <v>9554.9</v>
      </c>
      <c r="O134" s="260">
        <v>2994200</v>
      </c>
      <c r="P134" s="261">
        <v>1.0154853075132418E-2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1023.75</v>
      </c>
      <c r="F135" s="38">
        <v>1020.6166666666667</v>
      </c>
      <c r="G135" s="39">
        <v>1015.3833333333334</v>
      </c>
      <c r="H135" s="39">
        <v>1007.0166666666668</v>
      </c>
      <c r="I135" s="39">
        <v>1001.7833333333335</v>
      </c>
      <c r="J135" s="39">
        <v>1028.9833333333333</v>
      </c>
      <c r="K135" s="39">
        <v>1034.2166666666667</v>
      </c>
      <c r="L135" s="39">
        <v>1042.5833333333333</v>
      </c>
      <c r="M135" s="31">
        <v>1025.8499999999999</v>
      </c>
      <c r="N135" s="31">
        <v>1012.25</v>
      </c>
      <c r="O135" s="260">
        <v>9842700</v>
      </c>
      <c r="P135" s="261">
        <v>2.7813436029097134E-3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1609.75</v>
      </c>
      <c r="F136" s="38">
        <v>1616.95</v>
      </c>
      <c r="G136" s="39">
        <v>1590.2</v>
      </c>
      <c r="H136" s="39">
        <v>1570.65</v>
      </c>
      <c r="I136" s="39">
        <v>1543.9</v>
      </c>
      <c r="J136" s="39">
        <v>1636.5</v>
      </c>
      <c r="K136" s="39">
        <v>1663.25</v>
      </c>
      <c r="L136" s="39">
        <v>1682.8</v>
      </c>
      <c r="M136" s="31">
        <v>1643.7</v>
      </c>
      <c r="N136" s="31">
        <v>1597.4</v>
      </c>
      <c r="O136" s="260">
        <v>2888400</v>
      </c>
      <c r="P136" s="261">
        <v>-2.4848075624577987E-2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1394.65</v>
      </c>
      <c r="F137" s="38">
        <v>1396.5</v>
      </c>
      <c r="G137" s="39">
        <v>1378.15</v>
      </c>
      <c r="H137" s="39">
        <v>1361.65</v>
      </c>
      <c r="I137" s="39">
        <v>1343.3000000000002</v>
      </c>
      <c r="J137" s="39">
        <v>1413</v>
      </c>
      <c r="K137" s="39">
        <v>1431.35</v>
      </c>
      <c r="L137" s="39">
        <v>1447.85</v>
      </c>
      <c r="M137" s="31">
        <v>1414.85</v>
      </c>
      <c r="N137" s="31">
        <v>1380</v>
      </c>
      <c r="O137" s="260">
        <v>1618400</v>
      </c>
      <c r="P137" s="261">
        <v>-3.2751613674396364E-2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816.6</v>
      </c>
      <c r="F138" s="38">
        <v>808.86666666666667</v>
      </c>
      <c r="G138" s="39">
        <v>798.33333333333337</v>
      </c>
      <c r="H138" s="39">
        <v>780.06666666666672</v>
      </c>
      <c r="I138" s="39">
        <v>769.53333333333342</v>
      </c>
      <c r="J138" s="39">
        <v>827.13333333333333</v>
      </c>
      <c r="K138" s="39">
        <v>837.66666666666663</v>
      </c>
      <c r="L138" s="39">
        <v>855.93333333333328</v>
      </c>
      <c r="M138" s="31">
        <v>819.4</v>
      </c>
      <c r="N138" s="31">
        <v>790.6</v>
      </c>
      <c r="O138" s="260">
        <v>5148000</v>
      </c>
      <c r="P138" s="261">
        <v>0.15779057214825476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1059.5999999999999</v>
      </c>
      <c r="F139" s="38">
        <v>1054.8166666666668</v>
      </c>
      <c r="G139" s="39">
        <v>1042.9333333333336</v>
      </c>
      <c r="H139" s="39">
        <v>1026.2666666666669</v>
      </c>
      <c r="I139" s="39">
        <v>1014.3833333333337</v>
      </c>
      <c r="J139" s="39">
        <v>1071.4833333333336</v>
      </c>
      <c r="K139" s="39">
        <v>1083.3666666666668</v>
      </c>
      <c r="L139" s="39">
        <v>1100.0333333333335</v>
      </c>
      <c r="M139" s="31">
        <v>1066.7</v>
      </c>
      <c r="N139" s="31">
        <v>1038.1500000000001</v>
      </c>
      <c r="O139" s="260">
        <v>2845600</v>
      </c>
      <c r="P139" s="261">
        <v>-4.2014543495825479E-2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97.8</v>
      </c>
      <c r="F140" s="38">
        <v>98.149999999999991</v>
      </c>
      <c r="G140" s="39">
        <v>97.09999999999998</v>
      </c>
      <c r="H140" s="39">
        <v>96.399999999999991</v>
      </c>
      <c r="I140" s="39">
        <v>95.34999999999998</v>
      </c>
      <c r="J140" s="39">
        <v>98.84999999999998</v>
      </c>
      <c r="K140" s="39">
        <v>99.899999999999991</v>
      </c>
      <c r="L140" s="39">
        <v>100.59999999999998</v>
      </c>
      <c r="M140" s="31">
        <v>99.2</v>
      </c>
      <c r="N140" s="31">
        <v>97.45</v>
      </c>
      <c r="O140" s="260">
        <v>62820800</v>
      </c>
      <c r="P140" s="261">
        <v>-8.5163603765127747E-3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2353.1</v>
      </c>
      <c r="F141" s="38">
        <v>2356.0166666666664</v>
      </c>
      <c r="G141" s="39">
        <v>2322.083333333333</v>
      </c>
      <c r="H141" s="39">
        <v>2291.0666666666666</v>
      </c>
      <c r="I141" s="39">
        <v>2257.1333333333332</v>
      </c>
      <c r="J141" s="39">
        <v>2387.0333333333328</v>
      </c>
      <c r="K141" s="39">
        <v>2420.9666666666662</v>
      </c>
      <c r="L141" s="39">
        <v>2451.9833333333327</v>
      </c>
      <c r="M141" s="31">
        <v>2389.9499999999998</v>
      </c>
      <c r="N141" s="31">
        <v>2325</v>
      </c>
      <c r="O141" s="260">
        <v>2275350</v>
      </c>
      <c r="P141" s="261">
        <v>4.1016607951685956E-2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108261.1</v>
      </c>
      <c r="F142" s="38">
        <v>108041.08333333333</v>
      </c>
      <c r="G142" s="39">
        <v>106624.91666666666</v>
      </c>
      <c r="H142" s="39">
        <v>104988.73333333332</v>
      </c>
      <c r="I142" s="39">
        <v>103572.56666666665</v>
      </c>
      <c r="J142" s="39">
        <v>109677.26666666666</v>
      </c>
      <c r="K142" s="39">
        <v>111093.43333333332</v>
      </c>
      <c r="L142" s="39">
        <v>112729.61666666667</v>
      </c>
      <c r="M142" s="31">
        <v>109457.25</v>
      </c>
      <c r="N142" s="31">
        <v>106404.9</v>
      </c>
      <c r="O142" s="260">
        <v>48630</v>
      </c>
      <c r="P142" s="261">
        <v>-6.6960859554873367E-2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1369.65</v>
      </c>
      <c r="F143" s="38">
        <v>1364.8833333333334</v>
      </c>
      <c r="G143" s="39">
        <v>1355.7666666666669</v>
      </c>
      <c r="H143" s="39">
        <v>1341.8833333333334</v>
      </c>
      <c r="I143" s="39">
        <v>1332.7666666666669</v>
      </c>
      <c r="J143" s="39">
        <v>1378.7666666666669</v>
      </c>
      <c r="K143" s="39">
        <v>1387.8833333333332</v>
      </c>
      <c r="L143" s="39">
        <v>1401.7666666666669</v>
      </c>
      <c r="M143" s="31">
        <v>1374</v>
      </c>
      <c r="N143" s="31">
        <v>1351</v>
      </c>
      <c r="O143" s="260">
        <v>4738800</v>
      </c>
      <c r="P143" s="261">
        <v>4.6446818392940084E-4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95.2</v>
      </c>
      <c r="F144" s="38">
        <v>95.166666666666671</v>
      </c>
      <c r="G144" s="39">
        <v>94.63333333333334</v>
      </c>
      <c r="H144" s="39">
        <v>94.066666666666663</v>
      </c>
      <c r="I144" s="39">
        <v>93.533333333333331</v>
      </c>
      <c r="J144" s="39">
        <v>95.733333333333348</v>
      </c>
      <c r="K144" s="39">
        <v>96.26666666666668</v>
      </c>
      <c r="L144" s="39">
        <v>96.833333333333357</v>
      </c>
      <c r="M144" s="31">
        <v>95.7</v>
      </c>
      <c r="N144" s="31">
        <v>94.6</v>
      </c>
      <c r="O144" s="260">
        <v>57090000</v>
      </c>
      <c r="P144" s="261">
        <v>1.1158342189160468E-2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4744.6499999999996</v>
      </c>
      <c r="F145" s="38">
        <v>4782.1500000000005</v>
      </c>
      <c r="G145" s="39">
        <v>4679.3000000000011</v>
      </c>
      <c r="H145" s="39">
        <v>4613.9500000000007</v>
      </c>
      <c r="I145" s="39">
        <v>4511.1000000000013</v>
      </c>
      <c r="J145" s="39">
        <v>4847.5000000000009</v>
      </c>
      <c r="K145" s="39">
        <v>4950.3500000000013</v>
      </c>
      <c r="L145" s="39">
        <v>5015.7000000000007</v>
      </c>
      <c r="M145" s="31">
        <v>4885</v>
      </c>
      <c r="N145" s="31">
        <v>4716.8</v>
      </c>
      <c r="O145" s="260">
        <v>1264200</v>
      </c>
      <c r="P145" s="261">
        <v>3.8698545723440968E-2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4465.95</v>
      </c>
      <c r="F146" s="38">
        <v>4462.3166666666666</v>
      </c>
      <c r="G146" s="39">
        <v>4420.6833333333334</v>
      </c>
      <c r="H146" s="39">
        <v>4375.416666666667</v>
      </c>
      <c r="I146" s="39">
        <v>4333.7833333333338</v>
      </c>
      <c r="J146" s="39">
        <v>4507.583333333333</v>
      </c>
      <c r="K146" s="39">
        <v>4549.2166666666662</v>
      </c>
      <c r="L146" s="39">
        <v>4594.4833333333327</v>
      </c>
      <c r="M146" s="31">
        <v>4503.95</v>
      </c>
      <c r="N146" s="31">
        <v>4417.05</v>
      </c>
      <c r="O146" s="260">
        <v>911850</v>
      </c>
      <c r="P146" s="261">
        <v>-4.258804258804259E-3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22321.7</v>
      </c>
      <c r="F147" s="38">
        <v>22369.483333333334</v>
      </c>
      <c r="G147" s="39">
        <v>22188.966666666667</v>
      </c>
      <c r="H147" s="39">
        <v>22056.233333333334</v>
      </c>
      <c r="I147" s="39">
        <v>21875.716666666667</v>
      </c>
      <c r="J147" s="39">
        <v>22502.216666666667</v>
      </c>
      <c r="K147" s="39">
        <v>22682.733333333337</v>
      </c>
      <c r="L147" s="39">
        <v>22815.466666666667</v>
      </c>
      <c r="M147" s="31">
        <v>22550</v>
      </c>
      <c r="N147" s="31">
        <v>22236.75</v>
      </c>
      <c r="O147" s="260">
        <v>298120</v>
      </c>
      <c r="P147" s="261">
        <v>2.1938845468257234E-2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111.75</v>
      </c>
      <c r="F148" s="38">
        <v>112.28333333333335</v>
      </c>
      <c r="G148" s="39">
        <v>110.76666666666669</v>
      </c>
      <c r="H148" s="39">
        <v>109.78333333333335</v>
      </c>
      <c r="I148" s="39">
        <v>108.26666666666669</v>
      </c>
      <c r="J148" s="39">
        <v>113.26666666666669</v>
      </c>
      <c r="K148" s="39">
        <v>114.78333333333335</v>
      </c>
      <c r="L148" s="39">
        <v>115.76666666666669</v>
      </c>
      <c r="M148" s="31">
        <v>113.8</v>
      </c>
      <c r="N148" s="31">
        <v>111.3</v>
      </c>
      <c r="O148" s="260">
        <v>83677500</v>
      </c>
      <c r="P148" s="261">
        <v>4.5378423639997837E-3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215.75</v>
      </c>
      <c r="F149" s="38">
        <v>215.38333333333333</v>
      </c>
      <c r="G149" s="39">
        <v>212.36666666666665</v>
      </c>
      <c r="H149" s="39">
        <v>208.98333333333332</v>
      </c>
      <c r="I149" s="39">
        <v>205.96666666666664</v>
      </c>
      <c r="J149" s="39">
        <v>218.76666666666665</v>
      </c>
      <c r="K149" s="39">
        <v>221.7833333333333</v>
      </c>
      <c r="L149" s="39">
        <v>225.16666666666666</v>
      </c>
      <c r="M149" s="31">
        <v>218.4</v>
      </c>
      <c r="N149" s="31">
        <v>212</v>
      </c>
      <c r="O149" s="260">
        <v>66315000</v>
      </c>
      <c r="P149" s="261">
        <v>-5.90013196543357E-2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1110.3499999999999</v>
      </c>
      <c r="F150" s="38">
        <v>1104.1833333333332</v>
      </c>
      <c r="G150" s="39">
        <v>1092.3166666666664</v>
      </c>
      <c r="H150" s="39">
        <v>1074.2833333333333</v>
      </c>
      <c r="I150" s="39">
        <v>1062.4166666666665</v>
      </c>
      <c r="J150" s="39">
        <v>1122.2166666666662</v>
      </c>
      <c r="K150" s="39">
        <v>1134.083333333333</v>
      </c>
      <c r="L150" s="39">
        <v>1152.1166666666661</v>
      </c>
      <c r="M150" s="31">
        <v>1116.05</v>
      </c>
      <c r="N150" s="31">
        <v>1086.1500000000001</v>
      </c>
      <c r="O150" s="260">
        <v>5792500</v>
      </c>
      <c r="P150" s="261">
        <v>-1.0167464114832535E-2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3974.95</v>
      </c>
      <c r="F151" s="38">
        <v>3972.35</v>
      </c>
      <c r="G151" s="39">
        <v>3945.7</v>
      </c>
      <c r="H151" s="39">
        <v>3916.45</v>
      </c>
      <c r="I151" s="39">
        <v>3889.7999999999997</v>
      </c>
      <c r="J151" s="39">
        <v>4001.6</v>
      </c>
      <c r="K151" s="39">
        <v>4028.2500000000005</v>
      </c>
      <c r="L151" s="39">
        <v>4057.5</v>
      </c>
      <c r="M151" s="31">
        <v>3999</v>
      </c>
      <c r="N151" s="31">
        <v>3943.1</v>
      </c>
      <c r="O151" s="260">
        <v>219000</v>
      </c>
      <c r="P151" s="261">
        <v>-1.0840108401084011E-2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173.4</v>
      </c>
      <c r="F152" s="38">
        <v>173.5</v>
      </c>
      <c r="G152" s="39">
        <v>172.6</v>
      </c>
      <c r="H152" s="39">
        <v>171.79999999999998</v>
      </c>
      <c r="I152" s="39">
        <v>170.89999999999998</v>
      </c>
      <c r="J152" s="39">
        <v>174.3</v>
      </c>
      <c r="K152" s="39">
        <v>175.2</v>
      </c>
      <c r="L152" s="39">
        <v>176.00000000000003</v>
      </c>
      <c r="M152" s="31">
        <v>174.4</v>
      </c>
      <c r="N152" s="31">
        <v>172.7</v>
      </c>
      <c r="O152" s="260">
        <v>34041700</v>
      </c>
      <c r="P152" s="261">
        <v>-1.799200355397601E-2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39378.25</v>
      </c>
      <c r="F153" s="38">
        <v>39370</v>
      </c>
      <c r="G153" s="39">
        <v>39113.1</v>
      </c>
      <c r="H153" s="39">
        <v>38847.949999999997</v>
      </c>
      <c r="I153" s="39">
        <v>38591.049999999996</v>
      </c>
      <c r="J153" s="39">
        <v>39635.15</v>
      </c>
      <c r="K153" s="39">
        <v>39892.049999999996</v>
      </c>
      <c r="L153" s="39">
        <v>40157.200000000004</v>
      </c>
      <c r="M153" s="31">
        <v>39626.9</v>
      </c>
      <c r="N153" s="31">
        <v>39104.85</v>
      </c>
      <c r="O153" s="260">
        <v>195645</v>
      </c>
      <c r="P153" s="261">
        <v>-9.1918805055534283E-4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1013.15</v>
      </c>
      <c r="F154" s="38">
        <v>1003.15</v>
      </c>
      <c r="G154" s="39">
        <v>991.05</v>
      </c>
      <c r="H154" s="39">
        <v>968.94999999999993</v>
      </c>
      <c r="I154" s="39">
        <v>956.84999999999991</v>
      </c>
      <c r="J154" s="39">
        <v>1025.25</v>
      </c>
      <c r="K154" s="39">
        <v>1037.3500000000001</v>
      </c>
      <c r="L154" s="39">
        <v>1059.45</v>
      </c>
      <c r="M154" s="31">
        <v>1015.25</v>
      </c>
      <c r="N154" s="31">
        <v>981.05</v>
      </c>
      <c r="O154" s="260">
        <v>10838250</v>
      </c>
      <c r="P154" s="261">
        <v>-2.7392650424013999E-2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4891.55</v>
      </c>
      <c r="F155" s="38">
        <v>4916.8666666666659</v>
      </c>
      <c r="G155" s="39">
        <v>4849.7333333333318</v>
      </c>
      <c r="H155" s="39">
        <v>4807.9166666666661</v>
      </c>
      <c r="I155" s="39">
        <v>4740.7833333333319</v>
      </c>
      <c r="J155" s="39">
        <v>4958.6833333333316</v>
      </c>
      <c r="K155" s="39">
        <v>5025.8166666666648</v>
      </c>
      <c r="L155" s="39">
        <v>5067.6333333333314</v>
      </c>
      <c r="M155" s="31">
        <v>4984</v>
      </c>
      <c r="N155" s="31">
        <v>4875.05</v>
      </c>
      <c r="O155" s="260">
        <v>1098825</v>
      </c>
      <c r="P155" s="261">
        <v>3.2730263157894735E-2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223.9</v>
      </c>
      <c r="F156" s="38">
        <v>224.63333333333333</v>
      </c>
      <c r="G156" s="39">
        <v>222.26666666666665</v>
      </c>
      <c r="H156" s="39">
        <v>220.63333333333333</v>
      </c>
      <c r="I156" s="39">
        <v>218.26666666666665</v>
      </c>
      <c r="J156" s="39">
        <v>226.26666666666665</v>
      </c>
      <c r="K156" s="39">
        <v>228.63333333333333</v>
      </c>
      <c r="L156" s="39">
        <v>230.26666666666665</v>
      </c>
      <c r="M156" s="31">
        <v>227</v>
      </c>
      <c r="N156" s="31">
        <v>223</v>
      </c>
      <c r="O156" s="260">
        <v>16152000</v>
      </c>
      <c r="P156" s="261">
        <v>4.6656298600311043E-2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268.05</v>
      </c>
      <c r="F157" s="38">
        <v>267.61666666666667</v>
      </c>
      <c r="G157" s="39">
        <v>259.08333333333337</v>
      </c>
      <c r="H157" s="39">
        <v>250.11666666666667</v>
      </c>
      <c r="I157" s="39">
        <v>241.58333333333337</v>
      </c>
      <c r="J157" s="39">
        <v>276.58333333333337</v>
      </c>
      <c r="K157" s="39">
        <v>285.11666666666667</v>
      </c>
      <c r="L157" s="39">
        <v>294.08333333333337</v>
      </c>
      <c r="M157" s="31">
        <v>276.14999999999998</v>
      </c>
      <c r="N157" s="31">
        <v>258.64999999999998</v>
      </c>
      <c r="O157" s="260">
        <v>54491800</v>
      </c>
      <c r="P157" s="261">
        <v>5.261351938693812E-3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2639.65</v>
      </c>
      <c r="F158" s="38">
        <v>2628.6666666666665</v>
      </c>
      <c r="G158" s="39">
        <v>2614.4833333333331</v>
      </c>
      <c r="H158" s="39">
        <v>2589.3166666666666</v>
      </c>
      <c r="I158" s="39">
        <v>2575.1333333333332</v>
      </c>
      <c r="J158" s="39">
        <v>2653.833333333333</v>
      </c>
      <c r="K158" s="39">
        <v>2668.0166666666664</v>
      </c>
      <c r="L158" s="39">
        <v>2693.1833333333329</v>
      </c>
      <c r="M158" s="31">
        <v>2642.85</v>
      </c>
      <c r="N158" s="31">
        <v>2603.5</v>
      </c>
      <c r="O158" s="260">
        <v>2829500</v>
      </c>
      <c r="P158" s="261">
        <v>-1.3235683402453013E-3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3865.25</v>
      </c>
      <c r="F159" s="38">
        <v>3843.85</v>
      </c>
      <c r="G159" s="39">
        <v>3808.7</v>
      </c>
      <c r="H159" s="39">
        <v>3752.15</v>
      </c>
      <c r="I159" s="39">
        <v>3717</v>
      </c>
      <c r="J159" s="39">
        <v>3900.3999999999996</v>
      </c>
      <c r="K159" s="39">
        <v>3935.55</v>
      </c>
      <c r="L159" s="39">
        <v>3992.0999999999995</v>
      </c>
      <c r="M159" s="31">
        <v>3879</v>
      </c>
      <c r="N159" s="31">
        <v>3787.3</v>
      </c>
      <c r="O159" s="260">
        <v>2786750</v>
      </c>
      <c r="P159" s="261">
        <v>0.10574347782958039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62.55</v>
      </c>
      <c r="F160" s="38">
        <v>61.983333333333327</v>
      </c>
      <c r="G160" s="39">
        <v>61.166666666666657</v>
      </c>
      <c r="H160" s="39">
        <v>59.783333333333331</v>
      </c>
      <c r="I160" s="39">
        <v>58.966666666666661</v>
      </c>
      <c r="J160" s="39">
        <v>63.366666666666653</v>
      </c>
      <c r="K160" s="39">
        <v>64.183333333333337</v>
      </c>
      <c r="L160" s="39">
        <v>65.566666666666649</v>
      </c>
      <c r="M160" s="31">
        <v>62.8</v>
      </c>
      <c r="N160" s="31">
        <v>60.6</v>
      </c>
      <c r="O160" s="260">
        <v>264688000</v>
      </c>
      <c r="P160" s="261">
        <v>1.2361544581114986E-2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4664.45</v>
      </c>
      <c r="F161" s="38">
        <v>4643.0166666666673</v>
      </c>
      <c r="G161" s="39">
        <v>4615.0333333333347</v>
      </c>
      <c r="H161" s="39">
        <v>4565.6166666666677</v>
      </c>
      <c r="I161" s="39">
        <v>4537.633333333335</v>
      </c>
      <c r="J161" s="39">
        <v>4692.4333333333343</v>
      </c>
      <c r="K161" s="39">
        <v>4720.4166666666661</v>
      </c>
      <c r="L161" s="39">
        <v>4769.8333333333339</v>
      </c>
      <c r="M161" s="31">
        <v>4671</v>
      </c>
      <c r="N161" s="31">
        <v>4593.6000000000004</v>
      </c>
      <c r="O161" s="260">
        <v>1977900</v>
      </c>
      <c r="P161" s="261">
        <v>2.027236149798824E-2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243.15</v>
      </c>
      <c r="F162" s="38">
        <v>244.25</v>
      </c>
      <c r="G162" s="39">
        <v>240.5</v>
      </c>
      <c r="H162" s="39">
        <v>237.85</v>
      </c>
      <c r="I162" s="39">
        <v>234.1</v>
      </c>
      <c r="J162" s="39">
        <v>246.9</v>
      </c>
      <c r="K162" s="39">
        <v>250.65</v>
      </c>
      <c r="L162" s="39">
        <v>253.3</v>
      </c>
      <c r="M162" s="31">
        <v>248</v>
      </c>
      <c r="N162" s="31">
        <v>241.6</v>
      </c>
      <c r="O162" s="260">
        <v>43591500</v>
      </c>
      <c r="P162" s="261">
        <v>1.1971919267895198E-2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1612.45</v>
      </c>
      <c r="F163" s="38">
        <v>1608.3666666666668</v>
      </c>
      <c r="G163" s="39">
        <v>1594.1333333333337</v>
      </c>
      <c r="H163" s="39">
        <v>1575.8166666666668</v>
      </c>
      <c r="I163" s="39">
        <v>1561.5833333333337</v>
      </c>
      <c r="J163" s="39">
        <v>1626.6833333333336</v>
      </c>
      <c r="K163" s="39">
        <v>1640.9166666666667</v>
      </c>
      <c r="L163" s="39">
        <v>1659.2333333333336</v>
      </c>
      <c r="M163" s="31">
        <v>1622.6</v>
      </c>
      <c r="N163" s="31">
        <v>1590.05</v>
      </c>
      <c r="O163" s="260">
        <v>3354901</v>
      </c>
      <c r="P163" s="261">
        <v>3.2310582341891048E-2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843.15</v>
      </c>
      <c r="F164" s="38">
        <v>844.65</v>
      </c>
      <c r="G164" s="39">
        <v>825.09999999999991</v>
      </c>
      <c r="H164" s="39">
        <v>807.05</v>
      </c>
      <c r="I164" s="39">
        <v>787.49999999999989</v>
      </c>
      <c r="J164" s="39">
        <v>862.69999999999993</v>
      </c>
      <c r="K164" s="39">
        <v>882.24999999999989</v>
      </c>
      <c r="L164" s="39">
        <v>900.3</v>
      </c>
      <c r="M164" s="31">
        <v>864.2</v>
      </c>
      <c r="N164" s="31">
        <v>826.6</v>
      </c>
      <c r="O164" s="260">
        <v>3363450</v>
      </c>
      <c r="P164" s="261">
        <v>-0.11417058428475486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220</v>
      </c>
      <c r="F165" s="38">
        <v>219.53333333333333</v>
      </c>
      <c r="G165" s="39">
        <v>216.26666666666665</v>
      </c>
      <c r="H165" s="39">
        <v>212.53333333333333</v>
      </c>
      <c r="I165" s="39">
        <v>209.26666666666665</v>
      </c>
      <c r="J165" s="39">
        <v>223.26666666666665</v>
      </c>
      <c r="K165" s="39">
        <v>226.53333333333336</v>
      </c>
      <c r="L165" s="39">
        <v>230.26666666666665</v>
      </c>
      <c r="M165" s="31">
        <v>222.8</v>
      </c>
      <c r="N165" s="31">
        <v>215.8</v>
      </c>
      <c r="O165" s="260">
        <v>44625000</v>
      </c>
      <c r="P165" s="261">
        <v>-3.062886933854676E-2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214.9</v>
      </c>
      <c r="F166" s="38">
        <v>212.98333333333335</v>
      </c>
      <c r="G166" s="39">
        <v>207.51666666666671</v>
      </c>
      <c r="H166" s="39">
        <v>200.13333333333335</v>
      </c>
      <c r="I166" s="39">
        <v>194.66666666666671</v>
      </c>
      <c r="J166" s="39">
        <v>220.3666666666667</v>
      </c>
      <c r="K166" s="39">
        <v>225.83333333333334</v>
      </c>
      <c r="L166" s="39">
        <v>233.2166666666667</v>
      </c>
      <c r="M166" s="31">
        <v>218.45</v>
      </c>
      <c r="N166" s="31">
        <v>205.6</v>
      </c>
      <c r="O166" s="260">
        <v>74568000</v>
      </c>
      <c r="P166" s="261">
        <v>-6.9017179384738309E-2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2510.5500000000002</v>
      </c>
      <c r="F167" s="38">
        <v>2517.7833333333333</v>
      </c>
      <c r="G167" s="39">
        <v>2498.0666666666666</v>
      </c>
      <c r="H167" s="39">
        <v>2485.5833333333335</v>
      </c>
      <c r="I167" s="39">
        <v>2465.8666666666668</v>
      </c>
      <c r="J167" s="39">
        <v>2530.2666666666664</v>
      </c>
      <c r="K167" s="39">
        <v>2549.9833333333327</v>
      </c>
      <c r="L167" s="39">
        <v>2562.4666666666662</v>
      </c>
      <c r="M167" s="31">
        <v>2537.5</v>
      </c>
      <c r="N167" s="31">
        <v>2505.3000000000002</v>
      </c>
      <c r="O167" s="260">
        <v>20466750</v>
      </c>
      <c r="P167" s="261">
        <v>3.7302180606413847E-2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92.95</v>
      </c>
      <c r="F168" s="38">
        <v>93.2</v>
      </c>
      <c r="G168" s="39">
        <v>92</v>
      </c>
      <c r="H168" s="39">
        <v>91.05</v>
      </c>
      <c r="I168" s="39">
        <v>89.85</v>
      </c>
      <c r="J168" s="39">
        <v>94.15</v>
      </c>
      <c r="K168" s="39">
        <v>95.350000000000023</v>
      </c>
      <c r="L168" s="39">
        <v>96.300000000000011</v>
      </c>
      <c r="M168" s="31">
        <v>94.4</v>
      </c>
      <c r="N168" s="31">
        <v>92.25</v>
      </c>
      <c r="O168" s="260">
        <v>111520000</v>
      </c>
      <c r="P168" s="261">
        <v>1.0144927536231883E-2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885.8</v>
      </c>
      <c r="F169" s="38">
        <v>885.2833333333333</v>
      </c>
      <c r="G169" s="39">
        <v>877.16666666666663</v>
      </c>
      <c r="H169" s="39">
        <v>868.5333333333333</v>
      </c>
      <c r="I169" s="39">
        <v>860.41666666666663</v>
      </c>
      <c r="J169" s="39">
        <v>893.91666666666663</v>
      </c>
      <c r="K169" s="39">
        <v>902.03333333333342</v>
      </c>
      <c r="L169" s="39">
        <v>910.66666666666663</v>
      </c>
      <c r="M169" s="31">
        <v>893.4</v>
      </c>
      <c r="N169" s="31">
        <v>876.65</v>
      </c>
      <c r="O169" s="260">
        <v>9120800</v>
      </c>
      <c r="P169" s="261">
        <v>-1.0930857985599028E-2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1359</v>
      </c>
      <c r="F170" s="38">
        <v>1342.3666666666666</v>
      </c>
      <c r="G170" s="39">
        <v>1316.7333333333331</v>
      </c>
      <c r="H170" s="39">
        <v>1274.4666666666665</v>
      </c>
      <c r="I170" s="39">
        <v>1248.833333333333</v>
      </c>
      <c r="J170" s="39">
        <v>1384.6333333333332</v>
      </c>
      <c r="K170" s="39">
        <v>1410.2666666666669</v>
      </c>
      <c r="L170" s="39">
        <v>1452.5333333333333</v>
      </c>
      <c r="M170" s="31">
        <v>1368</v>
      </c>
      <c r="N170" s="31">
        <v>1300.0999999999999</v>
      </c>
      <c r="O170" s="260">
        <v>8871750</v>
      </c>
      <c r="P170" s="261">
        <v>6.0611494665112522E-2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576.1</v>
      </c>
      <c r="F171" s="38">
        <v>575.35</v>
      </c>
      <c r="G171" s="39">
        <v>572.75</v>
      </c>
      <c r="H171" s="39">
        <v>569.4</v>
      </c>
      <c r="I171" s="39">
        <v>566.79999999999995</v>
      </c>
      <c r="J171" s="39">
        <v>578.70000000000005</v>
      </c>
      <c r="K171" s="39">
        <v>581.30000000000018</v>
      </c>
      <c r="L171" s="39">
        <v>584.65000000000009</v>
      </c>
      <c r="M171" s="31">
        <v>577.95000000000005</v>
      </c>
      <c r="N171" s="31">
        <v>572</v>
      </c>
      <c r="O171" s="260">
        <v>103936500</v>
      </c>
      <c r="P171" s="261">
        <v>3.6092743914763377E-4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24390.35</v>
      </c>
      <c r="F172" s="38">
        <v>24356.616666666669</v>
      </c>
      <c r="G172" s="39">
        <v>24253.233333333337</v>
      </c>
      <c r="H172" s="39">
        <v>24116.116666666669</v>
      </c>
      <c r="I172" s="39">
        <v>24012.733333333337</v>
      </c>
      <c r="J172" s="39">
        <v>24493.733333333337</v>
      </c>
      <c r="K172" s="39">
        <v>24597.116666666669</v>
      </c>
      <c r="L172" s="39">
        <v>24734.233333333337</v>
      </c>
      <c r="M172" s="31">
        <v>24460</v>
      </c>
      <c r="N172" s="31">
        <v>24219.5</v>
      </c>
      <c r="O172" s="260">
        <v>207325</v>
      </c>
      <c r="P172" s="261">
        <v>-3.7711766071014154E-2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3795.4</v>
      </c>
      <c r="F173" s="38">
        <v>3790.7000000000003</v>
      </c>
      <c r="G173" s="39">
        <v>3737.7000000000007</v>
      </c>
      <c r="H173" s="39">
        <v>3680.0000000000005</v>
      </c>
      <c r="I173" s="39">
        <v>3627.0000000000009</v>
      </c>
      <c r="J173" s="39">
        <v>3848.4000000000005</v>
      </c>
      <c r="K173" s="39">
        <v>3901.3999999999996</v>
      </c>
      <c r="L173" s="39">
        <v>3959.1000000000004</v>
      </c>
      <c r="M173" s="31">
        <v>3843.7</v>
      </c>
      <c r="N173" s="31">
        <v>3733</v>
      </c>
      <c r="O173" s="260">
        <v>1776775</v>
      </c>
      <c r="P173" s="261">
        <v>2.9149410640331316E-2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2286.1999999999998</v>
      </c>
      <c r="F174" s="38">
        <v>2283.0499999999997</v>
      </c>
      <c r="G174" s="39">
        <v>2269.5999999999995</v>
      </c>
      <c r="H174" s="39">
        <v>2252.9999999999995</v>
      </c>
      <c r="I174" s="39">
        <v>2239.5499999999993</v>
      </c>
      <c r="J174" s="39">
        <v>2299.6499999999996</v>
      </c>
      <c r="K174" s="39">
        <v>2313.0999999999995</v>
      </c>
      <c r="L174" s="39">
        <v>2329.6999999999998</v>
      </c>
      <c r="M174" s="31">
        <v>2296.5</v>
      </c>
      <c r="N174" s="31">
        <v>2266.4499999999998</v>
      </c>
      <c r="O174" s="260">
        <v>4385250</v>
      </c>
      <c r="P174" s="261">
        <v>-1.8777739842949811E-3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1871</v>
      </c>
      <c r="F175" s="38">
        <v>1868.6166666666668</v>
      </c>
      <c r="G175" s="39">
        <v>1852.3833333333337</v>
      </c>
      <c r="H175" s="39">
        <v>1833.7666666666669</v>
      </c>
      <c r="I175" s="39">
        <v>1817.5333333333338</v>
      </c>
      <c r="J175" s="39">
        <v>1887.2333333333336</v>
      </c>
      <c r="K175" s="39">
        <v>1903.4666666666667</v>
      </c>
      <c r="L175" s="39">
        <v>1922.0833333333335</v>
      </c>
      <c r="M175" s="31">
        <v>1884.85</v>
      </c>
      <c r="N175" s="31">
        <v>1850</v>
      </c>
      <c r="O175" s="260">
        <v>6605400</v>
      </c>
      <c r="P175" s="261">
        <v>1.0927456382001837E-2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1154.1500000000001</v>
      </c>
      <c r="F176" s="38">
        <v>1156.6000000000001</v>
      </c>
      <c r="G176" s="39">
        <v>1144.1000000000004</v>
      </c>
      <c r="H176" s="39">
        <v>1134.0500000000002</v>
      </c>
      <c r="I176" s="39">
        <v>1121.5500000000004</v>
      </c>
      <c r="J176" s="39">
        <v>1166.6500000000003</v>
      </c>
      <c r="K176" s="39">
        <v>1179.1499999999999</v>
      </c>
      <c r="L176" s="39">
        <v>1189.2000000000003</v>
      </c>
      <c r="M176" s="31">
        <v>1169.0999999999999</v>
      </c>
      <c r="N176" s="31">
        <v>1146.55</v>
      </c>
      <c r="O176" s="260">
        <v>22611400</v>
      </c>
      <c r="P176" s="261">
        <v>-7.2225466392107449E-3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542.54999999999995</v>
      </c>
      <c r="F177" s="38">
        <v>539.19999999999993</v>
      </c>
      <c r="G177" s="39">
        <v>534.39999999999986</v>
      </c>
      <c r="H177" s="39">
        <v>526.24999999999989</v>
      </c>
      <c r="I177" s="39">
        <v>521.44999999999982</v>
      </c>
      <c r="J177" s="39">
        <v>547.34999999999991</v>
      </c>
      <c r="K177" s="39">
        <v>552.14999999999986</v>
      </c>
      <c r="L177" s="39">
        <v>560.29999999999995</v>
      </c>
      <c r="M177" s="31">
        <v>544</v>
      </c>
      <c r="N177" s="31">
        <v>531.04999999999995</v>
      </c>
      <c r="O177" s="260">
        <v>8388000</v>
      </c>
      <c r="P177" s="261">
        <v>-3.202354163060412E-2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828.55</v>
      </c>
      <c r="F178" s="38">
        <v>833.1</v>
      </c>
      <c r="G178" s="39">
        <v>820.45</v>
      </c>
      <c r="H178" s="39">
        <v>812.35</v>
      </c>
      <c r="I178" s="39">
        <v>799.7</v>
      </c>
      <c r="J178" s="39">
        <v>841.2</v>
      </c>
      <c r="K178" s="39">
        <v>853.84999999999991</v>
      </c>
      <c r="L178" s="39">
        <v>861.95</v>
      </c>
      <c r="M178" s="31">
        <v>845.75</v>
      </c>
      <c r="N178" s="31">
        <v>825</v>
      </c>
      <c r="O178" s="260">
        <v>3195000</v>
      </c>
      <c r="P178" s="261">
        <v>-9.3023255813953487E-3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1008.1</v>
      </c>
      <c r="F179" s="38">
        <v>1014.0833333333334</v>
      </c>
      <c r="G179" s="39">
        <v>995.7166666666667</v>
      </c>
      <c r="H179" s="39">
        <v>983.33333333333337</v>
      </c>
      <c r="I179" s="39">
        <v>964.9666666666667</v>
      </c>
      <c r="J179" s="39">
        <v>1026.4666666666667</v>
      </c>
      <c r="K179" s="39">
        <v>1044.8333333333333</v>
      </c>
      <c r="L179" s="39">
        <v>1057.2166666666667</v>
      </c>
      <c r="M179" s="31">
        <v>1032.45</v>
      </c>
      <c r="N179" s="31">
        <v>1001.7</v>
      </c>
      <c r="O179" s="260">
        <v>9460550</v>
      </c>
      <c r="P179" s="261">
        <v>0.11934665191644434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1692.55</v>
      </c>
      <c r="F180" s="38">
        <v>1699.3333333333333</v>
      </c>
      <c r="G180" s="39">
        <v>1679.0666666666666</v>
      </c>
      <c r="H180" s="39">
        <v>1665.5833333333333</v>
      </c>
      <c r="I180" s="39">
        <v>1645.3166666666666</v>
      </c>
      <c r="J180" s="39">
        <v>1712.8166666666666</v>
      </c>
      <c r="K180" s="39">
        <v>1733.0833333333335</v>
      </c>
      <c r="L180" s="39">
        <v>1746.5666666666666</v>
      </c>
      <c r="M180" s="31">
        <v>1719.6</v>
      </c>
      <c r="N180" s="31">
        <v>1685.85</v>
      </c>
      <c r="O180" s="260">
        <v>4320500</v>
      </c>
      <c r="P180" s="261">
        <v>-7.2380514705882356E-3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850.7</v>
      </c>
      <c r="F181" s="38">
        <v>848.11666666666667</v>
      </c>
      <c r="G181" s="39">
        <v>839.98333333333335</v>
      </c>
      <c r="H181" s="39">
        <v>829.26666666666665</v>
      </c>
      <c r="I181" s="39">
        <v>821.13333333333333</v>
      </c>
      <c r="J181" s="39">
        <v>858.83333333333337</v>
      </c>
      <c r="K181" s="39">
        <v>866.96666666666681</v>
      </c>
      <c r="L181" s="39">
        <v>877.68333333333339</v>
      </c>
      <c r="M181" s="31">
        <v>856.25</v>
      </c>
      <c r="N181" s="31">
        <v>837.4</v>
      </c>
      <c r="O181" s="260">
        <v>11755800</v>
      </c>
      <c r="P181" s="261">
        <v>2.9947016816401751E-3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610.85</v>
      </c>
      <c r="F182" s="38">
        <v>612.36666666666667</v>
      </c>
      <c r="G182" s="39">
        <v>606.88333333333333</v>
      </c>
      <c r="H182" s="39">
        <v>602.91666666666663</v>
      </c>
      <c r="I182" s="39">
        <v>597.43333333333328</v>
      </c>
      <c r="J182" s="39">
        <v>616.33333333333337</v>
      </c>
      <c r="K182" s="39">
        <v>621.81666666666672</v>
      </c>
      <c r="L182" s="39">
        <v>625.78333333333342</v>
      </c>
      <c r="M182" s="31">
        <v>617.85</v>
      </c>
      <c r="N182" s="31">
        <v>608.4</v>
      </c>
      <c r="O182" s="260">
        <v>60887400</v>
      </c>
      <c r="P182" s="261">
        <v>1.7114054624311336E-3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234.95</v>
      </c>
      <c r="F183" s="38">
        <v>234.63333333333333</v>
      </c>
      <c r="G183" s="39">
        <v>231.66666666666666</v>
      </c>
      <c r="H183" s="39">
        <v>228.38333333333333</v>
      </c>
      <c r="I183" s="39">
        <v>225.41666666666666</v>
      </c>
      <c r="J183" s="39">
        <v>237.91666666666666</v>
      </c>
      <c r="K183" s="39">
        <v>240.88333333333335</v>
      </c>
      <c r="L183" s="39">
        <v>244.16666666666666</v>
      </c>
      <c r="M183" s="31">
        <v>237.6</v>
      </c>
      <c r="N183" s="31">
        <v>231.35</v>
      </c>
      <c r="O183" s="260">
        <v>91084500</v>
      </c>
      <c r="P183" s="261">
        <v>4.1299252148677308E-3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118.75</v>
      </c>
      <c r="F184" s="38">
        <v>119.03333333333335</v>
      </c>
      <c r="G184" s="39">
        <v>118.11666666666669</v>
      </c>
      <c r="H184" s="39">
        <v>117.48333333333335</v>
      </c>
      <c r="I184" s="39">
        <v>116.56666666666669</v>
      </c>
      <c r="J184" s="39">
        <v>119.66666666666669</v>
      </c>
      <c r="K184" s="39">
        <v>120.58333333333334</v>
      </c>
      <c r="L184" s="39">
        <v>121.21666666666668</v>
      </c>
      <c r="M184" s="31">
        <v>119.95</v>
      </c>
      <c r="N184" s="31">
        <v>118.4</v>
      </c>
      <c r="O184" s="260">
        <v>232930500</v>
      </c>
      <c r="P184" s="261">
        <v>-8.7304559498174329E-3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3484.05</v>
      </c>
      <c r="F185" s="38">
        <v>3488.2000000000003</v>
      </c>
      <c r="G185" s="39">
        <v>3471.4000000000005</v>
      </c>
      <c r="H185" s="39">
        <v>3458.7500000000005</v>
      </c>
      <c r="I185" s="39">
        <v>3441.9500000000007</v>
      </c>
      <c r="J185" s="39">
        <v>3500.8500000000004</v>
      </c>
      <c r="K185" s="39">
        <v>3517.6500000000005</v>
      </c>
      <c r="L185" s="39">
        <v>3530.3</v>
      </c>
      <c r="M185" s="31">
        <v>3505</v>
      </c>
      <c r="N185" s="31">
        <v>3475.55</v>
      </c>
      <c r="O185" s="260">
        <v>10756375</v>
      </c>
      <c r="P185" s="261">
        <v>-1.001820026736676E-2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1210.0999999999999</v>
      </c>
      <c r="F186" s="38">
        <v>1201.5833333333333</v>
      </c>
      <c r="G186" s="39">
        <v>1188.6666666666665</v>
      </c>
      <c r="H186" s="39">
        <v>1167.2333333333333</v>
      </c>
      <c r="I186" s="39">
        <v>1154.3166666666666</v>
      </c>
      <c r="J186" s="39">
        <v>1223.0166666666664</v>
      </c>
      <c r="K186" s="39">
        <v>1235.9333333333329</v>
      </c>
      <c r="L186" s="39">
        <v>1257.3666666666663</v>
      </c>
      <c r="M186" s="31">
        <v>1214.5</v>
      </c>
      <c r="N186" s="31">
        <v>1180.1500000000001</v>
      </c>
      <c r="O186" s="260">
        <v>15813600</v>
      </c>
      <c r="P186" s="261">
        <v>-6.5588881798198967E-2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2932.95</v>
      </c>
      <c r="F187" s="38">
        <v>2932.0333333333333</v>
      </c>
      <c r="G187" s="39">
        <v>2921.5666666666666</v>
      </c>
      <c r="H187" s="39">
        <v>2910.1833333333334</v>
      </c>
      <c r="I187" s="39">
        <v>2899.7166666666667</v>
      </c>
      <c r="J187" s="39">
        <v>2943.4166666666665</v>
      </c>
      <c r="K187" s="39">
        <v>2953.8833333333328</v>
      </c>
      <c r="L187" s="39">
        <v>2965.2666666666664</v>
      </c>
      <c r="M187" s="31">
        <v>2942.5</v>
      </c>
      <c r="N187" s="31">
        <v>2920.65</v>
      </c>
      <c r="O187" s="260">
        <v>6098250</v>
      </c>
      <c r="P187" s="261">
        <v>-5.4430921656167816E-3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2055.0500000000002</v>
      </c>
      <c r="F188" s="38">
        <v>2065.0833333333335</v>
      </c>
      <c r="G188" s="39">
        <v>2026.416666666667</v>
      </c>
      <c r="H188" s="39">
        <v>1997.7833333333335</v>
      </c>
      <c r="I188" s="39">
        <v>1959.116666666667</v>
      </c>
      <c r="J188" s="39">
        <v>2093.7166666666672</v>
      </c>
      <c r="K188" s="39">
        <v>2132.3833333333341</v>
      </c>
      <c r="L188" s="39">
        <v>2161.0166666666669</v>
      </c>
      <c r="M188" s="31">
        <v>2103.75</v>
      </c>
      <c r="N188" s="31">
        <v>2036.45</v>
      </c>
      <c r="O188" s="260">
        <v>1674000</v>
      </c>
      <c r="P188" s="261">
        <v>0.10641110376734964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1722.4</v>
      </c>
      <c r="F189" s="38">
        <v>1710.4666666666665</v>
      </c>
      <c r="G189" s="39">
        <v>1694.9333333333329</v>
      </c>
      <c r="H189" s="39">
        <v>1667.4666666666665</v>
      </c>
      <c r="I189" s="39">
        <v>1651.9333333333329</v>
      </c>
      <c r="J189" s="39">
        <v>1737.9333333333329</v>
      </c>
      <c r="K189" s="39">
        <v>1753.4666666666662</v>
      </c>
      <c r="L189" s="39">
        <v>1780.9333333333329</v>
      </c>
      <c r="M189" s="31">
        <v>1726</v>
      </c>
      <c r="N189" s="31">
        <v>1683</v>
      </c>
      <c r="O189" s="260">
        <v>3809200</v>
      </c>
      <c r="P189" s="261">
        <v>-5.8461217246059084E-3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1340.35</v>
      </c>
      <c r="F190" s="38">
        <v>1338.8500000000001</v>
      </c>
      <c r="G190" s="39">
        <v>1327.7000000000003</v>
      </c>
      <c r="H190" s="39">
        <v>1315.0500000000002</v>
      </c>
      <c r="I190" s="39">
        <v>1303.9000000000003</v>
      </c>
      <c r="J190" s="39">
        <v>1351.5000000000002</v>
      </c>
      <c r="K190" s="39">
        <v>1362.6500000000003</v>
      </c>
      <c r="L190" s="39">
        <v>1375.3000000000002</v>
      </c>
      <c r="M190" s="31">
        <v>1350</v>
      </c>
      <c r="N190" s="31">
        <v>1326.2</v>
      </c>
      <c r="O190" s="260">
        <v>6491800</v>
      </c>
      <c r="P190" s="261">
        <v>-1.2879191059073975E-2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1569</v>
      </c>
      <c r="F191" s="38">
        <v>1576.0333333333335</v>
      </c>
      <c r="G191" s="39">
        <v>1552.9666666666672</v>
      </c>
      <c r="H191" s="39">
        <v>1536.9333333333336</v>
      </c>
      <c r="I191" s="39">
        <v>1513.8666666666672</v>
      </c>
      <c r="J191" s="39">
        <v>1592.0666666666671</v>
      </c>
      <c r="K191" s="39">
        <v>1615.1333333333332</v>
      </c>
      <c r="L191" s="39">
        <v>1631.166666666667</v>
      </c>
      <c r="M191" s="31">
        <v>1599.1</v>
      </c>
      <c r="N191" s="31">
        <v>1560</v>
      </c>
      <c r="O191" s="260">
        <v>2256000</v>
      </c>
      <c r="P191" s="261">
        <v>3.0232971723279387E-3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8197.75</v>
      </c>
      <c r="F192" s="38">
        <v>8215.7666666666682</v>
      </c>
      <c r="G192" s="39">
        <v>8162.6333333333369</v>
      </c>
      <c r="H192" s="39">
        <v>8127.5166666666682</v>
      </c>
      <c r="I192" s="39">
        <v>8074.3833333333369</v>
      </c>
      <c r="J192" s="39">
        <v>8250.8833333333369</v>
      </c>
      <c r="K192" s="39">
        <v>8304.0166666666682</v>
      </c>
      <c r="L192" s="39">
        <v>8339.1333333333369</v>
      </c>
      <c r="M192" s="31">
        <v>8268.9</v>
      </c>
      <c r="N192" s="31">
        <v>8180.65</v>
      </c>
      <c r="O192" s="260">
        <v>1689600</v>
      </c>
      <c r="P192" s="261">
        <v>-6.9938289744343228E-3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608.20000000000005</v>
      </c>
      <c r="F193" s="38">
        <v>608.91666666666663</v>
      </c>
      <c r="G193" s="39">
        <v>604.7833333333333</v>
      </c>
      <c r="H193" s="39">
        <v>601.36666666666667</v>
      </c>
      <c r="I193" s="39">
        <v>597.23333333333335</v>
      </c>
      <c r="J193" s="39">
        <v>612.33333333333326</v>
      </c>
      <c r="K193" s="39">
        <v>616.4666666666667</v>
      </c>
      <c r="L193" s="39">
        <v>619.88333333333321</v>
      </c>
      <c r="M193" s="31">
        <v>613.04999999999995</v>
      </c>
      <c r="N193" s="31">
        <v>605.5</v>
      </c>
      <c r="O193" s="260">
        <v>34292700</v>
      </c>
      <c r="P193" s="261">
        <v>1.049607354912852E-2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240.6</v>
      </c>
      <c r="F194" s="38">
        <v>240.54999999999998</v>
      </c>
      <c r="G194" s="39">
        <v>237.29999999999995</v>
      </c>
      <c r="H194" s="39">
        <v>233.99999999999997</v>
      </c>
      <c r="I194" s="39">
        <v>230.74999999999994</v>
      </c>
      <c r="J194" s="39">
        <v>243.84999999999997</v>
      </c>
      <c r="K194" s="39">
        <v>247.10000000000002</v>
      </c>
      <c r="L194" s="39">
        <v>250.39999999999998</v>
      </c>
      <c r="M194" s="31">
        <v>243.8</v>
      </c>
      <c r="N194" s="31">
        <v>237.25</v>
      </c>
      <c r="O194" s="260">
        <v>86714000</v>
      </c>
      <c r="P194" s="261">
        <v>-5.0334026941189353E-2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821.5</v>
      </c>
      <c r="F195" s="38">
        <v>821.81666666666661</v>
      </c>
      <c r="G195" s="39">
        <v>813.63333333333321</v>
      </c>
      <c r="H195" s="39">
        <v>805.76666666666665</v>
      </c>
      <c r="I195" s="39">
        <v>797.58333333333326</v>
      </c>
      <c r="J195" s="39">
        <v>829.68333333333317</v>
      </c>
      <c r="K195" s="39">
        <v>837.86666666666656</v>
      </c>
      <c r="L195" s="39">
        <v>845.73333333333312</v>
      </c>
      <c r="M195" s="31">
        <v>830</v>
      </c>
      <c r="N195" s="31">
        <v>813.95</v>
      </c>
      <c r="O195" s="260">
        <v>9705000</v>
      </c>
      <c r="P195" s="261">
        <v>-8.9455302983885796E-3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417.95</v>
      </c>
      <c r="F196" s="38">
        <v>416.5333333333333</v>
      </c>
      <c r="G196" s="39">
        <v>414.36666666666662</v>
      </c>
      <c r="H196" s="39">
        <v>410.7833333333333</v>
      </c>
      <c r="I196" s="39">
        <v>408.61666666666662</v>
      </c>
      <c r="J196" s="39">
        <v>420.11666666666662</v>
      </c>
      <c r="K196" s="39">
        <v>422.28333333333336</v>
      </c>
      <c r="L196" s="39">
        <v>425.86666666666662</v>
      </c>
      <c r="M196" s="31">
        <v>418.7</v>
      </c>
      <c r="N196" s="31">
        <v>412.95</v>
      </c>
      <c r="O196" s="260">
        <v>36706500</v>
      </c>
      <c r="P196" s="261">
        <v>-4.7153648469745346E-2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240.05</v>
      </c>
      <c r="F197" s="38">
        <v>240.4666666666667</v>
      </c>
      <c r="G197" s="39">
        <v>236.53333333333339</v>
      </c>
      <c r="H197" s="39">
        <v>233.01666666666668</v>
      </c>
      <c r="I197" s="39">
        <v>229.08333333333337</v>
      </c>
      <c r="J197" s="39">
        <v>243.98333333333341</v>
      </c>
      <c r="K197" s="39">
        <v>247.91666666666669</v>
      </c>
      <c r="L197" s="39">
        <v>251.43333333333342</v>
      </c>
      <c r="M197" s="31">
        <v>244.4</v>
      </c>
      <c r="N197" s="31">
        <v>236.95</v>
      </c>
      <c r="O197" s="260">
        <v>109857000</v>
      </c>
      <c r="P197" s="261">
        <v>4.7743174646727943E-3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659.85</v>
      </c>
      <c r="F198" s="38">
        <v>659.65</v>
      </c>
      <c r="G198" s="39">
        <v>652.4</v>
      </c>
      <c r="H198" s="39">
        <v>644.95000000000005</v>
      </c>
      <c r="I198" s="39">
        <v>637.70000000000005</v>
      </c>
      <c r="J198" s="39">
        <v>667.09999999999991</v>
      </c>
      <c r="K198" s="39">
        <v>674.34999999999991</v>
      </c>
      <c r="L198" s="39">
        <v>681.79999999999984</v>
      </c>
      <c r="M198" s="31">
        <v>666.9</v>
      </c>
      <c r="N198" s="31">
        <v>652.20000000000005</v>
      </c>
      <c r="O198" s="260">
        <v>7489800</v>
      </c>
      <c r="P198" s="261">
        <v>1.1670313639679067E-2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5" t="s">
        <v>16</v>
      </c>
      <c r="B8" s="347"/>
      <c r="C8" s="351" t="s">
        <v>20</v>
      </c>
      <c r="D8" s="351" t="s">
        <v>21</v>
      </c>
      <c r="E8" s="342" t="s">
        <v>22</v>
      </c>
      <c r="F8" s="343"/>
      <c r="G8" s="344"/>
      <c r="H8" s="342" t="s">
        <v>23</v>
      </c>
      <c r="I8" s="343"/>
      <c r="J8" s="344"/>
      <c r="K8" s="26"/>
      <c r="L8" s="53"/>
      <c r="M8" s="53"/>
      <c r="N8" s="1"/>
      <c r="O8" s="1"/>
    </row>
    <row r="9" spans="1:15" ht="36" customHeight="1">
      <c r="A9" s="349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19570.849999999999</v>
      </c>
      <c r="D10" s="35">
        <v>19579.45</v>
      </c>
      <c r="E10" s="35">
        <v>19524.5</v>
      </c>
      <c r="F10" s="35">
        <v>19478.149999999998</v>
      </c>
      <c r="G10" s="35">
        <v>19423.199999999997</v>
      </c>
      <c r="H10" s="35">
        <v>19625.800000000003</v>
      </c>
      <c r="I10" s="35">
        <v>19680.750000000007</v>
      </c>
      <c r="J10" s="35">
        <v>19727.100000000006</v>
      </c>
      <c r="K10" s="35">
        <v>19634.400000000001</v>
      </c>
      <c r="L10" s="35">
        <v>19533.099999999999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44964.45</v>
      </c>
      <c r="D11" s="35">
        <v>44959.716666666667</v>
      </c>
      <c r="E11" s="35">
        <v>44822.583333333336</v>
      </c>
      <c r="F11" s="35">
        <v>44680.716666666667</v>
      </c>
      <c r="G11" s="35">
        <v>44543.583333333336</v>
      </c>
      <c r="H11" s="35">
        <v>45101.583333333336</v>
      </c>
      <c r="I11" s="35">
        <v>45238.716666666667</v>
      </c>
      <c r="J11" s="35">
        <v>45380.583333333336</v>
      </c>
      <c r="K11" s="35">
        <v>45096.85</v>
      </c>
      <c r="L11" s="35">
        <v>44817.85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3436.7</v>
      </c>
      <c r="D12" s="38">
        <v>3437.9166666666665</v>
      </c>
      <c r="E12" s="38">
        <v>3414.2333333333331</v>
      </c>
      <c r="F12" s="38">
        <v>3391.7666666666664</v>
      </c>
      <c r="G12" s="38">
        <v>3368.083333333333</v>
      </c>
      <c r="H12" s="38">
        <v>3460.3833333333332</v>
      </c>
      <c r="I12" s="38">
        <v>3484.0666666666666</v>
      </c>
      <c r="J12" s="38">
        <v>3506.5333333333333</v>
      </c>
      <c r="K12" s="38">
        <v>3461.6</v>
      </c>
      <c r="L12" s="38">
        <v>3415.45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6006.35</v>
      </c>
      <c r="D13" s="38">
        <v>6011.6500000000005</v>
      </c>
      <c r="E13" s="38">
        <v>5978.4500000000007</v>
      </c>
      <c r="F13" s="38">
        <v>5950.55</v>
      </c>
      <c r="G13" s="38">
        <v>5917.35</v>
      </c>
      <c r="H13" s="38">
        <v>6039.5500000000011</v>
      </c>
      <c r="I13" s="38">
        <v>6072.75</v>
      </c>
      <c r="J13" s="38">
        <v>6100.6500000000015</v>
      </c>
      <c r="K13" s="38">
        <v>6044.85</v>
      </c>
      <c r="L13" s="38">
        <v>5983.75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30824.95</v>
      </c>
      <c r="D14" s="38">
        <v>30801.883333333331</v>
      </c>
      <c r="E14" s="38">
        <v>30693.216666666664</v>
      </c>
      <c r="F14" s="38">
        <v>30561.483333333334</v>
      </c>
      <c r="G14" s="38">
        <v>30452.816666666666</v>
      </c>
      <c r="H14" s="38">
        <v>30933.616666666661</v>
      </c>
      <c r="I14" s="38">
        <v>31042.283333333333</v>
      </c>
      <c r="J14" s="38">
        <v>31174.016666666659</v>
      </c>
      <c r="K14" s="38">
        <v>30910.55</v>
      </c>
      <c r="L14" s="38">
        <v>30670.15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5399.35</v>
      </c>
      <c r="D15" s="38">
        <v>5398.3666666666659</v>
      </c>
      <c r="E15" s="38">
        <v>5355.7833333333319</v>
      </c>
      <c r="F15" s="38">
        <v>5312.2166666666662</v>
      </c>
      <c r="G15" s="38">
        <v>5269.6333333333323</v>
      </c>
      <c r="H15" s="38">
        <v>5441.9333333333316</v>
      </c>
      <c r="I15" s="38">
        <v>5484.5166666666655</v>
      </c>
      <c r="J15" s="38">
        <v>5528.0833333333312</v>
      </c>
      <c r="K15" s="38">
        <v>5440.95</v>
      </c>
      <c r="L15" s="38">
        <v>5354.8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10803.4</v>
      </c>
      <c r="D16" s="38">
        <v>10784.283333333333</v>
      </c>
      <c r="E16" s="38">
        <v>10727.916666666666</v>
      </c>
      <c r="F16" s="38">
        <v>10652.433333333332</v>
      </c>
      <c r="G16" s="38">
        <v>10596.066666666666</v>
      </c>
      <c r="H16" s="38">
        <v>10859.766666666666</v>
      </c>
      <c r="I16" s="38">
        <v>10916.133333333335</v>
      </c>
      <c r="J16" s="38">
        <v>10991.616666666667</v>
      </c>
      <c r="K16" s="38">
        <v>10840.65</v>
      </c>
      <c r="L16" s="38">
        <v>10708.8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4476.6499999999996</v>
      </c>
      <c r="D17" s="38">
        <v>4489.8666666666659</v>
      </c>
      <c r="E17" s="38">
        <v>4431.7833333333319</v>
      </c>
      <c r="F17" s="38">
        <v>4386.9166666666661</v>
      </c>
      <c r="G17" s="38">
        <v>4328.8333333333321</v>
      </c>
      <c r="H17" s="38">
        <v>4534.7333333333318</v>
      </c>
      <c r="I17" s="38">
        <v>4592.8166666666657</v>
      </c>
      <c r="J17" s="38">
        <v>4637.6833333333316</v>
      </c>
      <c r="K17" s="31">
        <v>4547.95</v>
      </c>
      <c r="L17" s="31">
        <v>4445</v>
      </c>
      <c r="M17" s="31">
        <v>1.51125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23774.35</v>
      </c>
      <c r="D18" s="38">
        <v>23906.416666666668</v>
      </c>
      <c r="E18" s="38">
        <v>23568.833333333336</v>
      </c>
      <c r="F18" s="38">
        <v>23363.316666666669</v>
      </c>
      <c r="G18" s="38">
        <v>23025.733333333337</v>
      </c>
      <c r="H18" s="38">
        <v>24111.933333333334</v>
      </c>
      <c r="I18" s="38">
        <v>24449.51666666667</v>
      </c>
      <c r="J18" s="38">
        <v>24655.033333333333</v>
      </c>
      <c r="K18" s="31">
        <v>24244</v>
      </c>
      <c r="L18" s="31">
        <v>23700.9</v>
      </c>
      <c r="M18" s="31">
        <v>7.6200000000000004E-2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185.65</v>
      </c>
      <c r="D19" s="38">
        <v>186.45000000000002</v>
      </c>
      <c r="E19" s="38">
        <v>183.30000000000004</v>
      </c>
      <c r="F19" s="38">
        <v>180.95000000000002</v>
      </c>
      <c r="G19" s="38">
        <v>177.80000000000004</v>
      </c>
      <c r="H19" s="38">
        <v>188.80000000000004</v>
      </c>
      <c r="I19" s="38">
        <v>191.95000000000002</v>
      </c>
      <c r="J19" s="38">
        <v>194.30000000000004</v>
      </c>
      <c r="K19" s="31">
        <v>189.6</v>
      </c>
      <c r="L19" s="31">
        <v>184.1</v>
      </c>
      <c r="M19" s="31">
        <v>64.08081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201.9</v>
      </c>
      <c r="D20" s="38">
        <v>202.31666666666669</v>
      </c>
      <c r="E20" s="38">
        <v>199.23333333333338</v>
      </c>
      <c r="F20" s="38">
        <v>196.56666666666669</v>
      </c>
      <c r="G20" s="38">
        <v>193.48333333333338</v>
      </c>
      <c r="H20" s="38">
        <v>204.98333333333338</v>
      </c>
      <c r="I20" s="38">
        <v>208.06666666666669</v>
      </c>
      <c r="J20" s="38">
        <v>210.73333333333338</v>
      </c>
      <c r="K20" s="31">
        <v>205.4</v>
      </c>
      <c r="L20" s="31">
        <v>199.65</v>
      </c>
      <c r="M20" s="31">
        <v>55.791620000000002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2000.95</v>
      </c>
      <c r="D21" s="38">
        <v>2000.25</v>
      </c>
      <c r="E21" s="38">
        <v>1967.7</v>
      </c>
      <c r="F21" s="38">
        <v>1934.45</v>
      </c>
      <c r="G21" s="38">
        <v>1901.9</v>
      </c>
      <c r="H21" s="38">
        <v>2033.5</v>
      </c>
      <c r="I21" s="38">
        <v>2066.0500000000002</v>
      </c>
      <c r="J21" s="38">
        <v>2099.3000000000002</v>
      </c>
      <c r="K21" s="31">
        <v>2032.8</v>
      </c>
      <c r="L21" s="31">
        <v>1967</v>
      </c>
      <c r="M21" s="31">
        <v>4.5038799999999997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2474.5500000000002</v>
      </c>
      <c r="D22" s="38">
        <v>2499.7000000000003</v>
      </c>
      <c r="E22" s="38">
        <v>2436.1500000000005</v>
      </c>
      <c r="F22" s="38">
        <v>2397.7500000000005</v>
      </c>
      <c r="G22" s="38">
        <v>2334.2000000000007</v>
      </c>
      <c r="H22" s="38">
        <v>2538.1000000000004</v>
      </c>
      <c r="I22" s="38">
        <v>2601.6500000000005</v>
      </c>
      <c r="J22" s="38">
        <v>2640.05</v>
      </c>
      <c r="K22" s="31">
        <v>2563.25</v>
      </c>
      <c r="L22" s="31">
        <v>2461.3000000000002</v>
      </c>
      <c r="M22" s="31">
        <v>61.279200000000003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984.3</v>
      </c>
      <c r="D23" s="38">
        <v>990.83333333333337</v>
      </c>
      <c r="E23" s="38">
        <v>966.86666666666679</v>
      </c>
      <c r="F23" s="38">
        <v>949.43333333333339</v>
      </c>
      <c r="G23" s="38">
        <v>925.46666666666681</v>
      </c>
      <c r="H23" s="38">
        <v>1008.2666666666668</v>
      </c>
      <c r="I23" s="38">
        <v>1032.2333333333331</v>
      </c>
      <c r="J23" s="38">
        <v>1049.6666666666667</v>
      </c>
      <c r="K23" s="31">
        <v>1014.8</v>
      </c>
      <c r="L23" s="31">
        <v>973.4</v>
      </c>
      <c r="M23" s="31">
        <v>38.552599999999998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784.2</v>
      </c>
      <c r="D24" s="38">
        <v>784.5</v>
      </c>
      <c r="E24" s="38">
        <v>764</v>
      </c>
      <c r="F24" s="38">
        <v>743.8</v>
      </c>
      <c r="G24" s="38">
        <v>723.3</v>
      </c>
      <c r="H24" s="38">
        <v>804.7</v>
      </c>
      <c r="I24" s="38">
        <v>825.2</v>
      </c>
      <c r="J24" s="38">
        <v>845.40000000000009</v>
      </c>
      <c r="K24" s="31">
        <v>805</v>
      </c>
      <c r="L24" s="31">
        <v>764.3</v>
      </c>
      <c r="M24" s="31">
        <v>119.93737</v>
      </c>
      <c r="N24" s="1"/>
      <c r="O24" s="1"/>
    </row>
    <row r="25" spans="1:15" ht="12.75" customHeight="1">
      <c r="A25" s="56">
        <v>16</v>
      </c>
      <c r="B25" s="58" t="s">
        <v>859</v>
      </c>
      <c r="C25" s="31">
        <v>280.25</v>
      </c>
      <c r="D25" s="38">
        <v>275.66666666666669</v>
      </c>
      <c r="E25" s="38">
        <v>269.33333333333337</v>
      </c>
      <c r="F25" s="38">
        <v>258.41666666666669</v>
      </c>
      <c r="G25" s="38">
        <v>252.08333333333337</v>
      </c>
      <c r="H25" s="38">
        <v>286.58333333333337</v>
      </c>
      <c r="I25" s="38">
        <v>292.91666666666674</v>
      </c>
      <c r="J25" s="38">
        <v>303.83333333333337</v>
      </c>
      <c r="K25" s="31">
        <v>282</v>
      </c>
      <c r="L25" s="31">
        <v>264.75</v>
      </c>
      <c r="M25" s="31">
        <v>116.29958000000001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823.6</v>
      </c>
      <c r="D26" s="38">
        <v>825.01666666666677</v>
      </c>
      <c r="E26" s="38">
        <v>810.48333333333358</v>
      </c>
      <c r="F26" s="38">
        <v>797.36666666666679</v>
      </c>
      <c r="G26" s="38">
        <v>782.8333333333336</v>
      </c>
      <c r="H26" s="38">
        <v>838.13333333333355</v>
      </c>
      <c r="I26" s="38">
        <v>852.66666666666663</v>
      </c>
      <c r="J26" s="38">
        <v>865.78333333333353</v>
      </c>
      <c r="K26" s="31">
        <v>839.55</v>
      </c>
      <c r="L26" s="31">
        <v>811.9</v>
      </c>
      <c r="M26" s="31">
        <v>72.821380000000005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4131.8500000000004</v>
      </c>
      <c r="D27" s="38">
        <v>4129.583333333333</v>
      </c>
      <c r="E27" s="38">
        <v>4089.2166666666662</v>
      </c>
      <c r="F27" s="38">
        <v>4046.583333333333</v>
      </c>
      <c r="G27" s="38">
        <v>4006.2166666666662</v>
      </c>
      <c r="H27" s="38">
        <v>4172.2166666666662</v>
      </c>
      <c r="I27" s="38">
        <v>4212.583333333333</v>
      </c>
      <c r="J27" s="38">
        <v>4255.2166666666662</v>
      </c>
      <c r="K27" s="31">
        <v>4169.95</v>
      </c>
      <c r="L27" s="31">
        <v>4086.95</v>
      </c>
      <c r="M27" s="31">
        <v>1.3222100000000001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466.2</v>
      </c>
      <c r="D28" s="38">
        <v>466.15000000000003</v>
      </c>
      <c r="E28" s="38">
        <v>456.30000000000007</v>
      </c>
      <c r="F28" s="38">
        <v>446.40000000000003</v>
      </c>
      <c r="G28" s="38">
        <v>436.55000000000007</v>
      </c>
      <c r="H28" s="38">
        <v>476.05000000000007</v>
      </c>
      <c r="I28" s="38">
        <v>485.90000000000009</v>
      </c>
      <c r="J28" s="38">
        <v>495.80000000000007</v>
      </c>
      <c r="K28" s="31">
        <v>476</v>
      </c>
      <c r="L28" s="31">
        <v>456.25</v>
      </c>
      <c r="M28" s="31">
        <v>53.710659999999997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5023.3500000000004</v>
      </c>
      <c r="D29" s="38">
        <v>5019.5</v>
      </c>
      <c r="E29" s="38">
        <v>4984</v>
      </c>
      <c r="F29" s="38">
        <v>4944.6499999999996</v>
      </c>
      <c r="G29" s="38">
        <v>4909.1499999999996</v>
      </c>
      <c r="H29" s="38">
        <v>5058.8500000000004</v>
      </c>
      <c r="I29" s="38">
        <v>5094.3500000000004</v>
      </c>
      <c r="J29" s="38">
        <v>5133.7000000000007</v>
      </c>
      <c r="K29" s="31">
        <v>5055</v>
      </c>
      <c r="L29" s="31">
        <v>4980.1499999999996</v>
      </c>
      <c r="M29" s="31">
        <v>5.1942000000000004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438.1</v>
      </c>
      <c r="D30" s="38">
        <v>436.33333333333331</v>
      </c>
      <c r="E30" s="38">
        <v>433.26666666666665</v>
      </c>
      <c r="F30" s="38">
        <v>428.43333333333334</v>
      </c>
      <c r="G30" s="38">
        <v>425.36666666666667</v>
      </c>
      <c r="H30" s="38">
        <v>441.16666666666663</v>
      </c>
      <c r="I30" s="38">
        <v>444.23333333333335</v>
      </c>
      <c r="J30" s="38">
        <v>449.06666666666661</v>
      </c>
      <c r="K30" s="31">
        <v>439.4</v>
      </c>
      <c r="L30" s="31">
        <v>431.5</v>
      </c>
      <c r="M30" s="31">
        <v>9.3371999999999993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183.7</v>
      </c>
      <c r="D31" s="38">
        <v>183.73333333333335</v>
      </c>
      <c r="E31" s="38">
        <v>182.26666666666671</v>
      </c>
      <c r="F31" s="38">
        <v>180.83333333333337</v>
      </c>
      <c r="G31" s="38">
        <v>179.36666666666673</v>
      </c>
      <c r="H31" s="38">
        <v>185.16666666666669</v>
      </c>
      <c r="I31" s="38">
        <v>186.63333333333333</v>
      </c>
      <c r="J31" s="38">
        <v>188.06666666666666</v>
      </c>
      <c r="K31" s="31">
        <v>185.2</v>
      </c>
      <c r="L31" s="31">
        <v>182.3</v>
      </c>
      <c r="M31" s="31">
        <v>107.60876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3348.05</v>
      </c>
      <c r="D32" s="38">
        <v>3346.8833333333332</v>
      </c>
      <c r="E32" s="38">
        <v>3333.8166666666666</v>
      </c>
      <c r="F32" s="38">
        <v>3319.5833333333335</v>
      </c>
      <c r="G32" s="38">
        <v>3306.5166666666669</v>
      </c>
      <c r="H32" s="38">
        <v>3361.1166666666663</v>
      </c>
      <c r="I32" s="38">
        <v>3374.1833333333329</v>
      </c>
      <c r="J32" s="38">
        <v>3388.4166666666661</v>
      </c>
      <c r="K32" s="31">
        <v>3359.95</v>
      </c>
      <c r="L32" s="31">
        <v>3332.65</v>
      </c>
      <c r="M32" s="31">
        <v>5.00258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1965.5</v>
      </c>
      <c r="D33" s="38">
        <v>1976.3166666666666</v>
      </c>
      <c r="E33" s="38">
        <v>1947.9333333333332</v>
      </c>
      <c r="F33" s="38">
        <v>1930.3666666666666</v>
      </c>
      <c r="G33" s="38">
        <v>1901.9833333333331</v>
      </c>
      <c r="H33" s="38">
        <v>1993.8833333333332</v>
      </c>
      <c r="I33" s="38">
        <v>2022.2666666666664</v>
      </c>
      <c r="J33" s="38">
        <v>2039.8333333333333</v>
      </c>
      <c r="K33" s="31">
        <v>2004.7</v>
      </c>
      <c r="L33" s="31">
        <v>1958.75</v>
      </c>
      <c r="M33" s="31">
        <v>4.4148899999999998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652.35</v>
      </c>
      <c r="D34" s="38">
        <v>655.44999999999993</v>
      </c>
      <c r="E34" s="38">
        <v>646.89999999999986</v>
      </c>
      <c r="F34" s="38">
        <v>641.44999999999993</v>
      </c>
      <c r="G34" s="38">
        <v>632.89999999999986</v>
      </c>
      <c r="H34" s="38">
        <v>660.89999999999986</v>
      </c>
      <c r="I34" s="38">
        <v>669.44999999999982</v>
      </c>
      <c r="J34" s="38">
        <v>674.89999999999986</v>
      </c>
      <c r="K34" s="31">
        <v>664</v>
      </c>
      <c r="L34" s="31">
        <v>650</v>
      </c>
      <c r="M34" s="31">
        <v>6.782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720.8</v>
      </c>
      <c r="D35" s="38">
        <v>717.30000000000007</v>
      </c>
      <c r="E35" s="38">
        <v>704.90000000000009</v>
      </c>
      <c r="F35" s="38">
        <v>689</v>
      </c>
      <c r="G35" s="38">
        <v>676.6</v>
      </c>
      <c r="H35" s="38">
        <v>733.20000000000016</v>
      </c>
      <c r="I35" s="38">
        <v>745.6</v>
      </c>
      <c r="J35" s="38">
        <v>761.50000000000023</v>
      </c>
      <c r="K35" s="31">
        <v>729.7</v>
      </c>
      <c r="L35" s="31">
        <v>701.4</v>
      </c>
      <c r="M35" s="31">
        <v>28.663170000000001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867.8</v>
      </c>
      <c r="D36" s="38">
        <v>864.94999999999993</v>
      </c>
      <c r="E36" s="38">
        <v>854.89999999999986</v>
      </c>
      <c r="F36" s="38">
        <v>841.99999999999989</v>
      </c>
      <c r="G36" s="38">
        <v>831.94999999999982</v>
      </c>
      <c r="H36" s="38">
        <v>877.84999999999991</v>
      </c>
      <c r="I36" s="38">
        <v>887.89999999999986</v>
      </c>
      <c r="J36" s="38">
        <v>900.8</v>
      </c>
      <c r="K36" s="31">
        <v>875</v>
      </c>
      <c r="L36" s="31">
        <v>852.05</v>
      </c>
      <c r="M36" s="31">
        <v>11.37073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392.95</v>
      </c>
      <c r="D37" s="38">
        <v>393.11666666666662</v>
      </c>
      <c r="E37" s="38">
        <v>389.83333333333326</v>
      </c>
      <c r="F37" s="38">
        <v>386.71666666666664</v>
      </c>
      <c r="G37" s="38">
        <v>383.43333333333328</v>
      </c>
      <c r="H37" s="38">
        <v>396.23333333333323</v>
      </c>
      <c r="I37" s="38">
        <v>399.51666666666665</v>
      </c>
      <c r="J37" s="38">
        <v>402.63333333333321</v>
      </c>
      <c r="K37" s="31">
        <v>396.4</v>
      </c>
      <c r="L37" s="31">
        <v>390</v>
      </c>
      <c r="M37" s="31">
        <v>12.10905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952.9</v>
      </c>
      <c r="D38" s="38">
        <v>952.2833333333333</v>
      </c>
      <c r="E38" s="38">
        <v>944.66666666666663</v>
      </c>
      <c r="F38" s="38">
        <v>936.43333333333328</v>
      </c>
      <c r="G38" s="38">
        <v>928.81666666666661</v>
      </c>
      <c r="H38" s="38">
        <v>960.51666666666665</v>
      </c>
      <c r="I38" s="38">
        <v>968.13333333333344</v>
      </c>
      <c r="J38" s="38">
        <v>976.36666666666667</v>
      </c>
      <c r="K38" s="31">
        <v>959.9</v>
      </c>
      <c r="L38" s="31">
        <v>944.05</v>
      </c>
      <c r="M38" s="31">
        <v>115.12735000000001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4650.1499999999996</v>
      </c>
      <c r="D39" s="38">
        <v>4661.75</v>
      </c>
      <c r="E39" s="38">
        <v>4625.5</v>
      </c>
      <c r="F39" s="38">
        <v>4600.8500000000004</v>
      </c>
      <c r="G39" s="38">
        <v>4564.6000000000004</v>
      </c>
      <c r="H39" s="38">
        <v>4686.3999999999996</v>
      </c>
      <c r="I39" s="38">
        <v>4722.6499999999996</v>
      </c>
      <c r="J39" s="38">
        <v>4747.2999999999993</v>
      </c>
      <c r="K39" s="31">
        <v>4698</v>
      </c>
      <c r="L39" s="31">
        <v>4637.1000000000004</v>
      </c>
      <c r="M39" s="31">
        <v>4.8705299999999996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1515.75</v>
      </c>
      <c r="D40" s="38">
        <v>1509.6500000000003</v>
      </c>
      <c r="E40" s="38">
        <v>1499.0000000000007</v>
      </c>
      <c r="F40" s="38">
        <v>1482.2500000000005</v>
      </c>
      <c r="G40" s="38">
        <v>1471.6000000000008</v>
      </c>
      <c r="H40" s="38">
        <v>1526.4000000000005</v>
      </c>
      <c r="I40" s="38">
        <v>1537.0500000000002</v>
      </c>
      <c r="J40" s="38">
        <v>1553.8000000000004</v>
      </c>
      <c r="K40" s="31">
        <v>1520.3</v>
      </c>
      <c r="L40" s="31">
        <v>1492.9</v>
      </c>
      <c r="M40" s="31">
        <v>14.09271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7460.25</v>
      </c>
      <c r="D41" s="38">
        <v>7450.0333333333328</v>
      </c>
      <c r="E41" s="38">
        <v>7410.2166666666653</v>
      </c>
      <c r="F41" s="38">
        <v>7360.1833333333325</v>
      </c>
      <c r="G41" s="38">
        <v>7320.366666666665</v>
      </c>
      <c r="H41" s="38">
        <v>7500.0666666666657</v>
      </c>
      <c r="I41" s="38">
        <v>7539.8833333333332</v>
      </c>
      <c r="J41" s="38">
        <v>7589.9166666666661</v>
      </c>
      <c r="K41" s="31">
        <v>7489.85</v>
      </c>
      <c r="L41" s="31">
        <v>7400</v>
      </c>
      <c r="M41" s="31">
        <v>0.16999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7173.6</v>
      </c>
      <c r="D42" s="38">
        <v>7154.583333333333</v>
      </c>
      <c r="E42" s="38">
        <v>7104.1666666666661</v>
      </c>
      <c r="F42" s="38">
        <v>7034.7333333333327</v>
      </c>
      <c r="G42" s="38">
        <v>6984.3166666666657</v>
      </c>
      <c r="H42" s="38">
        <v>7224.0166666666664</v>
      </c>
      <c r="I42" s="38">
        <v>7274.4333333333325</v>
      </c>
      <c r="J42" s="38">
        <v>7343.8666666666668</v>
      </c>
      <c r="K42" s="31">
        <v>7205</v>
      </c>
      <c r="L42" s="31">
        <v>7085.15</v>
      </c>
      <c r="M42" s="31">
        <v>8.07362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2372.4</v>
      </c>
      <c r="D43" s="38">
        <v>2362.25</v>
      </c>
      <c r="E43" s="38">
        <v>2345.15</v>
      </c>
      <c r="F43" s="38">
        <v>2317.9</v>
      </c>
      <c r="G43" s="38">
        <v>2300.8000000000002</v>
      </c>
      <c r="H43" s="38">
        <v>2389.5</v>
      </c>
      <c r="I43" s="38">
        <v>2406.6000000000004</v>
      </c>
      <c r="J43" s="38">
        <v>2433.85</v>
      </c>
      <c r="K43" s="31">
        <v>2379.35</v>
      </c>
      <c r="L43" s="31">
        <v>2335</v>
      </c>
      <c r="M43" s="31">
        <v>4.6147999999999998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233.6</v>
      </c>
      <c r="D44" s="38">
        <v>232.53333333333333</v>
      </c>
      <c r="E44" s="38">
        <v>230.56666666666666</v>
      </c>
      <c r="F44" s="38">
        <v>227.53333333333333</v>
      </c>
      <c r="G44" s="38">
        <v>225.56666666666666</v>
      </c>
      <c r="H44" s="38">
        <v>235.56666666666666</v>
      </c>
      <c r="I44" s="38">
        <v>237.5333333333333</v>
      </c>
      <c r="J44" s="38">
        <v>240.56666666666666</v>
      </c>
      <c r="K44" s="31">
        <v>234.5</v>
      </c>
      <c r="L44" s="31">
        <v>229.5</v>
      </c>
      <c r="M44" s="31">
        <v>134.49025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194.85</v>
      </c>
      <c r="D45" s="38">
        <v>193.61666666666665</v>
      </c>
      <c r="E45" s="38">
        <v>190.7833333333333</v>
      </c>
      <c r="F45" s="38">
        <v>186.71666666666667</v>
      </c>
      <c r="G45" s="38">
        <v>183.88333333333333</v>
      </c>
      <c r="H45" s="38">
        <v>197.68333333333328</v>
      </c>
      <c r="I45" s="38">
        <v>200.51666666666659</v>
      </c>
      <c r="J45" s="38">
        <v>204.58333333333326</v>
      </c>
      <c r="K45" s="31">
        <v>196.45</v>
      </c>
      <c r="L45" s="31">
        <v>189.55</v>
      </c>
      <c r="M45" s="31">
        <v>279.85915999999997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85.95</v>
      </c>
      <c r="D46" s="38">
        <v>85.1</v>
      </c>
      <c r="E46" s="38">
        <v>83.949999999999989</v>
      </c>
      <c r="F46" s="38">
        <v>81.949999999999989</v>
      </c>
      <c r="G46" s="38">
        <v>80.799999999999983</v>
      </c>
      <c r="H46" s="38">
        <v>87.1</v>
      </c>
      <c r="I46" s="38">
        <v>88.25</v>
      </c>
      <c r="J46" s="38">
        <v>90.25</v>
      </c>
      <c r="K46" s="31">
        <v>86.25</v>
      </c>
      <c r="L46" s="31">
        <v>83.1</v>
      </c>
      <c r="M46" s="31">
        <v>126.96187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1755.95</v>
      </c>
      <c r="D47" s="38">
        <v>1759.1333333333332</v>
      </c>
      <c r="E47" s="38">
        <v>1746.8166666666664</v>
      </c>
      <c r="F47" s="38">
        <v>1737.6833333333332</v>
      </c>
      <c r="G47" s="38">
        <v>1725.3666666666663</v>
      </c>
      <c r="H47" s="38">
        <v>1768.2666666666664</v>
      </c>
      <c r="I47" s="38">
        <v>1780.583333333333</v>
      </c>
      <c r="J47" s="38">
        <v>1789.7166666666665</v>
      </c>
      <c r="K47" s="31">
        <v>1771.45</v>
      </c>
      <c r="L47" s="31">
        <v>1750</v>
      </c>
      <c r="M47" s="31">
        <v>1.11572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129.15</v>
      </c>
      <c r="D48" s="38">
        <v>128.91666666666666</v>
      </c>
      <c r="E48" s="38">
        <v>127.83333333333331</v>
      </c>
      <c r="F48" s="38">
        <v>126.51666666666665</v>
      </c>
      <c r="G48" s="38">
        <v>125.43333333333331</v>
      </c>
      <c r="H48" s="38">
        <v>130.23333333333332</v>
      </c>
      <c r="I48" s="38">
        <v>131.31666666666663</v>
      </c>
      <c r="J48" s="38">
        <v>132.63333333333333</v>
      </c>
      <c r="K48" s="31">
        <v>130</v>
      </c>
      <c r="L48" s="31">
        <v>127.6</v>
      </c>
      <c r="M48" s="31">
        <v>125.05271999999999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709.3</v>
      </c>
      <c r="D49" s="38">
        <v>707.2833333333333</v>
      </c>
      <c r="E49" s="38">
        <v>702.61666666666656</v>
      </c>
      <c r="F49" s="38">
        <v>695.93333333333328</v>
      </c>
      <c r="G49" s="38">
        <v>691.26666666666654</v>
      </c>
      <c r="H49" s="38">
        <v>713.96666666666658</v>
      </c>
      <c r="I49" s="38">
        <v>718.63333333333333</v>
      </c>
      <c r="J49" s="38">
        <v>725.31666666666661</v>
      </c>
      <c r="K49" s="31">
        <v>711.95</v>
      </c>
      <c r="L49" s="31">
        <v>700.6</v>
      </c>
      <c r="M49" s="31">
        <v>6.5912600000000001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905.75</v>
      </c>
      <c r="D50" s="38">
        <v>906.05000000000007</v>
      </c>
      <c r="E50" s="38">
        <v>899.20000000000016</v>
      </c>
      <c r="F50" s="38">
        <v>892.65000000000009</v>
      </c>
      <c r="G50" s="38">
        <v>885.80000000000018</v>
      </c>
      <c r="H50" s="38">
        <v>912.60000000000014</v>
      </c>
      <c r="I50" s="38">
        <v>919.45</v>
      </c>
      <c r="J50" s="38">
        <v>926.00000000000011</v>
      </c>
      <c r="K50" s="31">
        <v>912.9</v>
      </c>
      <c r="L50" s="31">
        <v>899.5</v>
      </c>
      <c r="M50" s="31">
        <v>3.2524099999999998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885.4</v>
      </c>
      <c r="D51" s="38">
        <v>886.71666666666658</v>
      </c>
      <c r="E51" s="38">
        <v>879.13333333333321</v>
      </c>
      <c r="F51" s="38">
        <v>872.86666666666667</v>
      </c>
      <c r="G51" s="38">
        <v>865.2833333333333</v>
      </c>
      <c r="H51" s="38">
        <v>892.98333333333312</v>
      </c>
      <c r="I51" s="38">
        <v>900.56666666666638</v>
      </c>
      <c r="J51" s="38">
        <v>906.83333333333303</v>
      </c>
      <c r="K51" s="31">
        <v>894.3</v>
      </c>
      <c r="L51" s="31">
        <v>880.45</v>
      </c>
      <c r="M51" s="31">
        <v>32.828560000000003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98.85</v>
      </c>
      <c r="D52" s="38">
        <v>99.016666666666666</v>
      </c>
      <c r="E52" s="38">
        <v>97.083333333333329</v>
      </c>
      <c r="F52" s="38">
        <v>95.316666666666663</v>
      </c>
      <c r="G52" s="38">
        <v>93.383333333333326</v>
      </c>
      <c r="H52" s="38">
        <v>100.78333333333333</v>
      </c>
      <c r="I52" s="38">
        <v>102.71666666666667</v>
      </c>
      <c r="J52" s="38">
        <v>104.48333333333333</v>
      </c>
      <c r="K52" s="31">
        <v>100.95</v>
      </c>
      <c r="L52" s="31">
        <v>97.25</v>
      </c>
      <c r="M52" s="31">
        <v>268.41111000000001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273.14999999999998</v>
      </c>
      <c r="D53" s="38">
        <v>270.2833333333333</v>
      </c>
      <c r="E53" s="38">
        <v>266.56666666666661</v>
      </c>
      <c r="F53" s="38">
        <v>259.98333333333329</v>
      </c>
      <c r="G53" s="38">
        <v>256.26666666666659</v>
      </c>
      <c r="H53" s="38">
        <v>276.86666666666662</v>
      </c>
      <c r="I53" s="38">
        <v>280.58333333333331</v>
      </c>
      <c r="J53" s="38">
        <v>287.16666666666663</v>
      </c>
      <c r="K53" s="31">
        <v>274</v>
      </c>
      <c r="L53" s="31">
        <v>263.7</v>
      </c>
      <c r="M53" s="31">
        <v>134.21010000000001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18156.400000000001</v>
      </c>
      <c r="D54" s="38">
        <v>18146.8</v>
      </c>
      <c r="E54" s="38">
        <v>18024.599999999999</v>
      </c>
      <c r="F54" s="38">
        <v>17892.8</v>
      </c>
      <c r="G54" s="38">
        <v>17770.599999999999</v>
      </c>
      <c r="H54" s="38">
        <v>18278.599999999999</v>
      </c>
      <c r="I54" s="38">
        <v>18400.800000000003</v>
      </c>
      <c r="J54" s="38">
        <v>18532.599999999999</v>
      </c>
      <c r="K54" s="31">
        <v>18269</v>
      </c>
      <c r="L54" s="31">
        <v>18015</v>
      </c>
      <c r="M54" s="31">
        <v>0.28087000000000001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357.85</v>
      </c>
      <c r="D55" s="38">
        <v>359.36666666666662</v>
      </c>
      <c r="E55" s="38">
        <v>354.88333333333321</v>
      </c>
      <c r="F55" s="38">
        <v>351.91666666666657</v>
      </c>
      <c r="G55" s="38">
        <v>347.43333333333317</v>
      </c>
      <c r="H55" s="38">
        <v>362.33333333333326</v>
      </c>
      <c r="I55" s="38">
        <v>366.81666666666672</v>
      </c>
      <c r="J55" s="38">
        <v>369.7833333333333</v>
      </c>
      <c r="K55" s="31">
        <v>363.85</v>
      </c>
      <c r="L55" s="31">
        <v>356.4</v>
      </c>
      <c r="M55" s="31">
        <v>31.539899999999999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4605.3500000000004</v>
      </c>
      <c r="D56" s="38">
        <v>4626.2833333333328</v>
      </c>
      <c r="E56" s="38">
        <v>4575.1166666666659</v>
      </c>
      <c r="F56" s="38">
        <v>4544.8833333333332</v>
      </c>
      <c r="G56" s="38">
        <v>4493.7166666666662</v>
      </c>
      <c r="H56" s="38">
        <v>4656.5166666666655</v>
      </c>
      <c r="I56" s="38">
        <v>4707.6833333333334</v>
      </c>
      <c r="J56" s="38">
        <v>4737.9166666666652</v>
      </c>
      <c r="K56" s="31">
        <v>4677.45</v>
      </c>
      <c r="L56" s="31">
        <v>4596.05</v>
      </c>
      <c r="M56" s="31">
        <v>5.3334099999999998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338.75</v>
      </c>
      <c r="D57" s="38">
        <v>335.84999999999997</v>
      </c>
      <c r="E57" s="38">
        <v>331.89999999999992</v>
      </c>
      <c r="F57" s="38">
        <v>325.04999999999995</v>
      </c>
      <c r="G57" s="38">
        <v>321.09999999999991</v>
      </c>
      <c r="H57" s="38">
        <v>342.69999999999993</v>
      </c>
      <c r="I57" s="38">
        <v>346.65</v>
      </c>
      <c r="J57" s="38">
        <v>353.49999999999994</v>
      </c>
      <c r="K57" s="31">
        <v>339.8</v>
      </c>
      <c r="L57" s="31">
        <v>329</v>
      </c>
      <c r="M57" s="31">
        <v>84.235889999999998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407.95</v>
      </c>
      <c r="D58" s="38">
        <v>406.56666666666661</v>
      </c>
      <c r="E58" s="38">
        <v>404.23333333333323</v>
      </c>
      <c r="F58" s="38">
        <v>400.51666666666665</v>
      </c>
      <c r="G58" s="38">
        <v>398.18333333333328</v>
      </c>
      <c r="H58" s="38">
        <v>410.28333333333319</v>
      </c>
      <c r="I58" s="38">
        <v>412.61666666666656</v>
      </c>
      <c r="J58" s="38">
        <v>416.33333333333314</v>
      </c>
      <c r="K58" s="31">
        <v>408.9</v>
      </c>
      <c r="L58" s="31">
        <v>402.85</v>
      </c>
      <c r="M58" s="31">
        <v>8.1360399999999995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1057.8</v>
      </c>
      <c r="D59" s="38">
        <v>1060.6833333333334</v>
      </c>
      <c r="E59" s="38">
        <v>1048.0666666666668</v>
      </c>
      <c r="F59" s="38">
        <v>1038.3333333333335</v>
      </c>
      <c r="G59" s="38">
        <v>1025.7166666666669</v>
      </c>
      <c r="H59" s="38">
        <v>1070.4166666666667</v>
      </c>
      <c r="I59" s="38">
        <v>1083.0333333333335</v>
      </c>
      <c r="J59" s="38">
        <v>1092.7666666666667</v>
      </c>
      <c r="K59" s="31">
        <v>1073.3</v>
      </c>
      <c r="L59" s="31">
        <v>1050.95</v>
      </c>
      <c r="M59" s="31">
        <v>19.486260000000001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1266.45</v>
      </c>
      <c r="D60" s="38">
        <v>1253.1666666666667</v>
      </c>
      <c r="E60" s="38">
        <v>1237.3333333333335</v>
      </c>
      <c r="F60" s="38">
        <v>1208.2166666666667</v>
      </c>
      <c r="G60" s="38">
        <v>1192.3833333333334</v>
      </c>
      <c r="H60" s="38">
        <v>1282.2833333333335</v>
      </c>
      <c r="I60" s="38">
        <v>1298.116666666667</v>
      </c>
      <c r="J60" s="38">
        <v>1327.2333333333336</v>
      </c>
      <c r="K60" s="31">
        <v>1269</v>
      </c>
      <c r="L60" s="31">
        <v>1224.05</v>
      </c>
      <c r="M60" s="31">
        <v>50.642380000000003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230.25</v>
      </c>
      <c r="D61" s="38">
        <v>231.65</v>
      </c>
      <c r="E61" s="38">
        <v>227.9</v>
      </c>
      <c r="F61" s="38">
        <v>225.55</v>
      </c>
      <c r="G61" s="38">
        <v>221.8</v>
      </c>
      <c r="H61" s="38">
        <v>234</v>
      </c>
      <c r="I61" s="38">
        <v>237.75</v>
      </c>
      <c r="J61" s="38">
        <v>240.1</v>
      </c>
      <c r="K61" s="31">
        <v>235.4</v>
      </c>
      <c r="L61" s="31">
        <v>229.3</v>
      </c>
      <c r="M61" s="31">
        <v>138.28140999999999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4980.8999999999996</v>
      </c>
      <c r="D62" s="38">
        <v>4976.8166666666666</v>
      </c>
      <c r="E62" s="38">
        <v>4934.6833333333334</v>
      </c>
      <c r="F62" s="38">
        <v>4888.4666666666672</v>
      </c>
      <c r="G62" s="38">
        <v>4846.3333333333339</v>
      </c>
      <c r="H62" s="38">
        <v>5023.0333333333328</v>
      </c>
      <c r="I62" s="38">
        <v>5065.1666666666661</v>
      </c>
      <c r="J62" s="38">
        <v>5111.3833333333323</v>
      </c>
      <c r="K62" s="31">
        <v>5018.95</v>
      </c>
      <c r="L62" s="31">
        <v>4930.6000000000004</v>
      </c>
      <c r="M62" s="31">
        <v>2.3380800000000002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1977</v>
      </c>
      <c r="D63" s="38">
        <v>1981.6833333333334</v>
      </c>
      <c r="E63" s="38">
        <v>1959.3166666666668</v>
      </c>
      <c r="F63" s="38">
        <v>1941.6333333333334</v>
      </c>
      <c r="G63" s="38">
        <v>1919.2666666666669</v>
      </c>
      <c r="H63" s="38">
        <v>1999.3666666666668</v>
      </c>
      <c r="I63" s="38">
        <v>2021.7333333333336</v>
      </c>
      <c r="J63" s="38">
        <v>2039.4166666666667</v>
      </c>
      <c r="K63" s="31">
        <v>2004.05</v>
      </c>
      <c r="L63" s="31">
        <v>1964</v>
      </c>
      <c r="M63" s="31">
        <v>7.8126199999999999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710.65</v>
      </c>
      <c r="D64" s="38">
        <v>706.45000000000016</v>
      </c>
      <c r="E64" s="38">
        <v>699.90000000000032</v>
      </c>
      <c r="F64" s="38">
        <v>689.1500000000002</v>
      </c>
      <c r="G64" s="38">
        <v>682.60000000000036</v>
      </c>
      <c r="H64" s="38">
        <v>717.20000000000027</v>
      </c>
      <c r="I64" s="38">
        <v>723.75000000000023</v>
      </c>
      <c r="J64" s="38">
        <v>734.50000000000023</v>
      </c>
      <c r="K64" s="31">
        <v>713</v>
      </c>
      <c r="L64" s="31">
        <v>695.7</v>
      </c>
      <c r="M64" s="31">
        <v>14.334759999999999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1056.5</v>
      </c>
      <c r="D65" s="38">
        <v>1056.5</v>
      </c>
      <c r="E65" s="38">
        <v>1048</v>
      </c>
      <c r="F65" s="38">
        <v>1039.5</v>
      </c>
      <c r="G65" s="38">
        <v>1031</v>
      </c>
      <c r="H65" s="38">
        <v>1065</v>
      </c>
      <c r="I65" s="38">
        <v>1073.5</v>
      </c>
      <c r="J65" s="38">
        <v>1082</v>
      </c>
      <c r="K65" s="31">
        <v>1065</v>
      </c>
      <c r="L65" s="31">
        <v>1048</v>
      </c>
      <c r="M65" s="31">
        <v>4.6008199999999997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304.05</v>
      </c>
      <c r="D66" s="38">
        <v>302.31666666666666</v>
      </c>
      <c r="E66" s="38">
        <v>299.63333333333333</v>
      </c>
      <c r="F66" s="38">
        <v>295.21666666666664</v>
      </c>
      <c r="G66" s="38">
        <v>292.5333333333333</v>
      </c>
      <c r="H66" s="38">
        <v>306.73333333333335</v>
      </c>
      <c r="I66" s="38">
        <v>309.41666666666663</v>
      </c>
      <c r="J66" s="38">
        <v>313.83333333333337</v>
      </c>
      <c r="K66" s="31">
        <v>305</v>
      </c>
      <c r="L66" s="31">
        <v>297.89999999999998</v>
      </c>
      <c r="M66" s="31">
        <v>36.837949999999999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1733.6</v>
      </c>
      <c r="D67" s="38">
        <v>1739.5333333333335</v>
      </c>
      <c r="E67" s="38">
        <v>1715.0666666666671</v>
      </c>
      <c r="F67" s="38">
        <v>1696.5333333333335</v>
      </c>
      <c r="G67" s="38">
        <v>1672.0666666666671</v>
      </c>
      <c r="H67" s="38">
        <v>1758.0666666666671</v>
      </c>
      <c r="I67" s="38">
        <v>1782.5333333333338</v>
      </c>
      <c r="J67" s="38">
        <v>1801.0666666666671</v>
      </c>
      <c r="K67" s="31">
        <v>1764</v>
      </c>
      <c r="L67" s="31">
        <v>1721</v>
      </c>
      <c r="M67" s="31">
        <v>13.703749999999999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562.4</v>
      </c>
      <c r="D68" s="38">
        <v>562.68333333333328</v>
      </c>
      <c r="E68" s="38">
        <v>558.26666666666654</v>
      </c>
      <c r="F68" s="38">
        <v>554.13333333333321</v>
      </c>
      <c r="G68" s="38">
        <v>549.71666666666647</v>
      </c>
      <c r="H68" s="38">
        <v>566.81666666666661</v>
      </c>
      <c r="I68" s="38">
        <v>571.23333333333335</v>
      </c>
      <c r="J68" s="38">
        <v>575.36666666666667</v>
      </c>
      <c r="K68" s="31">
        <v>567.1</v>
      </c>
      <c r="L68" s="31">
        <v>558.54999999999995</v>
      </c>
      <c r="M68" s="31">
        <v>19.565899999999999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2015.7</v>
      </c>
      <c r="D69" s="38">
        <v>2012.3333333333333</v>
      </c>
      <c r="E69" s="38">
        <v>1984.6666666666665</v>
      </c>
      <c r="F69" s="38">
        <v>1953.6333333333332</v>
      </c>
      <c r="G69" s="38">
        <v>1925.9666666666665</v>
      </c>
      <c r="H69" s="38">
        <v>2043.3666666666666</v>
      </c>
      <c r="I69" s="38">
        <v>2071.0333333333328</v>
      </c>
      <c r="J69" s="38">
        <v>2102.0666666666666</v>
      </c>
      <c r="K69" s="31">
        <v>2040</v>
      </c>
      <c r="L69" s="31">
        <v>1981.3</v>
      </c>
      <c r="M69" s="31">
        <v>2.5150000000000001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2091.9499999999998</v>
      </c>
      <c r="D70" s="38">
        <v>2075.8833333333332</v>
      </c>
      <c r="E70" s="38">
        <v>2047.7666666666664</v>
      </c>
      <c r="F70" s="38">
        <v>2003.5833333333333</v>
      </c>
      <c r="G70" s="38">
        <v>1975.4666666666665</v>
      </c>
      <c r="H70" s="38">
        <v>2120.0666666666666</v>
      </c>
      <c r="I70" s="38">
        <v>2148.1833333333334</v>
      </c>
      <c r="J70" s="38">
        <v>2192.3666666666663</v>
      </c>
      <c r="K70" s="31">
        <v>2104</v>
      </c>
      <c r="L70" s="31">
        <v>2031.7</v>
      </c>
      <c r="M70" s="31">
        <v>5.0882500000000004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411.25</v>
      </c>
      <c r="D71" s="38">
        <v>412.5333333333333</v>
      </c>
      <c r="E71" s="38">
        <v>407.71666666666658</v>
      </c>
      <c r="F71" s="38">
        <v>404.18333333333328</v>
      </c>
      <c r="G71" s="38">
        <v>399.36666666666656</v>
      </c>
      <c r="H71" s="38">
        <v>416.06666666666661</v>
      </c>
      <c r="I71" s="38">
        <v>420.88333333333333</v>
      </c>
      <c r="J71" s="38">
        <v>424.41666666666663</v>
      </c>
      <c r="K71" s="31">
        <v>417.35</v>
      </c>
      <c r="L71" s="31">
        <v>409</v>
      </c>
      <c r="M71" s="31">
        <v>9.9632299999999994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194.1</v>
      </c>
      <c r="D72" s="38">
        <v>192.76666666666665</v>
      </c>
      <c r="E72" s="38">
        <v>189.83333333333331</v>
      </c>
      <c r="F72" s="38">
        <v>185.56666666666666</v>
      </c>
      <c r="G72" s="38">
        <v>182.63333333333333</v>
      </c>
      <c r="H72" s="38">
        <v>197.0333333333333</v>
      </c>
      <c r="I72" s="38">
        <v>199.96666666666664</v>
      </c>
      <c r="J72" s="38">
        <v>204.23333333333329</v>
      </c>
      <c r="K72" s="31">
        <v>195.7</v>
      </c>
      <c r="L72" s="31">
        <v>188.5</v>
      </c>
      <c r="M72" s="31">
        <v>16.01688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3846.4</v>
      </c>
      <c r="D73" s="38">
        <v>3871.7166666666672</v>
      </c>
      <c r="E73" s="38">
        <v>3808.7333333333345</v>
      </c>
      <c r="F73" s="38">
        <v>3771.0666666666675</v>
      </c>
      <c r="G73" s="38">
        <v>3708.0833333333348</v>
      </c>
      <c r="H73" s="38">
        <v>3909.3833333333341</v>
      </c>
      <c r="I73" s="38">
        <v>3972.3666666666668</v>
      </c>
      <c r="J73" s="38">
        <v>4010.0333333333338</v>
      </c>
      <c r="K73" s="31">
        <v>3934.7</v>
      </c>
      <c r="L73" s="31">
        <v>3834.05</v>
      </c>
      <c r="M73" s="31">
        <v>5.3270600000000004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4859.8</v>
      </c>
      <c r="D74" s="38">
        <v>4828.2666666666664</v>
      </c>
      <c r="E74" s="38">
        <v>4731.5333333333328</v>
      </c>
      <c r="F74" s="38">
        <v>4603.2666666666664</v>
      </c>
      <c r="G74" s="38">
        <v>4506.5333333333328</v>
      </c>
      <c r="H74" s="38">
        <v>4956.5333333333328</v>
      </c>
      <c r="I74" s="38">
        <v>5053.2666666666664</v>
      </c>
      <c r="J74" s="38">
        <v>5181.5333333333328</v>
      </c>
      <c r="K74" s="31">
        <v>4925</v>
      </c>
      <c r="L74" s="31">
        <v>4700</v>
      </c>
      <c r="M74" s="31">
        <v>24.20251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488.25</v>
      </c>
      <c r="D75" s="38">
        <v>487.85000000000008</v>
      </c>
      <c r="E75" s="38">
        <v>482.50000000000017</v>
      </c>
      <c r="F75" s="38">
        <v>476.75000000000011</v>
      </c>
      <c r="G75" s="38">
        <v>471.4000000000002</v>
      </c>
      <c r="H75" s="38">
        <v>493.60000000000014</v>
      </c>
      <c r="I75" s="38">
        <v>498.95000000000005</v>
      </c>
      <c r="J75" s="38">
        <v>504.7000000000001</v>
      </c>
      <c r="K75" s="31">
        <v>493.2</v>
      </c>
      <c r="L75" s="31">
        <v>482.1</v>
      </c>
      <c r="M75" s="31">
        <v>25.42925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3648.45</v>
      </c>
      <c r="D76" s="38">
        <v>3656.7166666666667</v>
      </c>
      <c r="E76" s="38">
        <v>3626.7333333333336</v>
      </c>
      <c r="F76" s="38">
        <v>3605.0166666666669</v>
      </c>
      <c r="G76" s="38">
        <v>3575.0333333333338</v>
      </c>
      <c r="H76" s="38">
        <v>3678.4333333333334</v>
      </c>
      <c r="I76" s="38">
        <v>3708.4166666666661</v>
      </c>
      <c r="J76" s="38">
        <v>3730.1333333333332</v>
      </c>
      <c r="K76" s="31">
        <v>3686.7</v>
      </c>
      <c r="L76" s="31">
        <v>3635</v>
      </c>
      <c r="M76" s="31">
        <v>2.6911900000000002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5657.95</v>
      </c>
      <c r="D77" s="38">
        <v>5680.6333333333341</v>
      </c>
      <c r="E77" s="38">
        <v>5622.3166666666684</v>
      </c>
      <c r="F77" s="38">
        <v>5586.6833333333343</v>
      </c>
      <c r="G77" s="38">
        <v>5528.3666666666686</v>
      </c>
      <c r="H77" s="38">
        <v>5716.2666666666682</v>
      </c>
      <c r="I77" s="38">
        <v>5774.5833333333339</v>
      </c>
      <c r="J77" s="38">
        <v>5810.2166666666681</v>
      </c>
      <c r="K77" s="31">
        <v>5738.95</v>
      </c>
      <c r="L77" s="31">
        <v>5645</v>
      </c>
      <c r="M77" s="31">
        <v>5.9740200000000003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3372</v>
      </c>
      <c r="D78" s="38">
        <v>3349.35</v>
      </c>
      <c r="E78" s="38">
        <v>3313.6499999999996</v>
      </c>
      <c r="F78" s="38">
        <v>3255.2999999999997</v>
      </c>
      <c r="G78" s="38">
        <v>3219.5999999999995</v>
      </c>
      <c r="H78" s="38">
        <v>3407.7</v>
      </c>
      <c r="I78" s="38">
        <v>3443.3999999999996</v>
      </c>
      <c r="J78" s="38">
        <v>3501.75</v>
      </c>
      <c r="K78" s="31">
        <v>3385.05</v>
      </c>
      <c r="L78" s="31">
        <v>3291</v>
      </c>
      <c r="M78" s="31">
        <v>8.8172300000000003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2592.4499999999998</v>
      </c>
      <c r="D79" s="38">
        <v>2575.7333333333331</v>
      </c>
      <c r="E79" s="38">
        <v>2552.4666666666662</v>
      </c>
      <c r="F79" s="38">
        <v>2512.4833333333331</v>
      </c>
      <c r="G79" s="38">
        <v>2489.2166666666662</v>
      </c>
      <c r="H79" s="38">
        <v>2615.7166666666662</v>
      </c>
      <c r="I79" s="38">
        <v>2638.9833333333336</v>
      </c>
      <c r="J79" s="38">
        <v>2678.9666666666662</v>
      </c>
      <c r="K79" s="31">
        <v>2599</v>
      </c>
      <c r="L79" s="31">
        <v>2535.75</v>
      </c>
      <c r="M79" s="31">
        <v>1.7826200000000001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135.44999999999999</v>
      </c>
      <c r="D80" s="38">
        <v>135.29999999999998</v>
      </c>
      <c r="E80" s="38">
        <v>134.29999999999995</v>
      </c>
      <c r="F80" s="38">
        <v>133.14999999999998</v>
      </c>
      <c r="G80" s="38">
        <v>132.14999999999995</v>
      </c>
      <c r="H80" s="38">
        <v>136.44999999999996</v>
      </c>
      <c r="I80" s="38">
        <v>137.45000000000002</v>
      </c>
      <c r="J80" s="38">
        <v>138.59999999999997</v>
      </c>
      <c r="K80" s="31">
        <v>136.30000000000001</v>
      </c>
      <c r="L80" s="31">
        <v>134.15</v>
      </c>
      <c r="M80" s="31">
        <v>122.82946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2737.6</v>
      </c>
      <c r="D81" s="38">
        <v>2749.6166666666668</v>
      </c>
      <c r="E81" s="38">
        <v>2703.8833333333337</v>
      </c>
      <c r="F81" s="38">
        <v>2670.166666666667</v>
      </c>
      <c r="G81" s="38">
        <v>2624.4333333333338</v>
      </c>
      <c r="H81" s="38">
        <v>2783.3333333333335</v>
      </c>
      <c r="I81" s="38">
        <v>2829.0666666666671</v>
      </c>
      <c r="J81" s="38">
        <v>2862.7833333333333</v>
      </c>
      <c r="K81" s="31">
        <v>2795.35</v>
      </c>
      <c r="L81" s="31">
        <v>2715.9</v>
      </c>
      <c r="M81" s="31">
        <v>4.8906000000000001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325.39999999999998</v>
      </c>
      <c r="D82" s="38">
        <v>326.68333333333334</v>
      </c>
      <c r="E82" s="38">
        <v>322.16666666666669</v>
      </c>
      <c r="F82" s="38">
        <v>318.93333333333334</v>
      </c>
      <c r="G82" s="38">
        <v>314.41666666666669</v>
      </c>
      <c r="H82" s="38">
        <v>329.91666666666669</v>
      </c>
      <c r="I82" s="38">
        <v>334.43333333333334</v>
      </c>
      <c r="J82" s="38">
        <v>337.66666666666669</v>
      </c>
      <c r="K82" s="31">
        <v>331.2</v>
      </c>
      <c r="L82" s="31">
        <v>323.45</v>
      </c>
      <c r="M82" s="31">
        <v>16.37894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116.4</v>
      </c>
      <c r="D83" s="38">
        <v>115.73333333333335</v>
      </c>
      <c r="E83" s="38">
        <v>114.76666666666669</v>
      </c>
      <c r="F83" s="38">
        <v>113.13333333333334</v>
      </c>
      <c r="G83" s="38">
        <v>112.16666666666669</v>
      </c>
      <c r="H83" s="38">
        <v>117.3666666666667</v>
      </c>
      <c r="I83" s="38">
        <v>118.33333333333334</v>
      </c>
      <c r="J83" s="38">
        <v>119.96666666666671</v>
      </c>
      <c r="K83" s="31">
        <v>116.7</v>
      </c>
      <c r="L83" s="31">
        <v>114.1</v>
      </c>
      <c r="M83" s="31">
        <v>166.36302000000001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1611.05</v>
      </c>
      <c r="D84" s="38">
        <v>1550.7333333333333</v>
      </c>
      <c r="E84" s="38">
        <v>1490.4166666666667</v>
      </c>
      <c r="F84" s="38">
        <v>1369.7833333333333</v>
      </c>
      <c r="G84" s="38">
        <v>1309.4666666666667</v>
      </c>
      <c r="H84" s="38">
        <v>1671.3666666666668</v>
      </c>
      <c r="I84" s="38">
        <v>1731.6833333333334</v>
      </c>
      <c r="J84" s="38">
        <v>1852.3166666666668</v>
      </c>
      <c r="K84" s="31">
        <v>1611.05</v>
      </c>
      <c r="L84" s="31">
        <v>1430.1</v>
      </c>
      <c r="M84" s="31">
        <v>59.956330000000001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1009.45</v>
      </c>
      <c r="D85" s="38">
        <v>1018.4666666666667</v>
      </c>
      <c r="E85" s="38">
        <v>989.98333333333335</v>
      </c>
      <c r="F85" s="38">
        <v>970.51666666666665</v>
      </c>
      <c r="G85" s="38">
        <v>942.0333333333333</v>
      </c>
      <c r="H85" s="38">
        <v>1037.9333333333334</v>
      </c>
      <c r="I85" s="38">
        <v>1066.416666666667</v>
      </c>
      <c r="J85" s="38">
        <v>1085.8833333333334</v>
      </c>
      <c r="K85" s="31">
        <v>1046.95</v>
      </c>
      <c r="L85" s="31">
        <v>999</v>
      </c>
      <c r="M85" s="31">
        <v>20.08417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1560.4</v>
      </c>
      <c r="D86" s="38">
        <v>1556.5666666666666</v>
      </c>
      <c r="E86" s="38">
        <v>1542.1333333333332</v>
      </c>
      <c r="F86" s="38">
        <v>1523.8666666666666</v>
      </c>
      <c r="G86" s="38">
        <v>1509.4333333333332</v>
      </c>
      <c r="H86" s="38">
        <v>1574.8333333333333</v>
      </c>
      <c r="I86" s="38">
        <v>1589.2666666666667</v>
      </c>
      <c r="J86" s="38">
        <v>1607.5333333333333</v>
      </c>
      <c r="K86" s="31">
        <v>1571</v>
      </c>
      <c r="L86" s="31">
        <v>1538.3</v>
      </c>
      <c r="M86" s="31">
        <v>5.2422399999999998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1844.45</v>
      </c>
      <c r="D87" s="38">
        <v>1848.2166666666669</v>
      </c>
      <c r="E87" s="38">
        <v>1828.0333333333338</v>
      </c>
      <c r="F87" s="38">
        <v>1811.6166666666668</v>
      </c>
      <c r="G87" s="38">
        <v>1791.4333333333336</v>
      </c>
      <c r="H87" s="38">
        <v>1864.6333333333339</v>
      </c>
      <c r="I87" s="38">
        <v>1884.8166666666668</v>
      </c>
      <c r="J87" s="38">
        <v>1901.233333333334</v>
      </c>
      <c r="K87" s="31">
        <v>1868.4</v>
      </c>
      <c r="L87" s="31">
        <v>1831.8</v>
      </c>
      <c r="M87" s="31">
        <v>4.8004199999999999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470.1</v>
      </c>
      <c r="D88" s="38">
        <v>467</v>
      </c>
      <c r="E88" s="38">
        <v>462.5</v>
      </c>
      <c r="F88" s="38">
        <v>454.9</v>
      </c>
      <c r="G88" s="38">
        <v>450.4</v>
      </c>
      <c r="H88" s="38">
        <v>474.6</v>
      </c>
      <c r="I88" s="38">
        <v>479.1</v>
      </c>
      <c r="J88" s="38">
        <v>486.70000000000005</v>
      </c>
      <c r="K88" s="31">
        <v>471.5</v>
      </c>
      <c r="L88" s="31">
        <v>459.4</v>
      </c>
      <c r="M88" s="31">
        <v>8.9437899999999999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3775.75</v>
      </c>
      <c r="D89" s="38">
        <v>3770.7333333333336</v>
      </c>
      <c r="E89" s="38">
        <v>3746.7666666666673</v>
      </c>
      <c r="F89" s="38">
        <v>3717.7833333333338</v>
      </c>
      <c r="G89" s="38">
        <v>3693.8166666666675</v>
      </c>
      <c r="H89" s="38">
        <v>3799.7166666666672</v>
      </c>
      <c r="I89" s="38">
        <v>3823.6833333333334</v>
      </c>
      <c r="J89" s="38">
        <v>3852.666666666667</v>
      </c>
      <c r="K89" s="31">
        <v>3794.7</v>
      </c>
      <c r="L89" s="31">
        <v>3741.75</v>
      </c>
      <c r="M89" s="31">
        <v>3.9543300000000001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1323.55</v>
      </c>
      <c r="D90" s="38">
        <v>1325.7833333333335</v>
      </c>
      <c r="E90" s="38">
        <v>1311.5666666666671</v>
      </c>
      <c r="F90" s="38">
        <v>1299.5833333333335</v>
      </c>
      <c r="G90" s="38">
        <v>1285.366666666667</v>
      </c>
      <c r="H90" s="38">
        <v>1337.7666666666671</v>
      </c>
      <c r="I90" s="38">
        <v>1351.9833333333338</v>
      </c>
      <c r="J90" s="38">
        <v>1363.9666666666672</v>
      </c>
      <c r="K90" s="31">
        <v>1340</v>
      </c>
      <c r="L90" s="31">
        <v>1313.8</v>
      </c>
      <c r="M90" s="31">
        <v>7.3189299999999999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1141.3499999999999</v>
      </c>
      <c r="D91" s="38">
        <v>1145.0833333333333</v>
      </c>
      <c r="E91" s="38">
        <v>1133.2666666666664</v>
      </c>
      <c r="F91" s="38">
        <v>1125.1833333333332</v>
      </c>
      <c r="G91" s="38">
        <v>1113.3666666666663</v>
      </c>
      <c r="H91" s="38">
        <v>1153.1666666666665</v>
      </c>
      <c r="I91" s="38">
        <v>1164.9833333333336</v>
      </c>
      <c r="J91" s="38">
        <v>1173.0666666666666</v>
      </c>
      <c r="K91" s="31">
        <v>1156.9000000000001</v>
      </c>
      <c r="L91" s="31">
        <v>1137</v>
      </c>
      <c r="M91" s="31">
        <v>16.676970000000001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2494</v>
      </c>
      <c r="D92" s="38">
        <v>2485.9166666666665</v>
      </c>
      <c r="E92" s="38">
        <v>2463.333333333333</v>
      </c>
      <c r="F92" s="38">
        <v>2432.6666666666665</v>
      </c>
      <c r="G92" s="38">
        <v>2410.083333333333</v>
      </c>
      <c r="H92" s="38">
        <v>2516.583333333333</v>
      </c>
      <c r="I92" s="38">
        <v>2539.1666666666661</v>
      </c>
      <c r="J92" s="38">
        <v>2569.833333333333</v>
      </c>
      <c r="K92" s="31">
        <v>2508.5</v>
      </c>
      <c r="L92" s="31">
        <v>2455.25</v>
      </c>
      <c r="M92" s="31">
        <v>6.7824299999999997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1649.9</v>
      </c>
      <c r="D93" s="38">
        <v>1649.1833333333334</v>
      </c>
      <c r="E93" s="38">
        <v>1642.7666666666669</v>
      </c>
      <c r="F93" s="38">
        <v>1635.6333333333334</v>
      </c>
      <c r="G93" s="38">
        <v>1629.2166666666669</v>
      </c>
      <c r="H93" s="38">
        <v>1656.3166666666668</v>
      </c>
      <c r="I93" s="38">
        <v>1662.7333333333333</v>
      </c>
      <c r="J93" s="38">
        <v>1669.8666666666668</v>
      </c>
      <c r="K93" s="31">
        <v>1655.6</v>
      </c>
      <c r="L93" s="31">
        <v>1642.05</v>
      </c>
      <c r="M93" s="31">
        <v>218.86913999999999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645.45000000000005</v>
      </c>
      <c r="D94" s="38">
        <v>647.4666666666667</v>
      </c>
      <c r="E94" s="38">
        <v>640.08333333333337</v>
      </c>
      <c r="F94" s="38">
        <v>634.7166666666667</v>
      </c>
      <c r="G94" s="38">
        <v>627.33333333333337</v>
      </c>
      <c r="H94" s="38">
        <v>652.83333333333337</v>
      </c>
      <c r="I94" s="38">
        <v>660.21666666666658</v>
      </c>
      <c r="J94" s="38">
        <v>665.58333333333337</v>
      </c>
      <c r="K94" s="31">
        <v>654.85</v>
      </c>
      <c r="L94" s="31">
        <v>642.1</v>
      </c>
      <c r="M94" s="31">
        <v>35.427340000000001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3066.9</v>
      </c>
      <c r="D95" s="38">
        <v>3045.2166666666667</v>
      </c>
      <c r="E95" s="38">
        <v>3001.6833333333334</v>
      </c>
      <c r="F95" s="38">
        <v>2936.4666666666667</v>
      </c>
      <c r="G95" s="38">
        <v>2892.9333333333334</v>
      </c>
      <c r="H95" s="38">
        <v>3110.4333333333334</v>
      </c>
      <c r="I95" s="38">
        <v>3153.9666666666672</v>
      </c>
      <c r="J95" s="38">
        <v>3219.1833333333334</v>
      </c>
      <c r="K95" s="31">
        <v>3088.75</v>
      </c>
      <c r="L95" s="31">
        <v>2980</v>
      </c>
      <c r="M95" s="31">
        <v>20.204689999999999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454.75</v>
      </c>
      <c r="D96" s="38">
        <v>458</v>
      </c>
      <c r="E96" s="38">
        <v>448.75</v>
      </c>
      <c r="F96" s="38">
        <v>442.75</v>
      </c>
      <c r="G96" s="38">
        <v>433.5</v>
      </c>
      <c r="H96" s="38">
        <v>464</v>
      </c>
      <c r="I96" s="38">
        <v>473.25</v>
      </c>
      <c r="J96" s="38">
        <v>479.25</v>
      </c>
      <c r="K96" s="31">
        <v>467.25</v>
      </c>
      <c r="L96" s="31">
        <v>452</v>
      </c>
      <c r="M96" s="31">
        <v>64.484759999999994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265.05</v>
      </c>
      <c r="D97" s="38">
        <v>265.93333333333334</v>
      </c>
      <c r="E97" s="38">
        <v>261.61666666666667</v>
      </c>
      <c r="F97" s="38">
        <v>258.18333333333334</v>
      </c>
      <c r="G97" s="38">
        <v>253.86666666666667</v>
      </c>
      <c r="H97" s="38">
        <v>269.36666666666667</v>
      </c>
      <c r="I97" s="38">
        <v>273.68333333333339</v>
      </c>
      <c r="J97" s="38">
        <v>277.11666666666667</v>
      </c>
      <c r="K97" s="31">
        <v>270.25</v>
      </c>
      <c r="L97" s="31">
        <v>262.5</v>
      </c>
      <c r="M97" s="31">
        <v>39.952100000000002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2565.85</v>
      </c>
      <c r="D98" s="38">
        <v>2568.8666666666663</v>
      </c>
      <c r="E98" s="38">
        <v>2552.5333333333328</v>
      </c>
      <c r="F98" s="38">
        <v>2539.2166666666667</v>
      </c>
      <c r="G98" s="38">
        <v>2522.8833333333332</v>
      </c>
      <c r="H98" s="38">
        <v>2582.1833333333325</v>
      </c>
      <c r="I98" s="38">
        <v>2598.5166666666655</v>
      </c>
      <c r="J98" s="38">
        <v>2611.8333333333321</v>
      </c>
      <c r="K98" s="31">
        <v>2585.1999999999998</v>
      </c>
      <c r="L98" s="31">
        <v>2555.5500000000002</v>
      </c>
      <c r="M98" s="31">
        <v>10.02061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319.45</v>
      </c>
      <c r="D99" s="38">
        <v>318.71666666666664</v>
      </c>
      <c r="E99" s="38">
        <v>316.48333333333329</v>
      </c>
      <c r="F99" s="38">
        <v>313.51666666666665</v>
      </c>
      <c r="G99" s="38">
        <v>311.2833333333333</v>
      </c>
      <c r="H99" s="38">
        <v>321.68333333333328</v>
      </c>
      <c r="I99" s="38">
        <v>323.91666666666663</v>
      </c>
      <c r="J99" s="38">
        <v>326.88333333333327</v>
      </c>
      <c r="K99" s="31">
        <v>320.95</v>
      </c>
      <c r="L99" s="31">
        <v>315.75</v>
      </c>
      <c r="M99" s="31">
        <v>4.2699999999999996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42154.65</v>
      </c>
      <c r="D100" s="38">
        <v>42257.283333333333</v>
      </c>
      <c r="E100" s="38">
        <v>41904.566666666666</v>
      </c>
      <c r="F100" s="38">
        <v>41654.48333333333</v>
      </c>
      <c r="G100" s="38">
        <v>41301.766666666663</v>
      </c>
      <c r="H100" s="38">
        <v>42507.366666666669</v>
      </c>
      <c r="I100" s="38">
        <v>42860.083333333328</v>
      </c>
      <c r="J100" s="38">
        <v>43110.166666666672</v>
      </c>
      <c r="K100" s="31">
        <v>42610</v>
      </c>
      <c r="L100" s="31">
        <v>42007.199999999997</v>
      </c>
      <c r="M100" s="31">
        <v>7.9299999999999995E-3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979.9</v>
      </c>
      <c r="D101" s="38">
        <v>979.6</v>
      </c>
      <c r="E101" s="38">
        <v>972.6</v>
      </c>
      <c r="F101" s="38">
        <v>965.3</v>
      </c>
      <c r="G101" s="38">
        <v>958.3</v>
      </c>
      <c r="H101" s="38">
        <v>986.90000000000009</v>
      </c>
      <c r="I101" s="38">
        <v>993.90000000000009</v>
      </c>
      <c r="J101" s="38">
        <v>1001.2000000000002</v>
      </c>
      <c r="K101" s="31">
        <v>986.6</v>
      </c>
      <c r="L101" s="31">
        <v>972.3</v>
      </c>
      <c r="M101" s="31">
        <v>237.84778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1415.9</v>
      </c>
      <c r="D102" s="38">
        <v>1407.9833333333336</v>
      </c>
      <c r="E102" s="38">
        <v>1396.0666666666671</v>
      </c>
      <c r="F102" s="38">
        <v>1376.2333333333336</v>
      </c>
      <c r="G102" s="38">
        <v>1364.3166666666671</v>
      </c>
      <c r="H102" s="38">
        <v>1427.8166666666671</v>
      </c>
      <c r="I102" s="38">
        <v>1439.7333333333336</v>
      </c>
      <c r="J102" s="38">
        <v>1459.5666666666671</v>
      </c>
      <c r="K102" s="31">
        <v>1419.9</v>
      </c>
      <c r="L102" s="31">
        <v>1388.15</v>
      </c>
      <c r="M102" s="31">
        <v>7.7891300000000001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581.15</v>
      </c>
      <c r="D103" s="38">
        <v>579.55000000000007</v>
      </c>
      <c r="E103" s="38">
        <v>574.10000000000014</v>
      </c>
      <c r="F103" s="38">
        <v>567.05000000000007</v>
      </c>
      <c r="G103" s="38">
        <v>561.60000000000014</v>
      </c>
      <c r="H103" s="38">
        <v>586.60000000000014</v>
      </c>
      <c r="I103" s="38">
        <v>592.05000000000018</v>
      </c>
      <c r="J103" s="38">
        <v>599.10000000000014</v>
      </c>
      <c r="K103" s="31">
        <v>585</v>
      </c>
      <c r="L103" s="31">
        <v>572.5</v>
      </c>
      <c r="M103" s="31">
        <v>16.33145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8.3000000000000007</v>
      </c>
      <c r="D104" s="38">
        <v>8.3666666666666654</v>
      </c>
      <c r="E104" s="38">
        <v>8.1333333333333311</v>
      </c>
      <c r="F104" s="38">
        <v>7.966666666666665</v>
      </c>
      <c r="G104" s="38">
        <v>7.7333333333333307</v>
      </c>
      <c r="H104" s="38">
        <v>8.5333333333333314</v>
      </c>
      <c r="I104" s="38">
        <v>8.7666666666666657</v>
      </c>
      <c r="J104" s="38">
        <v>8.9333333333333318</v>
      </c>
      <c r="K104" s="31">
        <v>8.6</v>
      </c>
      <c r="L104" s="31">
        <v>8.1999999999999993</v>
      </c>
      <c r="M104" s="31">
        <v>2141.9088700000002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87.45</v>
      </c>
      <c r="D105" s="38">
        <v>87.683333333333323</v>
      </c>
      <c r="E105" s="38">
        <v>86.616666666666646</v>
      </c>
      <c r="F105" s="38">
        <v>85.783333333333317</v>
      </c>
      <c r="G105" s="38">
        <v>84.71666666666664</v>
      </c>
      <c r="H105" s="38">
        <v>88.516666666666652</v>
      </c>
      <c r="I105" s="38">
        <v>89.583333333333343</v>
      </c>
      <c r="J105" s="38">
        <v>90.416666666666657</v>
      </c>
      <c r="K105" s="31">
        <v>88.75</v>
      </c>
      <c r="L105" s="31">
        <v>86.85</v>
      </c>
      <c r="M105" s="31">
        <v>216.38603000000001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457.95</v>
      </c>
      <c r="D106" s="38">
        <v>458.0333333333333</v>
      </c>
      <c r="E106" s="38">
        <v>454.51666666666659</v>
      </c>
      <c r="F106" s="38">
        <v>451.08333333333331</v>
      </c>
      <c r="G106" s="38">
        <v>447.56666666666661</v>
      </c>
      <c r="H106" s="38">
        <v>461.46666666666658</v>
      </c>
      <c r="I106" s="38">
        <v>464.98333333333323</v>
      </c>
      <c r="J106" s="38">
        <v>468.41666666666657</v>
      </c>
      <c r="K106" s="31">
        <v>461.55</v>
      </c>
      <c r="L106" s="31">
        <v>454.6</v>
      </c>
      <c r="M106" s="31">
        <v>7.6170999999999998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388.65</v>
      </c>
      <c r="D107" s="38">
        <v>389.88333333333338</v>
      </c>
      <c r="E107" s="38">
        <v>383.46666666666675</v>
      </c>
      <c r="F107" s="38">
        <v>378.28333333333336</v>
      </c>
      <c r="G107" s="38">
        <v>371.86666666666673</v>
      </c>
      <c r="H107" s="38">
        <v>395.06666666666678</v>
      </c>
      <c r="I107" s="38">
        <v>401.48333333333341</v>
      </c>
      <c r="J107" s="38">
        <v>406.6666666666668</v>
      </c>
      <c r="K107" s="31">
        <v>396.3</v>
      </c>
      <c r="L107" s="31">
        <v>384.7</v>
      </c>
      <c r="M107" s="31">
        <v>23.625129999999999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392.65</v>
      </c>
      <c r="D108" s="38">
        <v>382.8</v>
      </c>
      <c r="E108" s="38">
        <v>356</v>
      </c>
      <c r="F108" s="38">
        <v>319.34999999999997</v>
      </c>
      <c r="G108" s="38">
        <v>292.54999999999995</v>
      </c>
      <c r="H108" s="38">
        <v>419.45000000000005</v>
      </c>
      <c r="I108" s="38">
        <v>446.25000000000011</v>
      </c>
      <c r="J108" s="38">
        <v>482.90000000000009</v>
      </c>
      <c r="K108" s="31">
        <v>409.6</v>
      </c>
      <c r="L108" s="31">
        <v>346.15</v>
      </c>
      <c r="M108" s="31">
        <v>110.10352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2560.1</v>
      </c>
      <c r="D109" s="38">
        <v>2547.0833333333335</v>
      </c>
      <c r="E109" s="38">
        <v>2529.166666666667</v>
      </c>
      <c r="F109" s="38">
        <v>2498.2333333333336</v>
      </c>
      <c r="G109" s="38">
        <v>2480.3166666666671</v>
      </c>
      <c r="H109" s="38">
        <v>2578.0166666666669</v>
      </c>
      <c r="I109" s="38">
        <v>2595.9333333333338</v>
      </c>
      <c r="J109" s="38">
        <v>2626.8666666666668</v>
      </c>
      <c r="K109" s="31">
        <v>2565</v>
      </c>
      <c r="L109" s="31">
        <v>2516.15</v>
      </c>
      <c r="M109" s="31">
        <v>7.5088699999999999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1403.95</v>
      </c>
      <c r="D110" s="38">
        <v>1409.0666666666666</v>
      </c>
      <c r="E110" s="38">
        <v>1397.1833333333332</v>
      </c>
      <c r="F110" s="38">
        <v>1390.4166666666665</v>
      </c>
      <c r="G110" s="38">
        <v>1378.5333333333331</v>
      </c>
      <c r="H110" s="38">
        <v>1415.8333333333333</v>
      </c>
      <c r="I110" s="38">
        <v>1427.7166666666665</v>
      </c>
      <c r="J110" s="38">
        <v>1434.4833333333333</v>
      </c>
      <c r="K110" s="31">
        <v>1420.95</v>
      </c>
      <c r="L110" s="31">
        <v>1402.3</v>
      </c>
      <c r="M110" s="31">
        <v>18.467970000000001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172.05</v>
      </c>
      <c r="D111" s="38">
        <v>171.98333333333335</v>
      </c>
      <c r="E111" s="38">
        <v>169.56666666666669</v>
      </c>
      <c r="F111" s="38">
        <v>167.08333333333334</v>
      </c>
      <c r="G111" s="38">
        <v>164.66666666666669</v>
      </c>
      <c r="H111" s="38">
        <v>174.4666666666667</v>
      </c>
      <c r="I111" s="38">
        <v>176.88333333333333</v>
      </c>
      <c r="J111" s="38">
        <v>179.3666666666667</v>
      </c>
      <c r="K111" s="31">
        <v>174.4</v>
      </c>
      <c r="L111" s="31">
        <v>169.5</v>
      </c>
      <c r="M111" s="31">
        <v>50.04956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1390.2</v>
      </c>
      <c r="D112" s="38">
        <v>1389.3833333333332</v>
      </c>
      <c r="E112" s="38">
        <v>1385.2166666666665</v>
      </c>
      <c r="F112" s="38">
        <v>1380.2333333333333</v>
      </c>
      <c r="G112" s="38">
        <v>1376.0666666666666</v>
      </c>
      <c r="H112" s="38">
        <v>1394.3666666666663</v>
      </c>
      <c r="I112" s="38">
        <v>1398.5333333333333</v>
      </c>
      <c r="J112" s="38">
        <v>1403.5166666666662</v>
      </c>
      <c r="K112" s="31">
        <v>1393.55</v>
      </c>
      <c r="L112" s="31">
        <v>1384.4</v>
      </c>
      <c r="M112" s="31">
        <v>41.618769999999998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92.35</v>
      </c>
      <c r="D113" s="38">
        <v>92.583333333333329</v>
      </c>
      <c r="E113" s="38">
        <v>91.716666666666654</v>
      </c>
      <c r="F113" s="38">
        <v>91.083333333333329</v>
      </c>
      <c r="G113" s="38">
        <v>90.216666666666654</v>
      </c>
      <c r="H113" s="38">
        <v>93.216666666666654</v>
      </c>
      <c r="I113" s="38">
        <v>94.083333333333329</v>
      </c>
      <c r="J113" s="38">
        <v>94.716666666666654</v>
      </c>
      <c r="K113" s="31">
        <v>93.45</v>
      </c>
      <c r="L113" s="31">
        <v>91.95</v>
      </c>
      <c r="M113" s="31">
        <v>146.52588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910.4</v>
      </c>
      <c r="D114" s="38">
        <v>917.98333333333323</v>
      </c>
      <c r="E114" s="38">
        <v>898.16666666666652</v>
      </c>
      <c r="F114" s="38">
        <v>885.93333333333328</v>
      </c>
      <c r="G114" s="38">
        <v>866.11666666666656</v>
      </c>
      <c r="H114" s="38">
        <v>930.21666666666647</v>
      </c>
      <c r="I114" s="38">
        <v>950.0333333333333</v>
      </c>
      <c r="J114" s="38">
        <v>962.26666666666642</v>
      </c>
      <c r="K114" s="31">
        <v>937.8</v>
      </c>
      <c r="L114" s="31">
        <v>905.75</v>
      </c>
      <c r="M114" s="31">
        <v>8.0552899999999994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642.6</v>
      </c>
      <c r="D115" s="38">
        <v>647.18333333333339</v>
      </c>
      <c r="E115" s="38">
        <v>636.06666666666683</v>
      </c>
      <c r="F115" s="38">
        <v>629.53333333333342</v>
      </c>
      <c r="G115" s="38">
        <v>618.41666666666686</v>
      </c>
      <c r="H115" s="38">
        <v>653.71666666666681</v>
      </c>
      <c r="I115" s="38">
        <v>664.83333333333337</v>
      </c>
      <c r="J115" s="38">
        <v>671.36666666666679</v>
      </c>
      <c r="K115" s="31">
        <v>658.3</v>
      </c>
      <c r="L115" s="31">
        <v>640.65</v>
      </c>
      <c r="M115" s="31">
        <v>11.804589999999999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50.3</v>
      </c>
      <c r="D116" s="38">
        <v>50.566666666666663</v>
      </c>
      <c r="E116" s="38">
        <v>49.133333333333326</v>
      </c>
      <c r="F116" s="38">
        <v>47.966666666666661</v>
      </c>
      <c r="G116" s="38">
        <v>46.533333333333324</v>
      </c>
      <c r="H116" s="38">
        <v>51.733333333333327</v>
      </c>
      <c r="I116" s="38">
        <v>53.166666666666664</v>
      </c>
      <c r="J116" s="38">
        <v>54.333333333333329</v>
      </c>
      <c r="K116" s="31">
        <v>52</v>
      </c>
      <c r="L116" s="31">
        <v>49.4</v>
      </c>
      <c r="M116" s="31">
        <v>3032.8770300000001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452.35</v>
      </c>
      <c r="D117" s="38">
        <v>453.4666666666667</v>
      </c>
      <c r="E117" s="38">
        <v>449.93333333333339</v>
      </c>
      <c r="F117" s="38">
        <v>447.51666666666671</v>
      </c>
      <c r="G117" s="38">
        <v>443.98333333333341</v>
      </c>
      <c r="H117" s="38">
        <v>455.88333333333338</v>
      </c>
      <c r="I117" s="38">
        <v>459.41666666666669</v>
      </c>
      <c r="J117" s="38">
        <v>461.83333333333337</v>
      </c>
      <c r="K117" s="31">
        <v>457</v>
      </c>
      <c r="L117" s="31">
        <v>451.05</v>
      </c>
      <c r="M117" s="31">
        <v>63.924880000000002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658</v>
      </c>
      <c r="D118" s="38">
        <v>659.41666666666663</v>
      </c>
      <c r="E118" s="38">
        <v>653.83333333333326</v>
      </c>
      <c r="F118" s="38">
        <v>649.66666666666663</v>
      </c>
      <c r="G118" s="38">
        <v>644.08333333333326</v>
      </c>
      <c r="H118" s="38">
        <v>663.58333333333326</v>
      </c>
      <c r="I118" s="38">
        <v>669.16666666666652</v>
      </c>
      <c r="J118" s="38">
        <v>673.33333333333326</v>
      </c>
      <c r="K118" s="31">
        <v>665</v>
      </c>
      <c r="L118" s="31">
        <v>655.25</v>
      </c>
      <c r="M118" s="31">
        <v>16.988499999999998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290.85000000000002</v>
      </c>
      <c r="D119" s="38">
        <v>291.55</v>
      </c>
      <c r="E119" s="38">
        <v>288.40000000000003</v>
      </c>
      <c r="F119" s="38">
        <v>285.95000000000005</v>
      </c>
      <c r="G119" s="38">
        <v>282.80000000000007</v>
      </c>
      <c r="H119" s="38">
        <v>294</v>
      </c>
      <c r="I119" s="38">
        <v>297.14999999999998</v>
      </c>
      <c r="J119" s="38">
        <v>299.59999999999997</v>
      </c>
      <c r="K119" s="31">
        <v>294.7</v>
      </c>
      <c r="L119" s="31">
        <v>289.10000000000002</v>
      </c>
      <c r="M119" s="31">
        <v>11.96616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801.3</v>
      </c>
      <c r="D120" s="38">
        <v>805.76666666666677</v>
      </c>
      <c r="E120" s="38">
        <v>795.03333333333353</v>
      </c>
      <c r="F120" s="38">
        <v>788.76666666666677</v>
      </c>
      <c r="G120" s="38">
        <v>778.03333333333353</v>
      </c>
      <c r="H120" s="38">
        <v>812.03333333333353</v>
      </c>
      <c r="I120" s="38">
        <v>822.76666666666688</v>
      </c>
      <c r="J120" s="38">
        <v>829.03333333333353</v>
      </c>
      <c r="K120" s="31">
        <v>816.5</v>
      </c>
      <c r="L120" s="31">
        <v>799.5</v>
      </c>
      <c r="M120" s="31">
        <v>9.3377700000000008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506</v>
      </c>
      <c r="D121" s="38">
        <v>508.90000000000003</v>
      </c>
      <c r="E121" s="38">
        <v>499.80000000000007</v>
      </c>
      <c r="F121" s="38">
        <v>493.6</v>
      </c>
      <c r="G121" s="38">
        <v>484.50000000000006</v>
      </c>
      <c r="H121" s="38">
        <v>515.10000000000014</v>
      </c>
      <c r="I121" s="38">
        <v>524.20000000000005</v>
      </c>
      <c r="J121" s="38">
        <v>530.40000000000009</v>
      </c>
      <c r="K121" s="31">
        <v>518</v>
      </c>
      <c r="L121" s="31">
        <v>502.7</v>
      </c>
      <c r="M121" s="31">
        <v>16.713329999999999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1828</v>
      </c>
      <c r="D122" s="38">
        <v>1830.8999999999999</v>
      </c>
      <c r="E122" s="38">
        <v>1819.1499999999996</v>
      </c>
      <c r="F122" s="38">
        <v>1810.2999999999997</v>
      </c>
      <c r="G122" s="38">
        <v>1798.5499999999995</v>
      </c>
      <c r="H122" s="38">
        <v>1839.7499999999998</v>
      </c>
      <c r="I122" s="38">
        <v>1851.5000000000002</v>
      </c>
      <c r="J122" s="38">
        <v>1860.35</v>
      </c>
      <c r="K122" s="31">
        <v>1842.65</v>
      </c>
      <c r="L122" s="31">
        <v>1822.05</v>
      </c>
      <c r="M122" s="31">
        <v>40.896230000000003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127.05</v>
      </c>
      <c r="D123" s="38">
        <v>127.5</v>
      </c>
      <c r="E123" s="38">
        <v>125.55000000000001</v>
      </c>
      <c r="F123" s="38">
        <v>124.05000000000001</v>
      </c>
      <c r="G123" s="38">
        <v>122.10000000000002</v>
      </c>
      <c r="H123" s="38">
        <v>129</v>
      </c>
      <c r="I123" s="38">
        <v>130.94999999999999</v>
      </c>
      <c r="J123" s="38">
        <v>132.44999999999999</v>
      </c>
      <c r="K123" s="31">
        <v>129.44999999999999</v>
      </c>
      <c r="L123" s="31">
        <v>126</v>
      </c>
      <c r="M123" s="31">
        <v>41.811410000000002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2369.6</v>
      </c>
      <c r="D124" s="38">
        <v>2367.3666666666663</v>
      </c>
      <c r="E124" s="38">
        <v>2349.7833333333328</v>
      </c>
      <c r="F124" s="38">
        <v>2329.9666666666667</v>
      </c>
      <c r="G124" s="38">
        <v>2312.3833333333332</v>
      </c>
      <c r="H124" s="38">
        <v>2387.1833333333325</v>
      </c>
      <c r="I124" s="38">
        <v>2404.7666666666655</v>
      </c>
      <c r="J124" s="38">
        <v>2424.5833333333321</v>
      </c>
      <c r="K124" s="31">
        <v>2384.9499999999998</v>
      </c>
      <c r="L124" s="31">
        <v>2347.5500000000002</v>
      </c>
      <c r="M124" s="31">
        <v>1.17788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411.8</v>
      </c>
      <c r="D125" s="38">
        <v>408.31666666666661</v>
      </c>
      <c r="E125" s="38">
        <v>403.63333333333321</v>
      </c>
      <c r="F125" s="38">
        <v>395.46666666666658</v>
      </c>
      <c r="G125" s="38">
        <v>390.78333333333319</v>
      </c>
      <c r="H125" s="38">
        <v>416.48333333333323</v>
      </c>
      <c r="I125" s="38">
        <v>421.16666666666663</v>
      </c>
      <c r="J125" s="38">
        <v>429.33333333333326</v>
      </c>
      <c r="K125" s="31">
        <v>413</v>
      </c>
      <c r="L125" s="31">
        <v>400.15</v>
      </c>
      <c r="M125" s="31">
        <v>42.408119999999997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432.45</v>
      </c>
      <c r="D126" s="38">
        <v>434.0333333333333</v>
      </c>
      <c r="E126" s="38">
        <v>427.16666666666663</v>
      </c>
      <c r="F126" s="38">
        <v>421.88333333333333</v>
      </c>
      <c r="G126" s="38">
        <v>415.01666666666665</v>
      </c>
      <c r="H126" s="38">
        <v>439.31666666666661</v>
      </c>
      <c r="I126" s="38">
        <v>446.18333333333328</v>
      </c>
      <c r="J126" s="38">
        <v>451.46666666666658</v>
      </c>
      <c r="K126" s="31">
        <v>440.9</v>
      </c>
      <c r="L126" s="31">
        <v>428.75</v>
      </c>
      <c r="M126" s="31">
        <v>46.688029999999998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643.65</v>
      </c>
      <c r="D127" s="38">
        <v>647.7833333333333</v>
      </c>
      <c r="E127" s="38">
        <v>636.41666666666663</v>
      </c>
      <c r="F127" s="38">
        <v>629.18333333333328</v>
      </c>
      <c r="G127" s="38">
        <v>617.81666666666661</v>
      </c>
      <c r="H127" s="38">
        <v>655.01666666666665</v>
      </c>
      <c r="I127" s="38">
        <v>666.38333333333344</v>
      </c>
      <c r="J127" s="38">
        <v>673.61666666666667</v>
      </c>
      <c r="K127" s="31">
        <v>659.15</v>
      </c>
      <c r="L127" s="31">
        <v>640.54999999999995</v>
      </c>
      <c r="M127" s="31">
        <v>11.57301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2632.2</v>
      </c>
      <c r="D128" s="38">
        <v>2636.6666666666665</v>
      </c>
      <c r="E128" s="38">
        <v>2623.833333333333</v>
      </c>
      <c r="F128" s="38">
        <v>2615.4666666666667</v>
      </c>
      <c r="G128" s="38">
        <v>2602.6333333333332</v>
      </c>
      <c r="H128" s="38">
        <v>2645.0333333333328</v>
      </c>
      <c r="I128" s="38">
        <v>2657.8666666666659</v>
      </c>
      <c r="J128" s="38">
        <v>2666.2333333333327</v>
      </c>
      <c r="K128" s="31">
        <v>2649.5</v>
      </c>
      <c r="L128" s="31">
        <v>2628.3</v>
      </c>
      <c r="M128" s="31">
        <v>7.6730999999999998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5082.55</v>
      </c>
      <c r="D129" s="38">
        <v>5066.6833333333334</v>
      </c>
      <c r="E129" s="38">
        <v>5037.3666666666668</v>
      </c>
      <c r="F129" s="38">
        <v>4992.1833333333334</v>
      </c>
      <c r="G129" s="38">
        <v>4962.8666666666668</v>
      </c>
      <c r="H129" s="38">
        <v>5111.8666666666668</v>
      </c>
      <c r="I129" s="38">
        <v>5141.1833333333343</v>
      </c>
      <c r="J129" s="38">
        <v>5186.3666666666668</v>
      </c>
      <c r="K129" s="31">
        <v>5096</v>
      </c>
      <c r="L129" s="31">
        <v>5021.5</v>
      </c>
      <c r="M129" s="31">
        <v>3.40699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4276.55</v>
      </c>
      <c r="D130" s="38">
        <v>4299.1833333333334</v>
      </c>
      <c r="E130" s="38">
        <v>4228.3666666666668</v>
      </c>
      <c r="F130" s="38">
        <v>4180.1833333333334</v>
      </c>
      <c r="G130" s="38">
        <v>4109.3666666666668</v>
      </c>
      <c r="H130" s="38">
        <v>4347.3666666666668</v>
      </c>
      <c r="I130" s="38">
        <v>4418.1833333333343</v>
      </c>
      <c r="J130" s="38">
        <v>4466.3666666666668</v>
      </c>
      <c r="K130" s="31">
        <v>4370</v>
      </c>
      <c r="L130" s="31">
        <v>4251</v>
      </c>
      <c r="M130" s="31">
        <v>4.4640399999999998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1083.7</v>
      </c>
      <c r="D131" s="38">
        <v>1083.2</v>
      </c>
      <c r="E131" s="38">
        <v>1071.9000000000001</v>
      </c>
      <c r="F131" s="38">
        <v>1060.1000000000001</v>
      </c>
      <c r="G131" s="38">
        <v>1048.8000000000002</v>
      </c>
      <c r="H131" s="38">
        <v>1095</v>
      </c>
      <c r="I131" s="38">
        <v>1106.2999999999997</v>
      </c>
      <c r="J131" s="38">
        <v>1118.0999999999999</v>
      </c>
      <c r="K131" s="31">
        <v>1094.5</v>
      </c>
      <c r="L131" s="31">
        <v>1071.4000000000001</v>
      </c>
      <c r="M131" s="31">
        <v>11.36969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1499.7</v>
      </c>
      <c r="D132" s="38">
        <v>1506.2333333333333</v>
      </c>
      <c r="E132" s="38">
        <v>1478.4666666666667</v>
      </c>
      <c r="F132" s="38">
        <v>1457.2333333333333</v>
      </c>
      <c r="G132" s="38">
        <v>1429.4666666666667</v>
      </c>
      <c r="H132" s="38">
        <v>1527.4666666666667</v>
      </c>
      <c r="I132" s="38">
        <v>1555.2333333333336</v>
      </c>
      <c r="J132" s="38">
        <v>1576.4666666666667</v>
      </c>
      <c r="K132" s="31">
        <v>1534</v>
      </c>
      <c r="L132" s="31">
        <v>1485</v>
      </c>
      <c r="M132" s="31">
        <v>34.269480000000001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291.45</v>
      </c>
      <c r="D133" s="38">
        <v>292.18333333333334</v>
      </c>
      <c r="E133" s="38">
        <v>287.41666666666669</v>
      </c>
      <c r="F133" s="38">
        <v>283.38333333333333</v>
      </c>
      <c r="G133" s="38">
        <v>278.61666666666667</v>
      </c>
      <c r="H133" s="38">
        <v>296.2166666666667</v>
      </c>
      <c r="I133" s="38">
        <v>300.98333333333335</v>
      </c>
      <c r="J133" s="38">
        <v>305.01666666666671</v>
      </c>
      <c r="K133" s="31">
        <v>296.95</v>
      </c>
      <c r="L133" s="31">
        <v>288.14999999999998</v>
      </c>
      <c r="M133" s="31">
        <v>22.93929</v>
      </c>
      <c r="N133" s="1"/>
      <c r="O133" s="1"/>
    </row>
    <row r="134" spans="1:15" ht="12.75" customHeight="1">
      <c r="A134" s="56">
        <v>125</v>
      </c>
      <c r="B134" s="58" t="s">
        <v>891</v>
      </c>
      <c r="C134" s="31">
        <v>1779.45</v>
      </c>
      <c r="D134" s="38">
        <v>1782.3833333333332</v>
      </c>
      <c r="E134" s="38">
        <v>1748.7666666666664</v>
      </c>
      <c r="F134" s="38">
        <v>1718.0833333333333</v>
      </c>
      <c r="G134" s="38">
        <v>1684.4666666666665</v>
      </c>
      <c r="H134" s="38">
        <v>1813.0666666666664</v>
      </c>
      <c r="I134" s="38">
        <v>1846.6833333333332</v>
      </c>
      <c r="J134" s="38">
        <v>1877.3666666666663</v>
      </c>
      <c r="K134" s="31">
        <v>1816</v>
      </c>
      <c r="L134" s="31">
        <v>1751.7</v>
      </c>
      <c r="M134" s="31">
        <v>9.4599499999999992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577.25</v>
      </c>
      <c r="D135" s="38">
        <v>576.4</v>
      </c>
      <c r="E135" s="38">
        <v>574.29999999999995</v>
      </c>
      <c r="F135" s="38">
        <v>571.35</v>
      </c>
      <c r="G135" s="38">
        <v>569.25</v>
      </c>
      <c r="H135" s="38">
        <v>579.34999999999991</v>
      </c>
      <c r="I135" s="38">
        <v>581.45000000000005</v>
      </c>
      <c r="J135" s="38">
        <v>584.39999999999986</v>
      </c>
      <c r="K135" s="31">
        <v>578.5</v>
      </c>
      <c r="L135" s="31">
        <v>573.45000000000005</v>
      </c>
      <c r="M135" s="31">
        <v>12.826890000000001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9542.5499999999993</v>
      </c>
      <c r="D136" s="38">
        <v>9556.85</v>
      </c>
      <c r="E136" s="38">
        <v>9490.7000000000007</v>
      </c>
      <c r="F136" s="38">
        <v>9438.85</v>
      </c>
      <c r="G136" s="38">
        <v>9372.7000000000007</v>
      </c>
      <c r="H136" s="38">
        <v>9608.7000000000007</v>
      </c>
      <c r="I136" s="38">
        <v>9674.8499999999985</v>
      </c>
      <c r="J136" s="38">
        <v>9726.7000000000007</v>
      </c>
      <c r="K136" s="31">
        <v>9623</v>
      </c>
      <c r="L136" s="31">
        <v>9505</v>
      </c>
      <c r="M136" s="31">
        <v>4.3063599999999997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559.5</v>
      </c>
      <c r="D137" s="38">
        <v>568.5</v>
      </c>
      <c r="E137" s="38">
        <v>545.04999999999995</v>
      </c>
      <c r="F137" s="38">
        <v>530.59999999999991</v>
      </c>
      <c r="G137" s="38">
        <v>507.14999999999986</v>
      </c>
      <c r="H137" s="38">
        <v>582.95000000000005</v>
      </c>
      <c r="I137" s="38">
        <v>606.40000000000009</v>
      </c>
      <c r="J137" s="38">
        <v>620.85000000000014</v>
      </c>
      <c r="K137" s="31">
        <v>591.95000000000005</v>
      </c>
      <c r="L137" s="31">
        <v>554.04999999999995</v>
      </c>
      <c r="M137" s="31">
        <v>29.305720000000001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1019.65</v>
      </c>
      <c r="D138" s="38">
        <v>1016.0166666666668</v>
      </c>
      <c r="E138" s="38">
        <v>1010.1333333333336</v>
      </c>
      <c r="F138" s="38">
        <v>1000.6166666666668</v>
      </c>
      <c r="G138" s="38">
        <v>994.73333333333358</v>
      </c>
      <c r="H138" s="38">
        <v>1025.5333333333335</v>
      </c>
      <c r="I138" s="38">
        <v>1031.4166666666667</v>
      </c>
      <c r="J138" s="38">
        <v>1040.9333333333334</v>
      </c>
      <c r="K138" s="31">
        <v>1021.9</v>
      </c>
      <c r="L138" s="31">
        <v>1006.5</v>
      </c>
      <c r="M138" s="31">
        <v>8.60792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810.95</v>
      </c>
      <c r="D139" s="38">
        <v>803.75</v>
      </c>
      <c r="E139" s="38">
        <v>793.5</v>
      </c>
      <c r="F139" s="38">
        <v>776.05</v>
      </c>
      <c r="G139" s="38">
        <v>765.8</v>
      </c>
      <c r="H139" s="38">
        <v>821.2</v>
      </c>
      <c r="I139" s="38">
        <v>831.45</v>
      </c>
      <c r="J139" s="38">
        <v>848.90000000000009</v>
      </c>
      <c r="K139" s="31">
        <v>814</v>
      </c>
      <c r="L139" s="31">
        <v>786.3</v>
      </c>
      <c r="M139" s="31">
        <v>20.705290000000002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98.1</v>
      </c>
      <c r="D140" s="38">
        <v>98.5</v>
      </c>
      <c r="E140" s="38">
        <v>97.5</v>
      </c>
      <c r="F140" s="38">
        <v>96.9</v>
      </c>
      <c r="G140" s="38">
        <v>95.9</v>
      </c>
      <c r="H140" s="38">
        <v>99.1</v>
      </c>
      <c r="I140" s="38">
        <v>100.1</v>
      </c>
      <c r="J140" s="38">
        <v>100.69999999999999</v>
      </c>
      <c r="K140" s="31">
        <v>99.5</v>
      </c>
      <c r="L140" s="31">
        <v>97.9</v>
      </c>
      <c r="M140" s="31">
        <v>72.94614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2340.15</v>
      </c>
      <c r="D141" s="38">
        <v>2347</v>
      </c>
      <c r="E141" s="38">
        <v>2314</v>
      </c>
      <c r="F141" s="38">
        <v>2287.85</v>
      </c>
      <c r="G141" s="38">
        <v>2254.85</v>
      </c>
      <c r="H141" s="38">
        <v>2373.15</v>
      </c>
      <c r="I141" s="38">
        <v>2406.15</v>
      </c>
      <c r="J141" s="38">
        <v>2432.3000000000002</v>
      </c>
      <c r="K141" s="31">
        <v>2380</v>
      </c>
      <c r="L141" s="31">
        <v>2320.85</v>
      </c>
      <c r="M141" s="31">
        <v>6.9271500000000001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107634.85</v>
      </c>
      <c r="D142" s="38">
        <v>107443.18333333335</v>
      </c>
      <c r="E142" s="38">
        <v>106055.81666666669</v>
      </c>
      <c r="F142" s="38">
        <v>104476.78333333334</v>
      </c>
      <c r="G142" s="38">
        <v>103089.41666666669</v>
      </c>
      <c r="H142" s="38">
        <v>109022.2166666667</v>
      </c>
      <c r="I142" s="38">
        <v>110409.58333333334</v>
      </c>
      <c r="J142" s="38">
        <v>111988.61666666671</v>
      </c>
      <c r="K142" s="31">
        <v>108830.55</v>
      </c>
      <c r="L142" s="31">
        <v>105864.15</v>
      </c>
      <c r="M142" s="31">
        <v>0.11305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60.4</v>
      </c>
      <c r="D143" s="38">
        <v>60.366666666666667</v>
      </c>
      <c r="E143" s="38">
        <v>59.833333333333336</v>
      </c>
      <c r="F143" s="38">
        <v>59.266666666666666</v>
      </c>
      <c r="G143" s="38">
        <v>58.733333333333334</v>
      </c>
      <c r="H143" s="38">
        <v>60.933333333333337</v>
      </c>
      <c r="I143" s="38">
        <v>61.466666666666669</v>
      </c>
      <c r="J143" s="38">
        <v>62.033333333333339</v>
      </c>
      <c r="K143" s="31">
        <v>60.9</v>
      </c>
      <c r="L143" s="31">
        <v>59.8</v>
      </c>
      <c r="M143" s="31">
        <v>64.859849999999994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1365.1</v>
      </c>
      <c r="D144" s="38">
        <v>1363.0166666666667</v>
      </c>
      <c r="E144" s="38">
        <v>1354.2833333333333</v>
      </c>
      <c r="F144" s="38">
        <v>1343.4666666666667</v>
      </c>
      <c r="G144" s="38">
        <v>1334.7333333333333</v>
      </c>
      <c r="H144" s="38">
        <v>1373.8333333333333</v>
      </c>
      <c r="I144" s="38">
        <v>1382.5666666666664</v>
      </c>
      <c r="J144" s="38">
        <v>1393.3833333333332</v>
      </c>
      <c r="K144" s="31">
        <v>1371.75</v>
      </c>
      <c r="L144" s="31">
        <v>1352.2</v>
      </c>
      <c r="M144" s="31">
        <v>4.9428099999999997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4714.8999999999996</v>
      </c>
      <c r="D145" s="38">
        <v>4756.916666666667</v>
      </c>
      <c r="E145" s="38">
        <v>4647.9833333333336</v>
      </c>
      <c r="F145" s="38">
        <v>4581.0666666666666</v>
      </c>
      <c r="G145" s="38">
        <v>4472.1333333333332</v>
      </c>
      <c r="H145" s="38">
        <v>4823.8333333333339</v>
      </c>
      <c r="I145" s="38">
        <v>4932.7666666666664</v>
      </c>
      <c r="J145" s="38">
        <v>4999.6833333333343</v>
      </c>
      <c r="K145" s="31">
        <v>4865.8500000000004</v>
      </c>
      <c r="L145" s="31">
        <v>4690</v>
      </c>
      <c r="M145" s="31">
        <v>2.5990899999999999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4477.3500000000004</v>
      </c>
      <c r="D146" s="38">
        <v>4463.5333333333338</v>
      </c>
      <c r="E146" s="38">
        <v>4423.8166666666675</v>
      </c>
      <c r="F146" s="38">
        <v>4370.2833333333338</v>
      </c>
      <c r="G146" s="38">
        <v>4330.5666666666675</v>
      </c>
      <c r="H146" s="38">
        <v>4517.0666666666675</v>
      </c>
      <c r="I146" s="38">
        <v>4556.7833333333328</v>
      </c>
      <c r="J146" s="38">
        <v>4610.3166666666675</v>
      </c>
      <c r="K146" s="31">
        <v>4503.25</v>
      </c>
      <c r="L146" s="31">
        <v>4410</v>
      </c>
      <c r="M146" s="31">
        <v>1.1744000000000001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22229.25</v>
      </c>
      <c r="D147" s="38">
        <v>22276.066666666666</v>
      </c>
      <c r="E147" s="38">
        <v>22053.183333333331</v>
      </c>
      <c r="F147" s="38">
        <v>21877.116666666665</v>
      </c>
      <c r="G147" s="38">
        <v>21654.23333333333</v>
      </c>
      <c r="H147" s="38">
        <v>22452.133333333331</v>
      </c>
      <c r="I147" s="38">
        <v>22675.016666666663</v>
      </c>
      <c r="J147" s="38">
        <v>22851.083333333332</v>
      </c>
      <c r="K147" s="31">
        <v>22498.95</v>
      </c>
      <c r="L147" s="31">
        <v>22100</v>
      </c>
      <c r="M147" s="31">
        <v>0.58031999999999995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49.3</v>
      </c>
      <c r="D148" s="38">
        <v>49.25</v>
      </c>
      <c r="E148" s="38">
        <v>48.95</v>
      </c>
      <c r="F148" s="38">
        <v>48.6</v>
      </c>
      <c r="G148" s="38">
        <v>48.300000000000004</v>
      </c>
      <c r="H148" s="38">
        <v>49.6</v>
      </c>
      <c r="I148" s="38">
        <v>49.9</v>
      </c>
      <c r="J148" s="38">
        <v>50.25</v>
      </c>
      <c r="K148" s="31">
        <v>49.55</v>
      </c>
      <c r="L148" s="31">
        <v>48.9</v>
      </c>
      <c r="M148" s="31">
        <v>71.071979999999996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111.3</v>
      </c>
      <c r="D149" s="38">
        <v>111.8</v>
      </c>
      <c r="E149" s="38">
        <v>110.39999999999999</v>
      </c>
      <c r="F149" s="38">
        <v>109.5</v>
      </c>
      <c r="G149" s="38">
        <v>108.1</v>
      </c>
      <c r="H149" s="38">
        <v>112.69999999999999</v>
      </c>
      <c r="I149" s="38">
        <v>114.1</v>
      </c>
      <c r="J149" s="38">
        <v>114.99999999999999</v>
      </c>
      <c r="K149" s="31">
        <v>113.2</v>
      </c>
      <c r="L149" s="31">
        <v>110.9</v>
      </c>
      <c r="M149" s="31">
        <v>67.963049999999996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217.55</v>
      </c>
      <c r="D150" s="38">
        <v>217.31666666666669</v>
      </c>
      <c r="E150" s="38">
        <v>214.23333333333338</v>
      </c>
      <c r="F150" s="38">
        <v>210.91666666666669</v>
      </c>
      <c r="G150" s="38">
        <v>207.83333333333337</v>
      </c>
      <c r="H150" s="38">
        <v>220.63333333333338</v>
      </c>
      <c r="I150" s="38">
        <v>223.7166666666667</v>
      </c>
      <c r="J150" s="38">
        <v>227.03333333333339</v>
      </c>
      <c r="K150" s="31">
        <v>220.4</v>
      </c>
      <c r="L150" s="31">
        <v>214</v>
      </c>
      <c r="M150" s="31">
        <v>153.14866000000001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146.94999999999999</v>
      </c>
      <c r="D151" s="38">
        <v>147.16666666666666</v>
      </c>
      <c r="E151" s="38">
        <v>145.18333333333331</v>
      </c>
      <c r="F151" s="38">
        <v>143.41666666666666</v>
      </c>
      <c r="G151" s="38">
        <v>141.43333333333331</v>
      </c>
      <c r="H151" s="38">
        <v>148.93333333333331</v>
      </c>
      <c r="I151" s="38">
        <v>150.91666666666666</v>
      </c>
      <c r="J151" s="38">
        <v>152.68333333333331</v>
      </c>
      <c r="K151" s="31">
        <v>149.15</v>
      </c>
      <c r="L151" s="31">
        <v>145.4</v>
      </c>
      <c r="M151" s="31">
        <v>34.845550000000003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1106.5999999999999</v>
      </c>
      <c r="D152" s="38">
        <v>1101.1666666666667</v>
      </c>
      <c r="E152" s="38">
        <v>1088.9333333333334</v>
      </c>
      <c r="F152" s="38">
        <v>1071.2666666666667</v>
      </c>
      <c r="G152" s="38">
        <v>1059.0333333333333</v>
      </c>
      <c r="H152" s="38">
        <v>1118.8333333333335</v>
      </c>
      <c r="I152" s="38">
        <v>1131.0666666666666</v>
      </c>
      <c r="J152" s="38">
        <v>1148.7333333333336</v>
      </c>
      <c r="K152" s="31">
        <v>1113.4000000000001</v>
      </c>
      <c r="L152" s="31">
        <v>1083.5</v>
      </c>
      <c r="M152" s="31">
        <v>8.6115999999999993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3950.8</v>
      </c>
      <c r="D153" s="38">
        <v>3951.5499999999997</v>
      </c>
      <c r="E153" s="38">
        <v>3924.3499999999995</v>
      </c>
      <c r="F153" s="38">
        <v>3897.8999999999996</v>
      </c>
      <c r="G153" s="38">
        <v>3870.6999999999994</v>
      </c>
      <c r="H153" s="38">
        <v>3977.9999999999995</v>
      </c>
      <c r="I153" s="38">
        <v>4005.1999999999994</v>
      </c>
      <c r="J153" s="38">
        <v>4031.6499999999996</v>
      </c>
      <c r="K153" s="31">
        <v>3978.75</v>
      </c>
      <c r="L153" s="31">
        <v>3925.1</v>
      </c>
      <c r="M153" s="31">
        <v>0.37790000000000001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273.64999999999998</v>
      </c>
      <c r="D154" s="38">
        <v>273.0333333333333</v>
      </c>
      <c r="E154" s="38">
        <v>271.06666666666661</v>
      </c>
      <c r="F154" s="38">
        <v>268.48333333333329</v>
      </c>
      <c r="G154" s="38">
        <v>266.51666666666659</v>
      </c>
      <c r="H154" s="38">
        <v>275.61666666666662</v>
      </c>
      <c r="I154" s="38">
        <v>277.58333333333331</v>
      </c>
      <c r="J154" s="38">
        <v>280.16666666666663</v>
      </c>
      <c r="K154" s="31">
        <v>275</v>
      </c>
      <c r="L154" s="31">
        <v>270.45</v>
      </c>
      <c r="M154" s="31">
        <v>5.4921199999999999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173.35</v>
      </c>
      <c r="D155" s="38">
        <v>173.25</v>
      </c>
      <c r="E155" s="38">
        <v>172.7</v>
      </c>
      <c r="F155" s="38">
        <v>172.04999999999998</v>
      </c>
      <c r="G155" s="38">
        <v>171.49999999999997</v>
      </c>
      <c r="H155" s="38">
        <v>173.9</v>
      </c>
      <c r="I155" s="38">
        <v>174.45000000000002</v>
      </c>
      <c r="J155" s="38">
        <v>175.10000000000002</v>
      </c>
      <c r="K155" s="31">
        <v>173.8</v>
      </c>
      <c r="L155" s="31">
        <v>172.6</v>
      </c>
      <c r="M155" s="31">
        <v>36.312379999999997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39189.65</v>
      </c>
      <c r="D156" s="38">
        <v>39238.049999999996</v>
      </c>
      <c r="E156" s="38">
        <v>39001.599999999991</v>
      </c>
      <c r="F156" s="38">
        <v>38813.549999999996</v>
      </c>
      <c r="G156" s="38">
        <v>38577.099999999991</v>
      </c>
      <c r="H156" s="38">
        <v>39426.099999999991</v>
      </c>
      <c r="I156" s="38">
        <v>39662.549999999988</v>
      </c>
      <c r="J156" s="38">
        <v>39850.599999999991</v>
      </c>
      <c r="K156" s="31">
        <v>39474.5</v>
      </c>
      <c r="L156" s="31">
        <v>39050</v>
      </c>
      <c r="M156" s="31">
        <v>0.11716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1347.3</v>
      </c>
      <c r="D157" s="38">
        <v>1349.9166666666667</v>
      </c>
      <c r="E157" s="38">
        <v>1327.3833333333334</v>
      </c>
      <c r="F157" s="38">
        <v>1307.4666666666667</v>
      </c>
      <c r="G157" s="38">
        <v>1284.9333333333334</v>
      </c>
      <c r="H157" s="38">
        <v>1369.8333333333335</v>
      </c>
      <c r="I157" s="38">
        <v>1392.3666666666668</v>
      </c>
      <c r="J157" s="38">
        <v>1412.2833333333335</v>
      </c>
      <c r="K157" s="31">
        <v>1372.45</v>
      </c>
      <c r="L157" s="31">
        <v>1330</v>
      </c>
      <c r="M157" s="31">
        <v>1.5732299999999999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830.65</v>
      </c>
      <c r="D158" s="38">
        <v>835.88333333333321</v>
      </c>
      <c r="E158" s="38">
        <v>822.06666666666638</v>
      </c>
      <c r="F158" s="38">
        <v>813.48333333333312</v>
      </c>
      <c r="G158" s="38">
        <v>799.66666666666629</v>
      </c>
      <c r="H158" s="38">
        <v>844.46666666666647</v>
      </c>
      <c r="I158" s="38">
        <v>858.2833333333333</v>
      </c>
      <c r="J158" s="38">
        <v>866.86666666666656</v>
      </c>
      <c r="K158" s="31">
        <v>849.7</v>
      </c>
      <c r="L158" s="31">
        <v>827.3</v>
      </c>
      <c r="M158" s="31">
        <v>23.363060000000001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1014.25</v>
      </c>
      <c r="D159" s="38">
        <v>1005.2166666666667</v>
      </c>
      <c r="E159" s="38">
        <v>990.13333333333344</v>
      </c>
      <c r="F159" s="38">
        <v>966.01666666666677</v>
      </c>
      <c r="G159" s="38">
        <v>950.93333333333351</v>
      </c>
      <c r="H159" s="38">
        <v>1029.3333333333335</v>
      </c>
      <c r="I159" s="38">
        <v>1044.4166666666665</v>
      </c>
      <c r="J159" s="38">
        <v>1068.5333333333333</v>
      </c>
      <c r="K159" s="31">
        <v>1020.3</v>
      </c>
      <c r="L159" s="31">
        <v>981.1</v>
      </c>
      <c r="M159" s="31">
        <v>24.615030000000001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4856.95</v>
      </c>
      <c r="D160" s="38">
        <v>4883.3</v>
      </c>
      <c r="E160" s="38">
        <v>4816.6500000000005</v>
      </c>
      <c r="F160" s="38">
        <v>4776.3500000000004</v>
      </c>
      <c r="G160" s="38">
        <v>4709.7000000000007</v>
      </c>
      <c r="H160" s="38">
        <v>4923.6000000000004</v>
      </c>
      <c r="I160" s="38">
        <v>4990.25</v>
      </c>
      <c r="J160" s="38">
        <v>5030.55</v>
      </c>
      <c r="K160" s="31">
        <v>4949.95</v>
      </c>
      <c r="L160" s="31">
        <v>4843</v>
      </c>
      <c r="M160" s="31">
        <v>3.0280300000000002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225.35</v>
      </c>
      <c r="D161" s="38">
        <v>226.23333333333335</v>
      </c>
      <c r="E161" s="38">
        <v>223.7166666666667</v>
      </c>
      <c r="F161" s="38">
        <v>222.08333333333334</v>
      </c>
      <c r="G161" s="38">
        <v>219.56666666666669</v>
      </c>
      <c r="H161" s="38">
        <v>227.8666666666667</v>
      </c>
      <c r="I161" s="38">
        <v>230.38333333333335</v>
      </c>
      <c r="J161" s="38">
        <v>232.01666666666671</v>
      </c>
      <c r="K161" s="31">
        <v>228.75</v>
      </c>
      <c r="L161" s="31">
        <v>224.6</v>
      </c>
      <c r="M161" s="31">
        <v>17.771719999999998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269</v>
      </c>
      <c r="D162" s="38">
        <v>268.61666666666662</v>
      </c>
      <c r="E162" s="38">
        <v>260.43333333333322</v>
      </c>
      <c r="F162" s="38">
        <v>251.86666666666662</v>
      </c>
      <c r="G162" s="38">
        <v>243.68333333333322</v>
      </c>
      <c r="H162" s="38">
        <v>277.18333333333322</v>
      </c>
      <c r="I162" s="38">
        <v>285.36666666666662</v>
      </c>
      <c r="J162" s="38">
        <v>293.93333333333322</v>
      </c>
      <c r="K162" s="31">
        <v>276.8</v>
      </c>
      <c r="L162" s="31">
        <v>260.05</v>
      </c>
      <c r="M162" s="31">
        <v>306.34867000000003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15679.05</v>
      </c>
      <c r="D163" s="38">
        <v>15672.65</v>
      </c>
      <c r="E163" s="38">
        <v>15546.4</v>
      </c>
      <c r="F163" s="38">
        <v>15413.75</v>
      </c>
      <c r="G163" s="38">
        <v>15287.5</v>
      </c>
      <c r="H163" s="38">
        <v>15805.3</v>
      </c>
      <c r="I163" s="38">
        <v>15931.55</v>
      </c>
      <c r="J163" s="38">
        <v>16064.199999999999</v>
      </c>
      <c r="K163" s="31">
        <v>15798.9</v>
      </c>
      <c r="L163" s="31">
        <v>15540</v>
      </c>
      <c r="M163" s="31">
        <v>1.1209999999999999E-2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2623.8</v>
      </c>
      <c r="D164" s="38">
        <v>2615.5333333333333</v>
      </c>
      <c r="E164" s="38">
        <v>2603.0666666666666</v>
      </c>
      <c r="F164" s="38">
        <v>2582.3333333333335</v>
      </c>
      <c r="G164" s="38">
        <v>2569.8666666666668</v>
      </c>
      <c r="H164" s="38">
        <v>2636.2666666666664</v>
      </c>
      <c r="I164" s="38">
        <v>2648.7333333333327</v>
      </c>
      <c r="J164" s="38">
        <v>2669.4666666666662</v>
      </c>
      <c r="K164" s="31">
        <v>2628</v>
      </c>
      <c r="L164" s="31">
        <v>2594.8000000000002</v>
      </c>
      <c r="M164" s="31">
        <v>2.9436399999999998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3850.75</v>
      </c>
      <c r="D165" s="38">
        <v>3827.5</v>
      </c>
      <c r="E165" s="38">
        <v>3795</v>
      </c>
      <c r="F165" s="38">
        <v>3739.25</v>
      </c>
      <c r="G165" s="38">
        <v>3706.75</v>
      </c>
      <c r="H165" s="38">
        <v>3883.25</v>
      </c>
      <c r="I165" s="38">
        <v>3915.75</v>
      </c>
      <c r="J165" s="38">
        <v>3971.5</v>
      </c>
      <c r="K165" s="31">
        <v>3860</v>
      </c>
      <c r="L165" s="31">
        <v>3771.75</v>
      </c>
      <c r="M165" s="31">
        <v>3.4594200000000002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62.15</v>
      </c>
      <c r="D166" s="38">
        <v>61.6</v>
      </c>
      <c r="E166" s="38">
        <v>60.85</v>
      </c>
      <c r="F166" s="38">
        <v>59.55</v>
      </c>
      <c r="G166" s="38">
        <v>58.8</v>
      </c>
      <c r="H166" s="38">
        <v>62.900000000000006</v>
      </c>
      <c r="I166" s="38">
        <v>63.650000000000006</v>
      </c>
      <c r="J166" s="38">
        <v>64.950000000000017</v>
      </c>
      <c r="K166" s="31">
        <v>62.35</v>
      </c>
      <c r="L166" s="31">
        <v>60.3</v>
      </c>
      <c r="M166" s="31">
        <v>630.23356999999999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760.15</v>
      </c>
      <c r="D167" s="38">
        <v>775.73333333333323</v>
      </c>
      <c r="E167" s="38">
        <v>733.46666666666647</v>
      </c>
      <c r="F167" s="38">
        <v>706.78333333333319</v>
      </c>
      <c r="G167" s="38">
        <v>664.51666666666642</v>
      </c>
      <c r="H167" s="38">
        <v>802.41666666666652</v>
      </c>
      <c r="I167" s="38">
        <v>844.68333333333317</v>
      </c>
      <c r="J167" s="38">
        <v>871.36666666666656</v>
      </c>
      <c r="K167" s="31">
        <v>818</v>
      </c>
      <c r="L167" s="31">
        <v>749.05</v>
      </c>
      <c r="M167" s="31">
        <v>53.352220000000003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4671.6000000000004</v>
      </c>
      <c r="D168" s="38">
        <v>4650.9333333333334</v>
      </c>
      <c r="E168" s="38">
        <v>4621.916666666667</v>
      </c>
      <c r="F168" s="38">
        <v>4572.2333333333336</v>
      </c>
      <c r="G168" s="38">
        <v>4543.2166666666672</v>
      </c>
      <c r="H168" s="38">
        <v>4700.6166666666668</v>
      </c>
      <c r="I168" s="38">
        <v>4729.6333333333332</v>
      </c>
      <c r="J168" s="38">
        <v>4779.3166666666666</v>
      </c>
      <c r="K168" s="31">
        <v>4679.95</v>
      </c>
      <c r="L168" s="31">
        <v>4601.25</v>
      </c>
      <c r="M168" s="31">
        <v>4.21136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446.55</v>
      </c>
      <c r="D169" s="38">
        <v>443.34999999999997</v>
      </c>
      <c r="E169" s="38">
        <v>435.19999999999993</v>
      </c>
      <c r="F169" s="38">
        <v>423.84999999999997</v>
      </c>
      <c r="G169" s="38">
        <v>415.69999999999993</v>
      </c>
      <c r="H169" s="38">
        <v>454.69999999999993</v>
      </c>
      <c r="I169" s="38">
        <v>462.84999999999991</v>
      </c>
      <c r="J169" s="38">
        <v>474.19999999999993</v>
      </c>
      <c r="K169" s="31">
        <v>451.5</v>
      </c>
      <c r="L169" s="31">
        <v>432</v>
      </c>
      <c r="M169" s="31">
        <v>40.703159999999997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241.5</v>
      </c>
      <c r="D170" s="38">
        <v>242.46666666666667</v>
      </c>
      <c r="E170" s="38">
        <v>239.68333333333334</v>
      </c>
      <c r="F170" s="38">
        <v>237.86666666666667</v>
      </c>
      <c r="G170" s="38">
        <v>235.08333333333334</v>
      </c>
      <c r="H170" s="38">
        <v>244.28333333333333</v>
      </c>
      <c r="I170" s="38">
        <v>247.06666666666669</v>
      </c>
      <c r="J170" s="38">
        <v>248.88333333333333</v>
      </c>
      <c r="K170" s="31">
        <v>245.25</v>
      </c>
      <c r="L170" s="31">
        <v>240.65</v>
      </c>
      <c r="M170" s="31">
        <v>113.78795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601.5</v>
      </c>
      <c r="D171" s="38">
        <v>598.23333333333335</v>
      </c>
      <c r="E171" s="38">
        <v>581.4666666666667</v>
      </c>
      <c r="F171" s="38">
        <v>561.43333333333339</v>
      </c>
      <c r="G171" s="38">
        <v>544.66666666666674</v>
      </c>
      <c r="H171" s="38">
        <v>618.26666666666665</v>
      </c>
      <c r="I171" s="38">
        <v>635.0333333333333</v>
      </c>
      <c r="J171" s="38">
        <v>655.06666666666661</v>
      </c>
      <c r="K171" s="31">
        <v>615</v>
      </c>
      <c r="L171" s="31">
        <v>578.20000000000005</v>
      </c>
      <c r="M171" s="31">
        <v>6.6701699999999997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847.85</v>
      </c>
      <c r="D172" s="38">
        <v>847.48333333333323</v>
      </c>
      <c r="E172" s="38">
        <v>828.06666666666649</v>
      </c>
      <c r="F172" s="38">
        <v>808.2833333333333</v>
      </c>
      <c r="G172" s="38">
        <v>788.86666666666656</v>
      </c>
      <c r="H172" s="38">
        <v>867.26666666666642</v>
      </c>
      <c r="I172" s="38">
        <v>886.68333333333317</v>
      </c>
      <c r="J172" s="38">
        <v>906.46666666666636</v>
      </c>
      <c r="K172" s="31">
        <v>866.9</v>
      </c>
      <c r="L172" s="31">
        <v>827.7</v>
      </c>
      <c r="M172" s="31">
        <v>19.79102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217</v>
      </c>
      <c r="D173" s="38">
        <v>215.23333333333335</v>
      </c>
      <c r="E173" s="38">
        <v>209.76666666666671</v>
      </c>
      <c r="F173" s="38">
        <v>202.53333333333336</v>
      </c>
      <c r="G173" s="38">
        <v>197.06666666666672</v>
      </c>
      <c r="H173" s="38">
        <v>222.4666666666667</v>
      </c>
      <c r="I173" s="38">
        <v>227.93333333333334</v>
      </c>
      <c r="J173" s="38">
        <v>235.16666666666669</v>
      </c>
      <c r="K173" s="31">
        <v>220.7</v>
      </c>
      <c r="L173" s="31">
        <v>208</v>
      </c>
      <c r="M173" s="31">
        <v>524.95106999999996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2508.65</v>
      </c>
      <c r="D174" s="38">
        <v>2514.2166666666667</v>
      </c>
      <c r="E174" s="38">
        <v>2493.9833333333336</v>
      </c>
      <c r="F174" s="38">
        <v>2479.3166666666671</v>
      </c>
      <c r="G174" s="38">
        <v>2459.0833333333339</v>
      </c>
      <c r="H174" s="38">
        <v>2528.8833333333332</v>
      </c>
      <c r="I174" s="38">
        <v>2549.1166666666659</v>
      </c>
      <c r="J174" s="38">
        <v>2563.7833333333328</v>
      </c>
      <c r="K174" s="31">
        <v>2534.4499999999998</v>
      </c>
      <c r="L174" s="31">
        <v>2499.5500000000002</v>
      </c>
      <c r="M174" s="31">
        <v>49.220359999999999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92.6</v>
      </c>
      <c r="D175" s="38">
        <v>92.983333333333348</v>
      </c>
      <c r="E175" s="38">
        <v>91.766666666666694</v>
      </c>
      <c r="F175" s="38">
        <v>90.933333333333351</v>
      </c>
      <c r="G175" s="38">
        <v>89.716666666666697</v>
      </c>
      <c r="H175" s="38">
        <v>93.816666666666691</v>
      </c>
      <c r="I175" s="38">
        <v>95.033333333333331</v>
      </c>
      <c r="J175" s="38">
        <v>95.866666666666688</v>
      </c>
      <c r="K175" s="31">
        <v>94.2</v>
      </c>
      <c r="L175" s="31">
        <v>92.15</v>
      </c>
      <c r="M175" s="31">
        <v>106.95874999999999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881.25</v>
      </c>
      <c r="D176" s="38">
        <v>882.33333333333337</v>
      </c>
      <c r="E176" s="38">
        <v>871.81666666666672</v>
      </c>
      <c r="F176" s="38">
        <v>862.38333333333333</v>
      </c>
      <c r="G176" s="38">
        <v>851.86666666666667</v>
      </c>
      <c r="H176" s="38">
        <v>891.76666666666677</v>
      </c>
      <c r="I176" s="38">
        <v>902.28333333333342</v>
      </c>
      <c r="J176" s="38">
        <v>911.71666666666681</v>
      </c>
      <c r="K176" s="31">
        <v>892.85</v>
      </c>
      <c r="L176" s="31">
        <v>872.9</v>
      </c>
      <c r="M176" s="31">
        <v>10.02735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1349.35</v>
      </c>
      <c r="D177" s="38">
        <v>1333.95</v>
      </c>
      <c r="E177" s="38">
        <v>1309.1500000000001</v>
      </c>
      <c r="F177" s="38">
        <v>1268.95</v>
      </c>
      <c r="G177" s="38">
        <v>1244.1500000000001</v>
      </c>
      <c r="H177" s="38">
        <v>1374.15</v>
      </c>
      <c r="I177" s="38">
        <v>1398.9499999999998</v>
      </c>
      <c r="J177" s="38">
        <v>1439.15</v>
      </c>
      <c r="K177" s="31">
        <v>1358.75</v>
      </c>
      <c r="L177" s="31">
        <v>1293.75</v>
      </c>
      <c r="M177" s="31">
        <v>34.589149999999997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573.1</v>
      </c>
      <c r="D178" s="38">
        <v>571.93333333333328</v>
      </c>
      <c r="E178" s="38">
        <v>569.61666666666656</v>
      </c>
      <c r="F178" s="38">
        <v>566.13333333333333</v>
      </c>
      <c r="G178" s="38">
        <v>563.81666666666661</v>
      </c>
      <c r="H178" s="38">
        <v>575.41666666666652</v>
      </c>
      <c r="I178" s="38">
        <v>577.73333333333335</v>
      </c>
      <c r="J178" s="38">
        <v>581.21666666666647</v>
      </c>
      <c r="K178" s="31">
        <v>574.25</v>
      </c>
      <c r="L178" s="31">
        <v>568.45000000000005</v>
      </c>
      <c r="M178" s="31">
        <v>250.38670999999999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24270.05</v>
      </c>
      <c r="D179" s="38">
        <v>24255.900000000005</v>
      </c>
      <c r="E179" s="38">
        <v>24134.30000000001</v>
      </c>
      <c r="F179" s="38">
        <v>23998.550000000007</v>
      </c>
      <c r="G179" s="38">
        <v>23876.950000000012</v>
      </c>
      <c r="H179" s="38">
        <v>24391.650000000009</v>
      </c>
      <c r="I179" s="38">
        <v>24513.250000000007</v>
      </c>
      <c r="J179" s="38">
        <v>24649.000000000007</v>
      </c>
      <c r="K179" s="31">
        <v>24377.5</v>
      </c>
      <c r="L179" s="31">
        <v>24120.15</v>
      </c>
      <c r="M179" s="31">
        <v>0.20046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1861.4</v>
      </c>
      <c r="D180" s="38">
        <v>1858.7166666666665</v>
      </c>
      <c r="E180" s="38">
        <v>1842.6833333333329</v>
      </c>
      <c r="F180" s="38">
        <v>1823.9666666666665</v>
      </c>
      <c r="G180" s="38">
        <v>1807.9333333333329</v>
      </c>
      <c r="H180" s="38">
        <v>1877.4333333333329</v>
      </c>
      <c r="I180" s="38">
        <v>1893.4666666666662</v>
      </c>
      <c r="J180" s="38">
        <v>1912.1833333333329</v>
      </c>
      <c r="K180" s="31">
        <v>1874.75</v>
      </c>
      <c r="L180" s="31">
        <v>1840</v>
      </c>
      <c r="M180" s="31">
        <v>19.71951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3779.35</v>
      </c>
      <c r="D181" s="38">
        <v>3782.4500000000003</v>
      </c>
      <c r="E181" s="38">
        <v>3718.9000000000005</v>
      </c>
      <c r="F181" s="38">
        <v>3658.4500000000003</v>
      </c>
      <c r="G181" s="38">
        <v>3594.9000000000005</v>
      </c>
      <c r="H181" s="38">
        <v>3842.9000000000005</v>
      </c>
      <c r="I181" s="38">
        <v>3906.4500000000007</v>
      </c>
      <c r="J181" s="38">
        <v>3966.9000000000005</v>
      </c>
      <c r="K181" s="31">
        <v>3846</v>
      </c>
      <c r="L181" s="31">
        <v>3722</v>
      </c>
      <c r="M181" s="31">
        <v>3.8045300000000002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556.5</v>
      </c>
      <c r="D182" s="38">
        <v>556.98333333333335</v>
      </c>
      <c r="E182" s="38">
        <v>552.01666666666665</v>
      </c>
      <c r="F182" s="38">
        <v>547.5333333333333</v>
      </c>
      <c r="G182" s="38">
        <v>542.56666666666661</v>
      </c>
      <c r="H182" s="38">
        <v>561.4666666666667</v>
      </c>
      <c r="I182" s="38">
        <v>566.43333333333339</v>
      </c>
      <c r="J182" s="38">
        <v>570.91666666666674</v>
      </c>
      <c r="K182" s="31">
        <v>561.95000000000005</v>
      </c>
      <c r="L182" s="31">
        <v>552.5</v>
      </c>
      <c r="M182" s="31">
        <v>9.8162900000000004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2277.9499999999998</v>
      </c>
      <c r="D183" s="38">
        <v>2276.7166666666667</v>
      </c>
      <c r="E183" s="38">
        <v>2258.9333333333334</v>
      </c>
      <c r="F183" s="38">
        <v>2239.9166666666665</v>
      </c>
      <c r="G183" s="38">
        <v>2222.1333333333332</v>
      </c>
      <c r="H183" s="38">
        <v>2295.7333333333336</v>
      </c>
      <c r="I183" s="38">
        <v>2313.5166666666673</v>
      </c>
      <c r="J183" s="38">
        <v>2332.5333333333338</v>
      </c>
      <c r="K183" s="31">
        <v>2294.5</v>
      </c>
      <c r="L183" s="31">
        <v>2257.6999999999998</v>
      </c>
      <c r="M183" s="31">
        <v>5.5115100000000004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1148.6500000000001</v>
      </c>
      <c r="D184" s="38">
        <v>1151.0666666666666</v>
      </c>
      <c r="E184" s="38">
        <v>1137.5333333333333</v>
      </c>
      <c r="F184" s="38">
        <v>1126.4166666666667</v>
      </c>
      <c r="G184" s="38">
        <v>1112.8833333333334</v>
      </c>
      <c r="H184" s="38">
        <v>1162.1833333333332</v>
      </c>
      <c r="I184" s="38">
        <v>1175.7166666666665</v>
      </c>
      <c r="J184" s="38">
        <v>1186.833333333333</v>
      </c>
      <c r="K184" s="31">
        <v>1164.5999999999999</v>
      </c>
      <c r="L184" s="31">
        <v>1139.95</v>
      </c>
      <c r="M184" s="31">
        <v>30.734680000000001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543.20000000000005</v>
      </c>
      <c r="D185" s="38">
        <v>539.9</v>
      </c>
      <c r="E185" s="38">
        <v>535.29999999999995</v>
      </c>
      <c r="F185" s="38">
        <v>527.4</v>
      </c>
      <c r="G185" s="38">
        <v>522.79999999999995</v>
      </c>
      <c r="H185" s="38">
        <v>547.79999999999995</v>
      </c>
      <c r="I185" s="38">
        <v>552.40000000000009</v>
      </c>
      <c r="J185" s="38">
        <v>560.29999999999995</v>
      </c>
      <c r="K185" s="31">
        <v>544.5</v>
      </c>
      <c r="L185" s="31">
        <v>532</v>
      </c>
      <c r="M185" s="31">
        <v>6.8952099999999996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822.7</v>
      </c>
      <c r="D186" s="38">
        <v>828.25</v>
      </c>
      <c r="E186" s="38">
        <v>813.6</v>
      </c>
      <c r="F186" s="38">
        <v>804.5</v>
      </c>
      <c r="G186" s="38">
        <v>789.85</v>
      </c>
      <c r="H186" s="38">
        <v>837.35</v>
      </c>
      <c r="I186" s="38">
        <v>852.00000000000011</v>
      </c>
      <c r="J186" s="38">
        <v>861.1</v>
      </c>
      <c r="K186" s="31">
        <v>842.9</v>
      </c>
      <c r="L186" s="31">
        <v>819.15</v>
      </c>
      <c r="M186" s="31">
        <v>5.1982699999999999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1010.35</v>
      </c>
      <c r="D187" s="38">
        <v>1014.8666666666668</v>
      </c>
      <c r="E187" s="38">
        <v>997.78333333333353</v>
      </c>
      <c r="F187" s="38">
        <v>985.2166666666667</v>
      </c>
      <c r="G187" s="38">
        <v>968.13333333333344</v>
      </c>
      <c r="H187" s="38">
        <v>1027.4333333333336</v>
      </c>
      <c r="I187" s="38">
        <v>1044.5166666666669</v>
      </c>
      <c r="J187" s="38">
        <v>1057.0833333333337</v>
      </c>
      <c r="K187" s="31">
        <v>1031.95</v>
      </c>
      <c r="L187" s="31">
        <v>1002.3</v>
      </c>
      <c r="M187" s="31">
        <v>28.0322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1683.7</v>
      </c>
      <c r="D188" s="38">
        <v>1689.1166666666668</v>
      </c>
      <c r="E188" s="38">
        <v>1672.2333333333336</v>
      </c>
      <c r="F188" s="38">
        <v>1660.7666666666669</v>
      </c>
      <c r="G188" s="38">
        <v>1643.8833333333337</v>
      </c>
      <c r="H188" s="38">
        <v>1700.5833333333335</v>
      </c>
      <c r="I188" s="38">
        <v>1717.4666666666667</v>
      </c>
      <c r="J188" s="38">
        <v>1728.9333333333334</v>
      </c>
      <c r="K188" s="31">
        <v>1706</v>
      </c>
      <c r="L188" s="31">
        <v>1677.65</v>
      </c>
      <c r="M188" s="31">
        <v>7.6263399999999999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847.45</v>
      </c>
      <c r="D189" s="38">
        <v>844.76666666666677</v>
      </c>
      <c r="E189" s="38">
        <v>836.43333333333351</v>
      </c>
      <c r="F189" s="38">
        <v>825.41666666666674</v>
      </c>
      <c r="G189" s="38">
        <v>817.08333333333348</v>
      </c>
      <c r="H189" s="38">
        <v>855.78333333333353</v>
      </c>
      <c r="I189" s="38">
        <v>864.11666666666679</v>
      </c>
      <c r="J189" s="38">
        <v>875.13333333333355</v>
      </c>
      <c r="K189" s="31">
        <v>853.1</v>
      </c>
      <c r="L189" s="31">
        <v>833.75</v>
      </c>
      <c r="M189" s="31">
        <v>12.522970000000001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7162</v>
      </c>
      <c r="D190" s="38">
        <v>7178.9333333333334</v>
      </c>
      <c r="E190" s="38">
        <v>7133.0666666666666</v>
      </c>
      <c r="F190" s="38">
        <v>7104.1333333333332</v>
      </c>
      <c r="G190" s="38">
        <v>7058.2666666666664</v>
      </c>
      <c r="H190" s="38">
        <v>7207.8666666666668</v>
      </c>
      <c r="I190" s="38">
        <v>7253.7333333333336</v>
      </c>
      <c r="J190" s="38">
        <v>7282.666666666667</v>
      </c>
      <c r="K190" s="31">
        <v>7224.8</v>
      </c>
      <c r="L190" s="31">
        <v>7150</v>
      </c>
      <c r="M190" s="31">
        <v>0.56596999999999997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607.29999999999995</v>
      </c>
      <c r="D191" s="38">
        <v>609.1</v>
      </c>
      <c r="E191" s="38">
        <v>603.45000000000005</v>
      </c>
      <c r="F191" s="38">
        <v>599.6</v>
      </c>
      <c r="G191" s="38">
        <v>593.95000000000005</v>
      </c>
      <c r="H191" s="38">
        <v>612.95000000000005</v>
      </c>
      <c r="I191" s="38">
        <v>618.59999999999991</v>
      </c>
      <c r="J191" s="38">
        <v>622.45000000000005</v>
      </c>
      <c r="K191" s="31">
        <v>614.75</v>
      </c>
      <c r="L191" s="31">
        <v>605.25</v>
      </c>
      <c r="M191" s="31">
        <v>88.636399999999995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233.9</v>
      </c>
      <c r="D192" s="38">
        <v>233.68333333333331</v>
      </c>
      <c r="E192" s="38">
        <v>230.71666666666661</v>
      </c>
      <c r="F192" s="38">
        <v>227.5333333333333</v>
      </c>
      <c r="G192" s="38">
        <v>224.56666666666661</v>
      </c>
      <c r="H192" s="38">
        <v>236.86666666666662</v>
      </c>
      <c r="I192" s="38">
        <v>239.83333333333331</v>
      </c>
      <c r="J192" s="38">
        <v>243.01666666666662</v>
      </c>
      <c r="K192" s="31">
        <v>236.65</v>
      </c>
      <c r="L192" s="31">
        <v>230.5</v>
      </c>
      <c r="M192" s="31">
        <v>94.641009999999994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118.15</v>
      </c>
      <c r="D193" s="38">
        <v>118.53333333333335</v>
      </c>
      <c r="E193" s="38">
        <v>117.56666666666669</v>
      </c>
      <c r="F193" s="38">
        <v>116.98333333333335</v>
      </c>
      <c r="G193" s="38">
        <v>116.01666666666669</v>
      </c>
      <c r="H193" s="38">
        <v>119.11666666666669</v>
      </c>
      <c r="I193" s="38">
        <v>120.08333333333336</v>
      </c>
      <c r="J193" s="38">
        <v>120.66666666666669</v>
      </c>
      <c r="K193" s="31">
        <v>119.5</v>
      </c>
      <c r="L193" s="31">
        <v>117.95</v>
      </c>
      <c r="M193" s="31">
        <v>212.75054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3470.6</v>
      </c>
      <c r="D194" s="38">
        <v>3472.3833333333332</v>
      </c>
      <c r="E194" s="38">
        <v>3454.8166666666666</v>
      </c>
      <c r="F194" s="38">
        <v>3439.0333333333333</v>
      </c>
      <c r="G194" s="38">
        <v>3421.4666666666667</v>
      </c>
      <c r="H194" s="38">
        <v>3488.1666666666665</v>
      </c>
      <c r="I194" s="38">
        <v>3505.7333333333331</v>
      </c>
      <c r="J194" s="38">
        <v>3521.5166666666664</v>
      </c>
      <c r="K194" s="31">
        <v>3489.95</v>
      </c>
      <c r="L194" s="31">
        <v>3456.6</v>
      </c>
      <c r="M194" s="31">
        <v>16.34225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1205.4000000000001</v>
      </c>
      <c r="D195" s="38">
        <v>1196.4666666666667</v>
      </c>
      <c r="E195" s="38">
        <v>1184.0333333333333</v>
      </c>
      <c r="F195" s="38">
        <v>1162.6666666666665</v>
      </c>
      <c r="G195" s="38">
        <v>1150.2333333333331</v>
      </c>
      <c r="H195" s="38">
        <v>1217.8333333333335</v>
      </c>
      <c r="I195" s="38">
        <v>1230.2666666666669</v>
      </c>
      <c r="J195" s="38">
        <v>1251.6333333333337</v>
      </c>
      <c r="K195" s="31">
        <v>1208.9000000000001</v>
      </c>
      <c r="L195" s="31">
        <v>1175.0999999999999</v>
      </c>
      <c r="M195" s="31">
        <v>51.374020000000002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3004.05</v>
      </c>
      <c r="D196" s="38">
        <v>3022.9333333333329</v>
      </c>
      <c r="E196" s="38">
        <v>2971.1666666666661</v>
      </c>
      <c r="F196" s="38">
        <v>2938.2833333333333</v>
      </c>
      <c r="G196" s="38">
        <v>2886.5166666666664</v>
      </c>
      <c r="H196" s="38">
        <v>3055.8166666666657</v>
      </c>
      <c r="I196" s="38">
        <v>3107.583333333333</v>
      </c>
      <c r="J196" s="38">
        <v>3140.4666666666653</v>
      </c>
      <c r="K196" s="31">
        <v>3074.7</v>
      </c>
      <c r="L196" s="31">
        <v>2990.05</v>
      </c>
      <c r="M196" s="31">
        <v>1.9446300000000001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2921.25</v>
      </c>
      <c r="D197" s="38">
        <v>2919.2833333333333</v>
      </c>
      <c r="E197" s="38">
        <v>2906.5666666666666</v>
      </c>
      <c r="F197" s="38">
        <v>2891.8833333333332</v>
      </c>
      <c r="G197" s="38">
        <v>2879.1666666666665</v>
      </c>
      <c r="H197" s="38">
        <v>2933.9666666666667</v>
      </c>
      <c r="I197" s="38">
        <v>2946.6833333333329</v>
      </c>
      <c r="J197" s="38">
        <v>2961.3666666666668</v>
      </c>
      <c r="K197" s="31">
        <v>2932</v>
      </c>
      <c r="L197" s="31">
        <v>2904.6</v>
      </c>
      <c r="M197" s="31">
        <v>4.7441700000000004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2040.35</v>
      </c>
      <c r="D198" s="38">
        <v>2052.5166666666664</v>
      </c>
      <c r="E198" s="38">
        <v>2010.4833333333327</v>
      </c>
      <c r="F198" s="38">
        <v>1980.6166666666663</v>
      </c>
      <c r="G198" s="38">
        <v>1938.5833333333326</v>
      </c>
      <c r="H198" s="38">
        <v>2082.3833333333328</v>
      </c>
      <c r="I198" s="38">
        <v>2124.4166666666665</v>
      </c>
      <c r="J198" s="38">
        <v>2154.2833333333328</v>
      </c>
      <c r="K198" s="31">
        <v>2094.5500000000002</v>
      </c>
      <c r="L198" s="31">
        <v>2022.65</v>
      </c>
      <c r="M198" s="31">
        <v>5.9978100000000003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657.55</v>
      </c>
      <c r="D199" s="38">
        <v>657.91666666666663</v>
      </c>
      <c r="E199" s="38">
        <v>652.63333333333321</v>
      </c>
      <c r="F199" s="38">
        <v>647.71666666666658</v>
      </c>
      <c r="G199" s="38">
        <v>642.43333333333317</v>
      </c>
      <c r="H199" s="38">
        <v>662.83333333333326</v>
      </c>
      <c r="I199" s="38">
        <v>668.11666666666679</v>
      </c>
      <c r="J199" s="38">
        <v>673.0333333333333</v>
      </c>
      <c r="K199" s="31">
        <v>663.2</v>
      </c>
      <c r="L199" s="31">
        <v>653</v>
      </c>
      <c r="M199" s="31">
        <v>1.18313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1713.7</v>
      </c>
      <c r="D200" s="38">
        <v>1702.6000000000001</v>
      </c>
      <c r="E200" s="38">
        <v>1685.5000000000002</v>
      </c>
      <c r="F200" s="38">
        <v>1657.3000000000002</v>
      </c>
      <c r="G200" s="38">
        <v>1640.2000000000003</v>
      </c>
      <c r="H200" s="38">
        <v>1730.8000000000002</v>
      </c>
      <c r="I200" s="38">
        <v>1747.9</v>
      </c>
      <c r="J200" s="38">
        <v>1776.1000000000001</v>
      </c>
      <c r="K200" s="31">
        <v>1719.7</v>
      </c>
      <c r="L200" s="31">
        <v>1674.4</v>
      </c>
      <c r="M200" s="31">
        <v>3.2258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31.95</v>
      </c>
      <c r="D201" s="38">
        <v>31.966666666666669</v>
      </c>
      <c r="E201" s="38">
        <v>31.833333333333336</v>
      </c>
      <c r="F201" s="38">
        <v>31.716666666666669</v>
      </c>
      <c r="G201" s="38">
        <v>31.583333333333336</v>
      </c>
      <c r="H201" s="38">
        <v>32.083333333333336</v>
      </c>
      <c r="I201" s="38">
        <v>32.216666666666661</v>
      </c>
      <c r="J201" s="38">
        <v>32.333333333333336</v>
      </c>
      <c r="K201" s="31">
        <v>32.1</v>
      </c>
      <c r="L201" s="31">
        <v>31.85</v>
      </c>
      <c r="M201" s="31">
        <v>39.136859999999999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77.25</v>
      </c>
      <c r="D202" s="38">
        <v>77.416666666666671</v>
      </c>
      <c r="E202" s="38">
        <v>76.033333333333346</v>
      </c>
      <c r="F202" s="38">
        <v>74.816666666666677</v>
      </c>
      <c r="G202" s="38">
        <v>73.433333333333351</v>
      </c>
      <c r="H202" s="38">
        <v>78.63333333333334</v>
      </c>
      <c r="I202" s="38">
        <v>80.016666666666666</v>
      </c>
      <c r="J202" s="38">
        <v>81.233333333333334</v>
      </c>
      <c r="K202" s="31">
        <v>78.8</v>
      </c>
      <c r="L202" s="31">
        <v>76.2</v>
      </c>
      <c r="M202" s="31">
        <v>27.717400000000001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1331.55</v>
      </c>
      <c r="D203" s="38">
        <v>1331.7</v>
      </c>
      <c r="E203" s="38">
        <v>1318.15</v>
      </c>
      <c r="F203" s="38">
        <v>1304.75</v>
      </c>
      <c r="G203" s="38">
        <v>1291.2</v>
      </c>
      <c r="H203" s="38">
        <v>1345.1000000000001</v>
      </c>
      <c r="I203" s="38">
        <v>1358.6499999999999</v>
      </c>
      <c r="J203" s="38">
        <v>1372.0500000000002</v>
      </c>
      <c r="K203" s="31">
        <v>1345.25</v>
      </c>
      <c r="L203" s="31">
        <v>1318.3</v>
      </c>
      <c r="M203" s="31">
        <v>12.46119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1559.2</v>
      </c>
      <c r="D204" s="38">
        <v>1570.3999999999999</v>
      </c>
      <c r="E204" s="38">
        <v>1544.8499999999997</v>
      </c>
      <c r="F204" s="38">
        <v>1530.4999999999998</v>
      </c>
      <c r="G204" s="38">
        <v>1504.9499999999996</v>
      </c>
      <c r="H204" s="38">
        <v>1584.7499999999998</v>
      </c>
      <c r="I204" s="38">
        <v>1610.3</v>
      </c>
      <c r="J204" s="38">
        <v>1624.6499999999999</v>
      </c>
      <c r="K204" s="31">
        <v>1595.95</v>
      </c>
      <c r="L204" s="31">
        <v>1556.05</v>
      </c>
      <c r="M204" s="31">
        <v>1.2722100000000001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8156.85</v>
      </c>
      <c r="D205" s="38">
        <v>8174.6000000000013</v>
      </c>
      <c r="E205" s="38">
        <v>8119.2500000000018</v>
      </c>
      <c r="F205" s="38">
        <v>8081.6500000000005</v>
      </c>
      <c r="G205" s="38">
        <v>8026.3000000000011</v>
      </c>
      <c r="H205" s="38">
        <v>8212.2000000000025</v>
      </c>
      <c r="I205" s="38">
        <v>8267.5500000000029</v>
      </c>
      <c r="J205" s="38">
        <v>8305.1500000000033</v>
      </c>
      <c r="K205" s="31">
        <v>8229.9500000000007</v>
      </c>
      <c r="L205" s="31">
        <v>8137</v>
      </c>
      <c r="M205" s="31">
        <v>1.6600699999999999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90.1</v>
      </c>
      <c r="D206" s="38">
        <v>88.966666666666654</v>
      </c>
      <c r="E206" s="38">
        <v>87.433333333333309</v>
      </c>
      <c r="F206" s="38">
        <v>84.766666666666652</v>
      </c>
      <c r="G206" s="38">
        <v>83.233333333333306</v>
      </c>
      <c r="H206" s="38">
        <v>91.633333333333312</v>
      </c>
      <c r="I206" s="38">
        <v>93.166666666666643</v>
      </c>
      <c r="J206" s="38">
        <v>95.833333333333314</v>
      </c>
      <c r="K206" s="31">
        <v>90.5</v>
      </c>
      <c r="L206" s="31">
        <v>86.3</v>
      </c>
      <c r="M206" s="31">
        <v>134.99012999999999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604.35</v>
      </c>
      <c r="D207" s="38">
        <v>605.13333333333333</v>
      </c>
      <c r="E207" s="38">
        <v>601.36666666666667</v>
      </c>
      <c r="F207" s="38">
        <v>598.38333333333333</v>
      </c>
      <c r="G207" s="38">
        <v>594.61666666666667</v>
      </c>
      <c r="H207" s="38">
        <v>608.11666666666667</v>
      </c>
      <c r="I207" s="38">
        <v>611.88333333333333</v>
      </c>
      <c r="J207" s="38">
        <v>614.86666666666667</v>
      </c>
      <c r="K207" s="31">
        <v>608.9</v>
      </c>
      <c r="L207" s="31">
        <v>602.15</v>
      </c>
      <c r="M207" s="31">
        <v>22.973680000000002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820.25</v>
      </c>
      <c r="D208" s="38">
        <v>821.75</v>
      </c>
      <c r="E208" s="38">
        <v>812.5</v>
      </c>
      <c r="F208" s="38">
        <v>804.75</v>
      </c>
      <c r="G208" s="38">
        <v>795.5</v>
      </c>
      <c r="H208" s="38">
        <v>829.5</v>
      </c>
      <c r="I208" s="38">
        <v>838.75</v>
      </c>
      <c r="J208" s="38">
        <v>846.5</v>
      </c>
      <c r="K208" s="31">
        <v>831</v>
      </c>
      <c r="L208" s="31">
        <v>814</v>
      </c>
      <c r="M208" s="31">
        <v>12.604150000000001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240.05</v>
      </c>
      <c r="D209" s="38">
        <v>240.35</v>
      </c>
      <c r="E209" s="38">
        <v>236.89999999999998</v>
      </c>
      <c r="F209" s="38">
        <v>233.74999999999997</v>
      </c>
      <c r="G209" s="38">
        <v>230.29999999999995</v>
      </c>
      <c r="H209" s="38">
        <v>243.5</v>
      </c>
      <c r="I209" s="38">
        <v>246.95</v>
      </c>
      <c r="J209" s="38">
        <v>250.10000000000002</v>
      </c>
      <c r="K209" s="31">
        <v>243.8</v>
      </c>
      <c r="L209" s="31">
        <v>237.2</v>
      </c>
      <c r="M209" s="31">
        <v>241.76083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816.1</v>
      </c>
      <c r="D210" s="38">
        <v>818.5</v>
      </c>
      <c r="E210" s="38">
        <v>808.15</v>
      </c>
      <c r="F210" s="38">
        <v>800.19999999999993</v>
      </c>
      <c r="G210" s="38">
        <v>789.84999999999991</v>
      </c>
      <c r="H210" s="38">
        <v>826.45</v>
      </c>
      <c r="I210" s="38">
        <v>836.8</v>
      </c>
      <c r="J210" s="38">
        <v>844.75000000000011</v>
      </c>
      <c r="K210" s="31">
        <v>828.85</v>
      </c>
      <c r="L210" s="31">
        <v>810.55</v>
      </c>
      <c r="M210" s="31">
        <v>8.5024300000000004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1476.4</v>
      </c>
      <c r="D211" s="38">
        <v>1469.4833333333336</v>
      </c>
      <c r="E211" s="38">
        <v>1457.0166666666671</v>
      </c>
      <c r="F211" s="38">
        <v>1437.6333333333334</v>
      </c>
      <c r="G211" s="38">
        <v>1425.166666666667</v>
      </c>
      <c r="H211" s="38">
        <v>1488.8666666666672</v>
      </c>
      <c r="I211" s="38">
        <v>1501.3333333333335</v>
      </c>
      <c r="J211" s="38">
        <v>1520.7166666666674</v>
      </c>
      <c r="K211" s="31">
        <v>1481.95</v>
      </c>
      <c r="L211" s="31">
        <v>1450.1</v>
      </c>
      <c r="M211" s="31">
        <v>0.48420000000000002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416.35</v>
      </c>
      <c r="D212" s="38">
        <v>414.59999999999997</v>
      </c>
      <c r="E212" s="38">
        <v>411.69999999999993</v>
      </c>
      <c r="F212" s="38">
        <v>407.04999999999995</v>
      </c>
      <c r="G212" s="38">
        <v>404.14999999999992</v>
      </c>
      <c r="H212" s="38">
        <v>419.24999999999994</v>
      </c>
      <c r="I212" s="38">
        <v>422.14999999999992</v>
      </c>
      <c r="J212" s="38">
        <v>426.79999999999995</v>
      </c>
      <c r="K212" s="31">
        <v>417.5</v>
      </c>
      <c r="L212" s="31">
        <v>409.95</v>
      </c>
      <c r="M212" s="31">
        <v>78.621420000000001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16.850000000000001</v>
      </c>
      <c r="D213" s="38">
        <v>16.866666666666667</v>
      </c>
      <c r="E213" s="38">
        <v>16.733333333333334</v>
      </c>
      <c r="F213" s="38">
        <v>16.616666666666667</v>
      </c>
      <c r="G213" s="38">
        <v>16.483333333333334</v>
      </c>
      <c r="H213" s="38">
        <v>16.983333333333334</v>
      </c>
      <c r="I213" s="38">
        <v>17.116666666666667</v>
      </c>
      <c r="J213" s="38">
        <v>17.233333333333334</v>
      </c>
      <c r="K213" s="31">
        <v>17</v>
      </c>
      <c r="L213" s="31">
        <v>16.75</v>
      </c>
      <c r="M213" s="31">
        <v>491.99131999999997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238.35</v>
      </c>
      <c r="D214" s="38">
        <v>238.86666666666667</v>
      </c>
      <c r="E214" s="38">
        <v>235.23333333333335</v>
      </c>
      <c r="F214" s="38">
        <v>232.11666666666667</v>
      </c>
      <c r="G214" s="38">
        <v>228.48333333333335</v>
      </c>
      <c r="H214" s="38">
        <v>241.98333333333335</v>
      </c>
      <c r="I214" s="38">
        <v>245.61666666666667</v>
      </c>
      <c r="J214" s="38">
        <v>248.73333333333335</v>
      </c>
      <c r="K214" s="31">
        <v>242.5</v>
      </c>
      <c r="L214" s="31">
        <v>235.75</v>
      </c>
      <c r="M214" s="31">
        <v>103.86819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93.45</v>
      </c>
      <c r="D215" s="38">
        <v>95.483333333333334</v>
      </c>
      <c r="E215" s="38">
        <v>90.666666666666671</v>
      </c>
      <c r="F215" s="38">
        <v>87.88333333333334</v>
      </c>
      <c r="G215" s="38">
        <v>83.066666666666677</v>
      </c>
      <c r="H215" s="38">
        <v>98.266666666666666</v>
      </c>
      <c r="I215" s="38">
        <v>103.08333333333333</v>
      </c>
      <c r="J215" s="38">
        <v>105.86666666666666</v>
      </c>
      <c r="K215" s="31">
        <v>100.3</v>
      </c>
      <c r="L215" s="31">
        <v>92.7</v>
      </c>
      <c r="M215" s="31">
        <v>1602.36123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655.35</v>
      </c>
      <c r="D216" s="38">
        <v>656.1</v>
      </c>
      <c r="E216" s="38">
        <v>648.90000000000009</v>
      </c>
      <c r="F216" s="38">
        <v>642.45000000000005</v>
      </c>
      <c r="G216" s="38">
        <v>635.25000000000011</v>
      </c>
      <c r="H216" s="38">
        <v>662.55000000000007</v>
      </c>
      <c r="I216" s="38">
        <v>669.75000000000011</v>
      </c>
      <c r="J216" s="38">
        <v>676.2</v>
      </c>
      <c r="K216" s="31">
        <v>663.3</v>
      </c>
      <c r="L216" s="31">
        <v>649.65</v>
      </c>
      <c r="M216" s="31">
        <v>12.14653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2"/>
      <c r="B1" s="353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45147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5" t="s">
        <v>16</v>
      </c>
      <c r="B9" s="347" t="s">
        <v>18</v>
      </c>
      <c r="C9" s="351" t="s">
        <v>20</v>
      </c>
      <c r="D9" s="351" t="s">
        <v>21</v>
      </c>
      <c r="E9" s="342" t="s">
        <v>22</v>
      </c>
      <c r="F9" s="343"/>
      <c r="G9" s="344"/>
      <c r="H9" s="342" t="s">
        <v>23</v>
      </c>
      <c r="I9" s="343"/>
      <c r="J9" s="344"/>
      <c r="K9" s="26"/>
      <c r="L9" s="27"/>
      <c r="M9" s="53"/>
      <c r="N9" s="1"/>
      <c r="O9" s="1"/>
    </row>
    <row r="10" spans="1:15" ht="42.75" customHeight="1">
      <c r="A10" s="349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511.3</v>
      </c>
      <c r="D11" s="38">
        <v>509.81666666666666</v>
      </c>
      <c r="E11" s="38">
        <v>504.93333333333328</v>
      </c>
      <c r="F11" s="38">
        <v>498.56666666666661</v>
      </c>
      <c r="G11" s="38">
        <v>493.68333333333322</v>
      </c>
      <c r="H11" s="38">
        <v>516.18333333333339</v>
      </c>
      <c r="I11" s="38">
        <v>521.06666666666661</v>
      </c>
      <c r="J11" s="38">
        <v>527.43333333333339</v>
      </c>
      <c r="K11" s="31">
        <v>514.70000000000005</v>
      </c>
      <c r="L11" s="31">
        <v>503.45</v>
      </c>
      <c r="M11" s="31">
        <v>1.4591499999999999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27493.599999999999</v>
      </c>
      <c r="D12" s="38">
        <v>27620.366666666669</v>
      </c>
      <c r="E12" s="38">
        <v>27235.733333333337</v>
      </c>
      <c r="F12" s="38">
        <v>26977.866666666669</v>
      </c>
      <c r="G12" s="38">
        <v>26593.233333333337</v>
      </c>
      <c r="H12" s="38">
        <v>27878.233333333337</v>
      </c>
      <c r="I12" s="38">
        <v>28262.866666666669</v>
      </c>
      <c r="J12" s="38">
        <v>28520.733333333337</v>
      </c>
      <c r="K12" s="31">
        <v>28005</v>
      </c>
      <c r="L12" s="31">
        <v>27362.5</v>
      </c>
      <c r="M12" s="31">
        <v>2.4199999999999999E-2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576.6</v>
      </c>
      <c r="D13" s="38">
        <v>570.16666666666674</v>
      </c>
      <c r="E13" s="38">
        <v>561.63333333333344</v>
      </c>
      <c r="F13" s="38">
        <v>546.66666666666674</v>
      </c>
      <c r="G13" s="38">
        <v>538.13333333333344</v>
      </c>
      <c r="H13" s="38">
        <v>585.13333333333344</v>
      </c>
      <c r="I13" s="38">
        <v>593.66666666666674</v>
      </c>
      <c r="J13" s="38">
        <v>608.63333333333344</v>
      </c>
      <c r="K13" s="31">
        <v>578.70000000000005</v>
      </c>
      <c r="L13" s="31">
        <v>555.20000000000005</v>
      </c>
      <c r="M13" s="31">
        <v>4.3894299999999999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473.7</v>
      </c>
      <c r="D14" s="38">
        <v>471.81666666666666</v>
      </c>
      <c r="E14" s="38">
        <v>466.63333333333333</v>
      </c>
      <c r="F14" s="38">
        <v>459.56666666666666</v>
      </c>
      <c r="G14" s="38">
        <v>454.38333333333333</v>
      </c>
      <c r="H14" s="38">
        <v>478.88333333333333</v>
      </c>
      <c r="I14" s="38">
        <v>484.06666666666661</v>
      </c>
      <c r="J14" s="38">
        <v>491.13333333333333</v>
      </c>
      <c r="K14" s="31">
        <v>477</v>
      </c>
      <c r="L14" s="31">
        <v>464.75</v>
      </c>
      <c r="M14" s="31">
        <v>14.03332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1587.95</v>
      </c>
      <c r="D15" s="38">
        <v>1586.5</v>
      </c>
      <c r="E15" s="38">
        <v>1574.05</v>
      </c>
      <c r="F15" s="38">
        <v>1560.1499999999999</v>
      </c>
      <c r="G15" s="38">
        <v>1547.6999999999998</v>
      </c>
      <c r="H15" s="38">
        <v>1600.4</v>
      </c>
      <c r="I15" s="38">
        <v>1612.85</v>
      </c>
      <c r="J15" s="38">
        <v>1626.7500000000002</v>
      </c>
      <c r="K15" s="31">
        <v>1598.95</v>
      </c>
      <c r="L15" s="31">
        <v>1572.6</v>
      </c>
      <c r="M15" s="31">
        <v>1.3917299999999999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4476.6499999999996</v>
      </c>
      <c r="D16" s="38">
        <v>4489.8666666666659</v>
      </c>
      <c r="E16" s="38">
        <v>4431.7833333333319</v>
      </c>
      <c r="F16" s="38">
        <v>4386.9166666666661</v>
      </c>
      <c r="G16" s="38">
        <v>4328.8333333333321</v>
      </c>
      <c r="H16" s="38">
        <v>4534.7333333333318</v>
      </c>
      <c r="I16" s="38">
        <v>4592.8166666666657</v>
      </c>
      <c r="J16" s="38">
        <v>4637.6833333333316</v>
      </c>
      <c r="K16" s="31">
        <v>4547.95</v>
      </c>
      <c r="L16" s="31">
        <v>4445</v>
      </c>
      <c r="M16" s="31">
        <v>1.51125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23774.35</v>
      </c>
      <c r="D17" s="38">
        <v>23906.416666666668</v>
      </c>
      <c r="E17" s="38">
        <v>23568.833333333336</v>
      </c>
      <c r="F17" s="38">
        <v>23363.316666666669</v>
      </c>
      <c r="G17" s="38">
        <v>23025.733333333337</v>
      </c>
      <c r="H17" s="38">
        <v>24111.933333333334</v>
      </c>
      <c r="I17" s="38">
        <v>24449.51666666667</v>
      </c>
      <c r="J17" s="38">
        <v>24655.033333333333</v>
      </c>
      <c r="K17" s="31">
        <v>24244</v>
      </c>
      <c r="L17" s="31">
        <v>23700.9</v>
      </c>
      <c r="M17" s="31">
        <v>7.6200000000000004E-2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2000.95</v>
      </c>
      <c r="D18" s="38">
        <v>2000.25</v>
      </c>
      <c r="E18" s="38">
        <v>1967.7</v>
      </c>
      <c r="F18" s="38">
        <v>1934.45</v>
      </c>
      <c r="G18" s="38">
        <v>1901.9</v>
      </c>
      <c r="H18" s="38">
        <v>2033.5</v>
      </c>
      <c r="I18" s="38">
        <v>2066.0500000000002</v>
      </c>
      <c r="J18" s="38">
        <v>2099.3000000000002</v>
      </c>
      <c r="K18" s="31">
        <v>2032.8</v>
      </c>
      <c r="L18" s="31">
        <v>1967</v>
      </c>
      <c r="M18" s="31">
        <v>4.5038799999999997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2474.5500000000002</v>
      </c>
      <c r="D19" s="38">
        <v>2499.7000000000003</v>
      </c>
      <c r="E19" s="38">
        <v>2436.1500000000005</v>
      </c>
      <c r="F19" s="38">
        <v>2397.7500000000005</v>
      </c>
      <c r="G19" s="38">
        <v>2334.2000000000007</v>
      </c>
      <c r="H19" s="38">
        <v>2538.1000000000004</v>
      </c>
      <c r="I19" s="38">
        <v>2601.6500000000005</v>
      </c>
      <c r="J19" s="38">
        <v>2640.05</v>
      </c>
      <c r="K19" s="31">
        <v>2563.25</v>
      </c>
      <c r="L19" s="31">
        <v>2461.3000000000002</v>
      </c>
      <c r="M19" s="31">
        <v>61.279200000000003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984.3</v>
      </c>
      <c r="D20" s="38">
        <v>990.83333333333337</v>
      </c>
      <c r="E20" s="38">
        <v>966.86666666666679</v>
      </c>
      <c r="F20" s="38">
        <v>949.43333333333339</v>
      </c>
      <c r="G20" s="38">
        <v>925.46666666666681</v>
      </c>
      <c r="H20" s="38">
        <v>1008.2666666666668</v>
      </c>
      <c r="I20" s="38">
        <v>1032.2333333333331</v>
      </c>
      <c r="J20" s="38">
        <v>1049.6666666666667</v>
      </c>
      <c r="K20" s="31">
        <v>1014.8</v>
      </c>
      <c r="L20" s="31">
        <v>973.4</v>
      </c>
      <c r="M20" s="31">
        <v>38.552599999999998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784.2</v>
      </c>
      <c r="D21" s="38">
        <v>784.5</v>
      </c>
      <c r="E21" s="38">
        <v>764</v>
      </c>
      <c r="F21" s="38">
        <v>743.8</v>
      </c>
      <c r="G21" s="38">
        <v>723.3</v>
      </c>
      <c r="H21" s="38">
        <v>804.7</v>
      </c>
      <c r="I21" s="38">
        <v>825.2</v>
      </c>
      <c r="J21" s="38">
        <v>845.40000000000009</v>
      </c>
      <c r="K21" s="31">
        <v>805</v>
      </c>
      <c r="L21" s="31">
        <v>764.3</v>
      </c>
      <c r="M21" s="31">
        <v>119.93737</v>
      </c>
      <c r="N21" s="1"/>
      <c r="O21" s="1"/>
    </row>
    <row r="22" spans="1:15" ht="12" customHeight="1">
      <c r="A22" s="33">
        <v>12</v>
      </c>
      <c r="B22" s="58" t="s">
        <v>859</v>
      </c>
      <c r="C22" s="31">
        <v>280.25</v>
      </c>
      <c r="D22" s="38">
        <v>275.66666666666669</v>
      </c>
      <c r="E22" s="38">
        <v>269.33333333333337</v>
      </c>
      <c r="F22" s="38">
        <v>258.41666666666669</v>
      </c>
      <c r="G22" s="38">
        <v>252.08333333333337</v>
      </c>
      <c r="H22" s="38">
        <v>286.58333333333337</v>
      </c>
      <c r="I22" s="38">
        <v>292.91666666666674</v>
      </c>
      <c r="J22" s="38">
        <v>303.83333333333337</v>
      </c>
      <c r="K22" s="31">
        <v>282</v>
      </c>
      <c r="L22" s="31">
        <v>264.75</v>
      </c>
      <c r="M22" s="31">
        <v>116.29958000000001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652.35</v>
      </c>
      <c r="D23" s="38">
        <v>655.44999999999993</v>
      </c>
      <c r="E23" s="38">
        <v>646.89999999999986</v>
      </c>
      <c r="F23" s="38">
        <v>641.44999999999993</v>
      </c>
      <c r="G23" s="38">
        <v>632.89999999999986</v>
      </c>
      <c r="H23" s="38">
        <v>660.89999999999986</v>
      </c>
      <c r="I23" s="38">
        <v>669.44999999999982</v>
      </c>
      <c r="J23" s="38">
        <v>674.89999999999986</v>
      </c>
      <c r="K23" s="31">
        <v>664</v>
      </c>
      <c r="L23" s="31">
        <v>650</v>
      </c>
      <c r="M23" s="31">
        <v>6.782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823.6</v>
      </c>
      <c r="D24" s="38">
        <v>825.01666666666677</v>
      </c>
      <c r="E24" s="38">
        <v>810.48333333333358</v>
      </c>
      <c r="F24" s="38">
        <v>797.36666666666679</v>
      </c>
      <c r="G24" s="38">
        <v>782.8333333333336</v>
      </c>
      <c r="H24" s="38">
        <v>838.13333333333355</v>
      </c>
      <c r="I24" s="38">
        <v>852.66666666666663</v>
      </c>
      <c r="J24" s="38">
        <v>865.78333333333353</v>
      </c>
      <c r="K24" s="31">
        <v>839.55</v>
      </c>
      <c r="L24" s="31">
        <v>811.9</v>
      </c>
      <c r="M24" s="31">
        <v>72.821380000000005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392.95</v>
      </c>
      <c r="D25" s="38">
        <v>393.11666666666662</v>
      </c>
      <c r="E25" s="38">
        <v>389.83333333333326</v>
      </c>
      <c r="F25" s="38">
        <v>386.71666666666664</v>
      </c>
      <c r="G25" s="38">
        <v>383.43333333333328</v>
      </c>
      <c r="H25" s="38">
        <v>396.23333333333323</v>
      </c>
      <c r="I25" s="38">
        <v>399.51666666666665</v>
      </c>
      <c r="J25" s="38">
        <v>402.63333333333321</v>
      </c>
      <c r="K25" s="31">
        <v>396.4</v>
      </c>
      <c r="L25" s="31">
        <v>390</v>
      </c>
      <c r="M25" s="31">
        <v>12.10905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185.65</v>
      </c>
      <c r="D26" s="38">
        <v>186.45000000000002</v>
      </c>
      <c r="E26" s="38">
        <v>183.30000000000004</v>
      </c>
      <c r="F26" s="38">
        <v>180.95000000000002</v>
      </c>
      <c r="G26" s="38">
        <v>177.80000000000004</v>
      </c>
      <c r="H26" s="38">
        <v>188.80000000000004</v>
      </c>
      <c r="I26" s="38">
        <v>191.95000000000002</v>
      </c>
      <c r="J26" s="38">
        <v>194.30000000000004</v>
      </c>
      <c r="K26" s="31">
        <v>189.6</v>
      </c>
      <c r="L26" s="31">
        <v>184.1</v>
      </c>
      <c r="M26" s="31">
        <v>64.08081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201.9</v>
      </c>
      <c r="D27" s="38">
        <v>202.31666666666669</v>
      </c>
      <c r="E27" s="38">
        <v>199.23333333333338</v>
      </c>
      <c r="F27" s="38">
        <v>196.56666666666669</v>
      </c>
      <c r="G27" s="38">
        <v>193.48333333333338</v>
      </c>
      <c r="H27" s="38">
        <v>204.98333333333338</v>
      </c>
      <c r="I27" s="38">
        <v>208.06666666666669</v>
      </c>
      <c r="J27" s="38">
        <v>210.73333333333338</v>
      </c>
      <c r="K27" s="31">
        <v>205.4</v>
      </c>
      <c r="L27" s="31">
        <v>199.65</v>
      </c>
      <c r="M27" s="31">
        <v>55.791620000000002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365.9</v>
      </c>
      <c r="D28" s="38">
        <v>370.7</v>
      </c>
      <c r="E28" s="38">
        <v>359.65</v>
      </c>
      <c r="F28" s="38">
        <v>353.4</v>
      </c>
      <c r="G28" s="38">
        <v>342.34999999999997</v>
      </c>
      <c r="H28" s="38">
        <v>376.95</v>
      </c>
      <c r="I28" s="38">
        <v>388.00000000000006</v>
      </c>
      <c r="J28" s="38">
        <v>394.25</v>
      </c>
      <c r="K28" s="31">
        <v>381.75</v>
      </c>
      <c r="L28" s="31">
        <v>364.45</v>
      </c>
      <c r="M28" s="31">
        <v>3.0263800000000001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1043.9000000000001</v>
      </c>
      <c r="D29" s="38">
        <v>1046.6499999999999</v>
      </c>
      <c r="E29" s="38">
        <v>1035.2999999999997</v>
      </c>
      <c r="F29" s="38">
        <v>1026.6999999999998</v>
      </c>
      <c r="G29" s="38">
        <v>1015.3499999999997</v>
      </c>
      <c r="H29" s="38">
        <v>1055.2499999999998</v>
      </c>
      <c r="I29" s="38">
        <v>1066.5999999999997</v>
      </c>
      <c r="J29" s="38">
        <v>1075.1999999999998</v>
      </c>
      <c r="K29" s="31">
        <v>1058</v>
      </c>
      <c r="L29" s="31">
        <v>1038.05</v>
      </c>
      <c r="M29" s="31">
        <v>0.38735999999999998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1111.4000000000001</v>
      </c>
      <c r="D30" s="38">
        <v>1117.3</v>
      </c>
      <c r="E30" s="38">
        <v>1099.5999999999999</v>
      </c>
      <c r="F30" s="38">
        <v>1087.8</v>
      </c>
      <c r="G30" s="38">
        <v>1070.0999999999999</v>
      </c>
      <c r="H30" s="38">
        <v>1129.0999999999999</v>
      </c>
      <c r="I30" s="38">
        <v>1146.8000000000002</v>
      </c>
      <c r="J30" s="38">
        <v>1158.5999999999999</v>
      </c>
      <c r="K30" s="31">
        <v>1135</v>
      </c>
      <c r="L30" s="31">
        <v>1105.5</v>
      </c>
      <c r="M30" s="31">
        <v>2.1278899999999998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3560.85</v>
      </c>
      <c r="D31" s="38">
        <v>3555.2666666666664</v>
      </c>
      <c r="E31" s="38">
        <v>3540.583333333333</v>
      </c>
      <c r="F31" s="38">
        <v>3520.3166666666666</v>
      </c>
      <c r="G31" s="38">
        <v>3505.6333333333332</v>
      </c>
      <c r="H31" s="38">
        <v>3575.5333333333328</v>
      </c>
      <c r="I31" s="38">
        <v>3590.2166666666662</v>
      </c>
      <c r="J31" s="38">
        <v>3610.4833333333327</v>
      </c>
      <c r="K31" s="31">
        <v>3569.95</v>
      </c>
      <c r="L31" s="31">
        <v>3535</v>
      </c>
      <c r="M31" s="31">
        <v>1.7307399999999999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1750.25</v>
      </c>
      <c r="D32" s="38">
        <v>1748.2333333333336</v>
      </c>
      <c r="E32" s="38">
        <v>1739.1666666666672</v>
      </c>
      <c r="F32" s="38">
        <v>1728.0833333333337</v>
      </c>
      <c r="G32" s="38">
        <v>1719.0166666666673</v>
      </c>
      <c r="H32" s="38">
        <v>1759.3166666666671</v>
      </c>
      <c r="I32" s="38">
        <v>1768.3833333333337</v>
      </c>
      <c r="J32" s="38">
        <v>1779.4666666666669</v>
      </c>
      <c r="K32" s="31">
        <v>1757.3</v>
      </c>
      <c r="L32" s="31">
        <v>1737.15</v>
      </c>
      <c r="M32" s="31">
        <v>1.73098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791</v>
      </c>
      <c r="D33" s="38">
        <v>788.73333333333323</v>
      </c>
      <c r="E33" s="38">
        <v>780.26666666666642</v>
      </c>
      <c r="F33" s="38">
        <v>769.53333333333319</v>
      </c>
      <c r="G33" s="38">
        <v>761.06666666666638</v>
      </c>
      <c r="H33" s="38">
        <v>799.46666666666647</v>
      </c>
      <c r="I33" s="38">
        <v>807.93333333333339</v>
      </c>
      <c r="J33" s="38">
        <v>818.66666666666652</v>
      </c>
      <c r="K33" s="31">
        <v>797.2</v>
      </c>
      <c r="L33" s="31">
        <v>778</v>
      </c>
      <c r="M33" s="31">
        <v>1.5103599999999999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4131.8500000000004</v>
      </c>
      <c r="D34" s="38">
        <v>4129.583333333333</v>
      </c>
      <c r="E34" s="38">
        <v>4089.2166666666662</v>
      </c>
      <c r="F34" s="38">
        <v>4046.583333333333</v>
      </c>
      <c r="G34" s="38">
        <v>4006.2166666666662</v>
      </c>
      <c r="H34" s="38">
        <v>4172.2166666666662</v>
      </c>
      <c r="I34" s="38">
        <v>4212.583333333333</v>
      </c>
      <c r="J34" s="38">
        <v>4255.2166666666662</v>
      </c>
      <c r="K34" s="31">
        <v>4169.95</v>
      </c>
      <c r="L34" s="31">
        <v>4086.95</v>
      </c>
      <c r="M34" s="31">
        <v>1.3222100000000001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2333</v>
      </c>
      <c r="D35" s="38">
        <v>2345.2999999999997</v>
      </c>
      <c r="E35" s="38">
        <v>2315.6999999999994</v>
      </c>
      <c r="F35" s="38">
        <v>2298.3999999999996</v>
      </c>
      <c r="G35" s="38">
        <v>2268.7999999999993</v>
      </c>
      <c r="H35" s="38">
        <v>2362.5999999999995</v>
      </c>
      <c r="I35" s="38">
        <v>2392.1999999999998</v>
      </c>
      <c r="J35" s="38">
        <v>2409.4999999999995</v>
      </c>
      <c r="K35" s="31">
        <v>2374.9</v>
      </c>
      <c r="L35" s="31">
        <v>2328</v>
      </c>
      <c r="M35" s="31">
        <v>0.43935000000000002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625.54999999999995</v>
      </c>
      <c r="D36" s="38">
        <v>626.04999999999995</v>
      </c>
      <c r="E36" s="38">
        <v>623.19999999999993</v>
      </c>
      <c r="F36" s="38">
        <v>620.85</v>
      </c>
      <c r="G36" s="38">
        <v>618</v>
      </c>
      <c r="H36" s="38">
        <v>628.39999999999986</v>
      </c>
      <c r="I36" s="38">
        <v>631.24999999999977</v>
      </c>
      <c r="J36" s="38">
        <v>633.5999999999998</v>
      </c>
      <c r="K36" s="31">
        <v>628.9</v>
      </c>
      <c r="L36" s="31">
        <v>623.70000000000005</v>
      </c>
      <c r="M36" s="31">
        <v>4.8249500000000003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2547.9499999999998</v>
      </c>
      <c r="D37" s="38">
        <v>2549.6333333333332</v>
      </c>
      <c r="E37" s="38">
        <v>2508.2666666666664</v>
      </c>
      <c r="F37" s="38">
        <v>2468.583333333333</v>
      </c>
      <c r="G37" s="38">
        <v>2427.2166666666662</v>
      </c>
      <c r="H37" s="38">
        <v>2589.3166666666666</v>
      </c>
      <c r="I37" s="38">
        <v>2630.6833333333334</v>
      </c>
      <c r="J37" s="38">
        <v>2670.3666666666668</v>
      </c>
      <c r="K37" s="31">
        <v>2591</v>
      </c>
      <c r="L37" s="31">
        <v>2509.9499999999998</v>
      </c>
      <c r="M37" s="31">
        <v>1.06395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466.2</v>
      </c>
      <c r="D38" s="38">
        <v>466.15000000000003</v>
      </c>
      <c r="E38" s="38">
        <v>456.30000000000007</v>
      </c>
      <c r="F38" s="38">
        <v>446.40000000000003</v>
      </c>
      <c r="G38" s="38">
        <v>436.55000000000007</v>
      </c>
      <c r="H38" s="38">
        <v>476.05000000000007</v>
      </c>
      <c r="I38" s="38">
        <v>485.90000000000009</v>
      </c>
      <c r="J38" s="38">
        <v>495.80000000000007</v>
      </c>
      <c r="K38" s="31">
        <v>476</v>
      </c>
      <c r="L38" s="31">
        <v>456.25</v>
      </c>
      <c r="M38" s="31">
        <v>53.710659999999997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1701</v>
      </c>
      <c r="D39" s="38">
        <v>1652</v>
      </c>
      <c r="E39" s="38">
        <v>1574</v>
      </c>
      <c r="F39" s="38">
        <v>1447</v>
      </c>
      <c r="G39" s="38">
        <v>1369</v>
      </c>
      <c r="H39" s="38">
        <v>1779</v>
      </c>
      <c r="I39" s="38">
        <v>1857</v>
      </c>
      <c r="J39" s="38">
        <v>1984</v>
      </c>
      <c r="K39" s="31">
        <v>1730</v>
      </c>
      <c r="L39" s="31">
        <v>1525</v>
      </c>
      <c r="M39" s="31">
        <v>23.12527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931.5</v>
      </c>
      <c r="D40" s="38">
        <v>929.83333333333337</v>
      </c>
      <c r="E40" s="38">
        <v>922.66666666666674</v>
      </c>
      <c r="F40" s="38">
        <v>913.83333333333337</v>
      </c>
      <c r="G40" s="38">
        <v>906.66666666666674</v>
      </c>
      <c r="H40" s="38">
        <v>938.66666666666674</v>
      </c>
      <c r="I40" s="38">
        <v>945.83333333333348</v>
      </c>
      <c r="J40" s="38">
        <v>954.66666666666674</v>
      </c>
      <c r="K40" s="31">
        <v>937</v>
      </c>
      <c r="L40" s="31">
        <v>921</v>
      </c>
      <c r="M40" s="31">
        <v>0.42880000000000001</v>
      </c>
      <c r="N40" s="1"/>
      <c r="O40" s="1"/>
    </row>
    <row r="41" spans="1:15" ht="12.75" customHeight="1">
      <c r="A41" s="33">
        <v>31</v>
      </c>
      <c r="B41" s="58" t="s">
        <v>861</v>
      </c>
      <c r="C41" s="31">
        <v>3911.4</v>
      </c>
      <c r="D41" s="38">
        <v>3879.4666666666667</v>
      </c>
      <c r="E41" s="38">
        <v>3808.9333333333334</v>
      </c>
      <c r="F41" s="38">
        <v>3706.4666666666667</v>
      </c>
      <c r="G41" s="38">
        <v>3635.9333333333334</v>
      </c>
      <c r="H41" s="38">
        <v>3981.9333333333334</v>
      </c>
      <c r="I41" s="38">
        <v>4052.4666666666672</v>
      </c>
      <c r="J41" s="38">
        <v>4154.9333333333334</v>
      </c>
      <c r="K41" s="31">
        <v>3950</v>
      </c>
      <c r="L41" s="31">
        <v>3777</v>
      </c>
      <c r="M41" s="31">
        <v>1.6783399999999999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1474.05</v>
      </c>
      <c r="D42" s="38">
        <v>1474.3666666666668</v>
      </c>
      <c r="E42" s="38">
        <v>1450.7833333333335</v>
      </c>
      <c r="F42" s="38">
        <v>1427.5166666666667</v>
      </c>
      <c r="G42" s="38">
        <v>1403.9333333333334</v>
      </c>
      <c r="H42" s="38">
        <v>1497.6333333333337</v>
      </c>
      <c r="I42" s="38">
        <v>1521.2166666666667</v>
      </c>
      <c r="J42" s="38">
        <v>1544.4833333333338</v>
      </c>
      <c r="K42" s="31">
        <v>1497.95</v>
      </c>
      <c r="L42" s="31">
        <v>1451.1</v>
      </c>
      <c r="M42" s="31">
        <v>9.2864199999999997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5023.3500000000004</v>
      </c>
      <c r="D43" s="38">
        <v>5019.5</v>
      </c>
      <c r="E43" s="38">
        <v>4984</v>
      </c>
      <c r="F43" s="38">
        <v>4944.6499999999996</v>
      </c>
      <c r="G43" s="38">
        <v>4909.1499999999996</v>
      </c>
      <c r="H43" s="38">
        <v>5058.8500000000004</v>
      </c>
      <c r="I43" s="38">
        <v>5094.3500000000004</v>
      </c>
      <c r="J43" s="38">
        <v>5133.7000000000007</v>
      </c>
      <c r="K43" s="31">
        <v>5055</v>
      </c>
      <c r="L43" s="31">
        <v>4980.1499999999996</v>
      </c>
      <c r="M43" s="31">
        <v>5.1942000000000004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438.1</v>
      </c>
      <c r="D44" s="38">
        <v>436.33333333333331</v>
      </c>
      <c r="E44" s="38">
        <v>433.26666666666665</v>
      </c>
      <c r="F44" s="38">
        <v>428.43333333333334</v>
      </c>
      <c r="G44" s="38">
        <v>425.36666666666667</v>
      </c>
      <c r="H44" s="38">
        <v>441.16666666666663</v>
      </c>
      <c r="I44" s="38">
        <v>444.23333333333335</v>
      </c>
      <c r="J44" s="38">
        <v>449.06666666666661</v>
      </c>
      <c r="K44" s="31">
        <v>439.4</v>
      </c>
      <c r="L44" s="31">
        <v>431.5</v>
      </c>
      <c r="M44" s="31">
        <v>9.3371999999999993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262.10000000000002</v>
      </c>
      <c r="D45" s="38">
        <v>263.2</v>
      </c>
      <c r="E45" s="38">
        <v>259.04999999999995</v>
      </c>
      <c r="F45" s="38">
        <v>255.99999999999994</v>
      </c>
      <c r="G45" s="38">
        <v>251.84999999999991</v>
      </c>
      <c r="H45" s="38">
        <v>266.25</v>
      </c>
      <c r="I45" s="38">
        <v>270.39999999999998</v>
      </c>
      <c r="J45" s="38">
        <v>273.45000000000005</v>
      </c>
      <c r="K45" s="31">
        <v>267.35000000000002</v>
      </c>
      <c r="L45" s="31">
        <v>260.14999999999998</v>
      </c>
      <c r="M45" s="31">
        <v>2.9485100000000002</v>
      </c>
      <c r="N45" s="1"/>
      <c r="O45" s="1"/>
    </row>
    <row r="46" spans="1:15" ht="12.75" customHeight="1">
      <c r="A46" s="33">
        <v>36</v>
      </c>
      <c r="B46" s="58" t="s">
        <v>860</v>
      </c>
      <c r="C46" s="31">
        <v>518.6</v>
      </c>
      <c r="D46" s="38">
        <v>520.19999999999993</v>
      </c>
      <c r="E46" s="38">
        <v>515.89999999999986</v>
      </c>
      <c r="F46" s="38">
        <v>513.19999999999993</v>
      </c>
      <c r="G46" s="38">
        <v>508.89999999999986</v>
      </c>
      <c r="H46" s="38">
        <v>522.89999999999986</v>
      </c>
      <c r="I46" s="38">
        <v>527.19999999999982</v>
      </c>
      <c r="J46" s="38">
        <v>529.89999999999986</v>
      </c>
      <c r="K46" s="31">
        <v>524.5</v>
      </c>
      <c r="L46" s="31">
        <v>517.5</v>
      </c>
      <c r="M46" s="31">
        <v>1.2008399999999999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524.9</v>
      </c>
      <c r="D47" s="38">
        <v>526.76666666666677</v>
      </c>
      <c r="E47" s="38">
        <v>520.53333333333353</v>
      </c>
      <c r="F47" s="38">
        <v>516.16666666666674</v>
      </c>
      <c r="G47" s="38">
        <v>509.93333333333351</v>
      </c>
      <c r="H47" s="38">
        <v>531.13333333333355</v>
      </c>
      <c r="I47" s="38">
        <v>537.3666666666669</v>
      </c>
      <c r="J47" s="38">
        <v>541.73333333333358</v>
      </c>
      <c r="K47" s="31">
        <v>533</v>
      </c>
      <c r="L47" s="31">
        <v>522.4</v>
      </c>
      <c r="M47" s="31">
        <v>1.3193699999999999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183.7</v>
      </c>
      <c r="D48" s="38">
        <v>183.73333333333335</v>
      </c>
      <c r="E48" s="38">
        <v>182.26666666666671</v>
      </c>
      <c r="F48" s="38">
        <v>180.83333333333337</v>
      </c>
      <c r="G48" s="38">
        <v>179.36666666666673</v>
      </c>
      <c r="H48" s="38">
        <v>185.16666666666669</v>
      </c>
      <c r="I48" s="38">
        <v>186.63333333333333</v>
      </c>
      <c r="J48" s="38">
        <v>188.06666666666666</v>
      </c>
      <c r="K48" s="31">
        <v>185.2</v>
      </c>
      <c r="L48" s="31">
        <v>182.3</v>
      </c>
      <c r="M48" s="31">
        <v>107.60876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3348.05</v>
      </c>
      <c r="D49" s="38">
        <v>3346.8833333333332</v>
      </c>
      <c r="E49" s="38">
        <v>3333.8166666666666</v>
      </c>
      <c r="F49" s="38">
        <v>3319.5833333333335</v>
      </c>
      <c r="G49" s="38">
        <v>3306.5166666666669</v>
      </c>
      <c r="H49" s="38">
        <v>3361.1166666666663</v>
      </c>
      <c r="I49" s="38">
        <v>3374.1833333333329</v>
      </c>
      <c r="J49" s="38">
        <v>3388.4166666666661</v>
      </c>
      <c r="K49" s="31">
        <v>3359.95</v>
      </c>
      <c r="L49" s="31">
        <v>3332.65</v>
      </c>
      <c r="M49" s="31">
        <v>5.00258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312.64999999999998</v>
      </c>
      <c r="D50" s="38">
        <v>315.15000000000003</v>
      </c>
      <c r="E50" s="38">
        <v>308.50000000000006</v>
      </c>
      <c r="F50" s="38">
        <v>304.35000000000002</v>
      </c>
      <c r="G50" s="38">
        <v>297.70000000000005</v>
      </c>
      <c r="H50" s="38">
        <v>319.30000000000007</v>
      </c>
      <c r="I50" s="38">
        <v>325.95000000000005</v>
      </c>
      <c r="J50" s="38">
        <v>330.10000000000008</v>
      </c>
      <c r="K50" s="31">
        <v>321.8</v>
      </c>
      <c r="L50" s="31">
        <v>311</v>
      </c>
      <c r="M50" s="31">
        <v>1.96722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1965.5</v>
      </c>
      <c r="D51" s="38">
        <v>1976.3166666666666</v>
      </c>
      <c r="E51" s="38">
        <v>1947.9333333333332</v>
      </c>
      <c r="F51" s="38">
        <v>1930.3666666666666</v>
      </c>
      <c r="G51" s="38">
        <v>1901.9833333333331</v>
      </c>
      <c r="H51" s="38">
        <v>1993.8833333333332</v>
      </c>
      <c r="I51" s="38">
        <v>2022.2666666666664</v>
      </c>
      <c r="J51" s="38">
        <v>2039.8333333333333</v>
      </c>
      <c r="K51" s="31">
        <v>2004.7</v>
      </c>
      <c r="L51" s="31">
        <v>1958.75</v>
      </c>
      <c r="M51" s="31">
        <v>4.4148899999999998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6963.1</v>
      </c>
      <c r="D52" s="38">
        <v>6984.9833333333336</v>
      </c>
      <c r="E52" s="38">
        <v>6885.1166666666668</v>
      </c>
      <c r="F52" s="38">
        <v>6807.1333333333332</v>
      </c>
      <c r="G52" s="38">
        <v>6707.2666666666664</v>
      </c>
      <c r="H52" s="38">
        <v>7062.9666666666672</v>
      </c>
      <c r="I52" s="38">
        <v>7162.8333333333339</v>
      </c>
      <c r="J52" s="38">
        <v>7240.8166666666675</v>
      </c>
      <c r="K52" s="31">
        <v>7084.85</v>
      </c>
      <c r="L52" s="31">
        <v>6907</v>
      </c>
      <c r="M52" s="31">
        <v>0.41549999999999998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720.8</v>
      </c>
      <c r="D53" s="38">
        <v>717.30000000000007</v>
      </c>
      <c r="E53" s="38">
        <v>704.90000000000009</v>
      </c>
      <c r="F53" s="38">
        <v>689</v>
      </c>
      <c r="G53" s="38">
        <v>676.6</v>
      </c>
      <c r="H53" s="38">
        <v>733.20000000000016</v>
      </c>
      <c r="I53" s="38">
        <v>745.6</v>
      </c>
      <c r="J53" s="38">
        <v>761.50000000000023</v>
      </c>
      <c r="K53" s="31">
        <v>729.7</v>
      </c>
      <c r="L53" s="31">
        <v>701.4</v>
      </c>
      <c r="M53" s="31">
        <v>28.663170000000001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867.8</v>
      </c>
      <c r="D54" s="38">
        <v>864.94999999999993</v>
      </c>
      <c r="E54" s="38">
        <v>854.89999999999986</v>
      </c>
      <c r="F54" s="38">
        <v>841.99999999999989</v>
      </c>
      <c r="G54" s="38">
        <v>831.94999999999982</v>
      </c>
      <c r="H54" s="38">
        <v>877.84999999999991</v>
      </c>
      <c r="I54" s="38">
        <v>887.89999999999986</v>
      </c>
      <c r="J54" s="38">
        <v>900.8</v>
      </c>
      <c r="K54" s="31">
        <v>875</v>
      </c>
      <c r="L54" s="31">
        <v>852.05</v>
      </c>
      <c r="M54" s="31">
        <v>11.37073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404.95</v>
      </c>
      <c r="D55" s="38">
        <v>404.3</v>
      </c>
      <c r="E55" s="38">
        <v>399.85</v>
      </c>
      <c r="F55" s="38">
        <v>394.75</v>
      </c>
      <c r="G55" s="38">
        <v>390.3</v>
      </c>
      <c r="H55" s="38">
        <v>409.40000000000003</v>
      </c>
      <c r="I55" s="38">
        <v>413.84999999999997</v>
      </c>
      <c r="J55" s="38">
        <v>418.95000000000005</v>
      </c>
      <c r="K55" s="31">
        <v>408.75</v>
      </c>
      <c r="L55" s="31">
        <v>399.2</v>
      </c>
      <c r="M55" s="31">
        <v>1.52423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3648.45</v>
      </c>
      <c r="D56" s="38">
        <v>3656.7166666666667</v>
      </c>
      <c r="E56" s="38">
        <v>3626.7333333333336</v>
      </c>
      <c r="F56" s="38">
        <v>3605.0166666666669</v>
      </c>
      <c r="G56" s="38">
        <v>3575.0333333333338</v>
      </c>
      <c r="H56" s="38">
        <v>3678.4333333333334</v>
      </c>
      <c r="I56" s="38">
        <v>3708.4166666666661</v>
      </c>
      <c r="J56" s="38">
        <v>3730.1333333333332</v>
      </c>
      <c r="K56" s="31">
        <v>3686.7</v>
      </c>
      <c r="L56" s="31">
        <v>3635</v>
      </c>
      <c r="M56" s="31">
        <v>2.6911900000000002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952.9</v>
      </c>
      <c r="D57" s="38">
        <v>952.2833333333333</v>
      </c>
      <c r="E57" s="38">
        <v>944.66666666666663</v>
      </c>
      <c r="F57" s="38">
        <v>936.43333333333328</v>
      </c>
      <c r="G57" s="38">
        <v>928.81666666666661</v>
      </c>
      <c r="H57" s="38">
        <v>960.51666666666665</v>
      </c>
      <c r="I57" s="38">
        <v>968.13333333333344</v>
      </c>
      <c r="J57" s="38">
        <v>976.36666666666667</v>
      </c>
      <c r="K57" s="31">
        <v>959.9</v>
      </c>
      <c r="L57" s="31">
        <v>944.05</v>
      </c>
      <c r="M57" s="31">
        <v>115.12735000000001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4650.1499999999996</v>
      </c>
      <c r="D58" s="38">
        <v>4661.75</v>
      </c>
      <c r="E58" s="38">
        <v>4625.5</v>
      </c>
      <c r="F58" s="38">
        <v>4600.8500000000004</v>
      </c>
      <c r="G58" s="38">
        <v>4564.6000000000004</v>
      </c>
      <c r="H58" s="38">
        <v>4686.3999999999996</v>
      </c>
      <c r="I58" s="38">
        <v>4722.6499999999996</v>
      </c>
      <c r="J58" s="38">
        <v>4747.2999999999993</v>
      </c>
      <c r="K58" s="31">
        <v>4698</v>
      </c>
      <c r="L58" s="31">
        <v>4637.1000000000004</v>
      </c>
      <c r="M58" s="31">
        <v>4.8705299999999996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7173.6</v>
      </c>
      <c r="D59" s="38">
        <v>7154.583333333333</v>
      </c>
      <c r="E59" s="38">
        <v>7104.1666666666661</v>
      </c>
      <c r="F59" s="38">
        <v>7034.7333333333327</v>
      </c>
      <c r="G59" s="38">
        <v>6984.3166666666657</v>
      </c>
      <c r="H59" s="38">
        <v>7224.0166666666664</v>
      </c>
      <c r="I59" s="38">
        <v>7274.4333333333325</v>
      </c>
      <c r="J59" s="38">
        <v>7343.8666666666668</v>
      </c>
      <c r="K59" s="31">
        <v>7205</v>
      </c>
      <c r="L59" s="31">
        <v>7085.15</v>
      </c>
      <c r="M59" s="31">
        <v>8.07362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1515.75</v>
      </c>
      <c r="D60" s="38">
        <v>1509.6500000000003</v>
      </c>
      <c r="E60" s="38">
        <v>1499.0000000000007</v>
      </c>
      <c r="F60" s="38">
        <v>1482.2500000000005</v>
      </c>
      <c r="G60" s="38">
        <v>1471.6000000000008</v>
      </c>
      <c r="H60" s="38">
        <v>1526.4000000000005</v>
      </c>
      <c r="I60" s="38">
        <v>1537.0500000000002</v>
      </c>
      <c r="J60" s="38">
        <v>1553.8000000000004</v>
      </c>
      <c r="K60" s="31">
        <v>1520.3</v>
      </c>
      <c r="L60" s="31">
        <v>1492.9</v>
      </c>
      <c r="M60" s="31">
        <v>14.09271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7460.25</v>
      </c>
      <c r="D61" s="38">
        <v>7450.0333333333328</v>
      </c>
      <c r="E61" s="38">
        <v>7410.2166666666653</v>
      </c>
      <c r="F61" s="38">
        <v>7360.1833333333325</v>
      </c>
      <c r="G61" s="38">
        <v>7320.366666666665</v>
      </c>
      <c r="H61" s="38">
        <v>7500.0666666666657</v>
      </c>
      <c r="I61" s="38">
        <v>7539.8833333333332</v>
      </c>
      <c r="J61" s="38">
        <v>7589.9166666666661</v>
      </c>
      <c r="K61" s="31">
        <v>7489.85</v>
      </c>
      <c r="L61" s="31">
        <v>7400</v>
      </c>
      <c r="M61" s="31">
        <v>0.16999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2203.15</v>
      </c>
      <c r="D62" s="38">
        <v>2210.9666666666667</v>
      </c>
      <c r="E62" s="38">
        <v>2191.9833333333336</v>
      </c>
      <c r="F62" s="38">
        <v>2180.8166666666671</v>
      </c>
      <c r="G62" s="38">
        <v>2161.8333333333339</v>
      </c>
      <c r="H62" s="38">
        <v>2222.1333333333332</v>
      </c>
      <c r="I62" s="38">
        <v>2241.1166666666659</v>
      </c>
      <c r="J62" s="38">
        <v>2252.2833333333328</v>
      </c>
      <c r="K62" s="31">
        <v>2229.9499999999998</v>
      </c>
      <c r="L62" s="31">
        <v>2199.8000000000002</v>
      </c>
      <c r="M62" s="31">
        <v>0.24196000000000001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2372.4</v>
      </c>
      <c r="D63" s="38">
        <v>2362.25</v>
      </c>
      <c r="E63" s="38">
        <v>2345.15</v>
      </c>
      <c r="F63" s="38">
        <v>2317.9</v>
      </c>
      <c r="G63" s="38">
        <v>2300.8000000000002</v>
      </c>
      <c r="H63" s="38">
        <v>2389.5</v>
      </c>
      <c r="I63" s="38">
        <v>2406.6000000000004</v>
      </c>
      <c r="J63" s="38">
        <v>2433.85</v>
      </c>
      <c r="K63" s="31">
        <v>2379.35</v>
      </c>
      <c r="L63" s="31">
        <v>2335</v>
      </c>
      <c r="M63" s="31">
        <v>4.6147999999999998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394.05</v>
      </c>
      <c r="D64" s="38">
        <v>396.55</v>
      </c>
      <c r="E64" s="38">
        <v>387.70000000000005</v>
      </c>
      <c r="F64" s="38">
        <v>381.35</v>
      </c>
      <c r="G64" s="38">
        <v>372.50000000000006</v>
      </c>
      <c r="H64" s="38">
        <v>402.90000000000003</v>
      </c>
      <c r="I64" s="38">
        <v>411.75000000000006</v>
      </c>
      <c r="J64" s="38">
        <v>418.1</v>
      </c>
      <c r="K64" s="31">
        <v>405.4</v>
      </c>
      <c r="L64" s="31">
        <v>390.2</v>
      </c>
      <c r="M64" s="31">
        <v>37.74709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233.6</v>
      </c>
      <c r="D65" s="38">
        <v>232.53333333333333</v>
      </c>
      <c r="E65" s="38">
        <v>230.56666666666666</v>
      </c>
      <c r="F65" s="38">
        <v>227.53333333333333</v>
      </c>
      <c r="G65" s="38">
        <v>225.56666666666666</v>
      </c>
      <c r="H65" s="38">
        <v>235.56666666666666</v>
      </c>
      <c r="I65" s="38">
        <v>237.5333333333333</v>
      </c>
      <c r="J65" s="38">
        <v>240.56666666666666</v>
      </c>
      <c r="K65" s="31">
        <v>234.5</v>
      </c>
      <c r="L65" s="31">
        <v>229.5</v>
      </c>
      <c r="M65" s="31">
        <v>134.49025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194.85</v>
      </c>
      <c r="D66" s="38">
        <v>193.61666666666665</v>
      </c>
      <c r="E66" s="38">
        <v>190.7833333333333</v>
      </c>
      <c r="F66" s="38">
        <v>186.71666666666667</v>
      </c>
      <c r="G66" s="38">
        <v>183.88333333333333</v>
      </c>
      <c r="H66" s="38">
        <v>197.68333333333328</v>
      </c>
      <c r="I66" s="38">
        <v>200.51666666666659</v>
      </c>
      <c r="J66" s="38">
        <v>204.58333333333326</v>
      </c>
      <c r="K66" s="31">
        <v>196.45</v>
      </c>
      <c r="L66" s="31">
        <v>189.55</v>
      </c>
      <c r="M66" s="31">
        <v>279.85915999999997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85.95</v>
      </c>
      <c r="D67" s="38">
        <v>85.1</v>
      </c>
      <c r="E67" s="38">
        <v>83.949999999999989</v>
      </c>
      <c r="F67" s="38">
        <v>81.949999999999989</v>
      </c>
      <c r="G67" s="38">
        <v>80.799999999999983</v>
      </c>
      <c r="H67" s="38">
        <v>87.1</v>
      </c>
      <c r="I67" s="38">
        <v>88.25</v>
      </c>
      <c r="J67" s="38">
        <v>90.25</v>
      </c>
      <c r="K67" s="31">
        <v>86.25</v>
      </c>
      <c r="L67" s="31">
        <v>83.1</v>
      </c>
      <c r="M67" s="31">
        <v>126.96187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36.25</v>
      </c>
      <c r="D68" s="38">
        <v>35.483333333333334</v>
      </c>
      <c r="E68" s="38">
        <v>34.466666666666669</v>
      </c>
      <c r="F68" s="38">
        <v>32.683333333333337</v>
      </c>
      <c r="G68" s="38">
        <v>31.666666666666671</v>
      </c>
      <c r="H68" s="38">
        <v>37.266666666666666</v>
      </c>
      <c r="I68" s="38">
        <v>38.283333333333331</v>
      </c>
      <c r="J68" s="38">
        <v>40.066666666666663</v>
      </c>
      <c r="K68" s="31">
        <v>36.5</v>
      </c>
      <c r="L68" s="31">
        <v>33.700000000000003</v>
      </c>
      <c r="M68" s="31">
        <v>1196.61538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2601.5500000000002</v>
      </c>
      <c r="D69" s="38">
        <v>2606.85</v>
      </c>
      <c r="E69" s="38">
        <v>2585.6999999999998</v>
      </c>
      <c r="F69" s="38">
        <v>2569.85</v>
      </c>
      <c r="G69" s="38">
        <v>2548.6999999999998</v>
      </c>
      <c r="H69" s="38">
        <v>2622.7</v>
      </c>
      <c r="I69" s="38">
        <v>2643.8500000000004</v>
      </c>
      <c r="J69" s="38">
        <v>2659.7</v>
      </c>
      <c r="K69" s="31">
        <v>2628</v>
      </c>
      <c r="L69" s="31">
        <v>2591</v>
      </c>
      <c r="M69" s="31">
        <v>7.9000000000000001E-2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1755.95</v>
      </c>
      <c r="D70" s="38">
        <v>1759.1333333333332</v>
      </c>
      <c r="E70" s="38">
        <v>1746.8166666666664</v>
      </c>
      <c r="F70" s="38">
        <v>1737.6833333333332</v>
      </c>
      <c r="G70" s="38">
        <v>1725.3666666666663</v>
      </c>
      <c r="H70" s="38">
        <v>1768.2666666666664</v>
      </c>
      <c r="I70" s="38">
        <v>1780.583333333333</v>
      </c>
      <c r="J70" s="38">
        <v>1789.7166666666665</v>
      </c>
      <c r="K70" s="31">
        <v>1771.45</v>
      </c>
      <c r="L70" s="31">
        <v>1750</v>
      </c>
      <c r="M70" s="31">
        <v>1.11572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4827.3</v>
      </c>
      <c r="D71" s="38">
        <v>4781.5666666666666</v>
      </c>
      <c r="E71" s="38">
        <v>4681.7333333333336</v>
      </c>
      <c r="F71" s="38">
        <v>4536.166666666667</v>
      </c>
      <c r="G71" s="38">
        <v>4436.3333333333339</v>
      </c>
      <c r="H71" s="38">
        <v>4927.1333333333332</v>
      </c>
      <c r="I71" s="38">
        <v>5026.9666666666672</v>
      </c>
      <c r="J71" s="38">
        <v>5172.5333333333328</v>
      </c>
      <c r="K71" s="31">
        <v>4881.3999999999996</v>
      </c>
      <c r="L71" s="31">
        <v>4636</v>
      </c>
      <c r="M71" s="31">
        <v>1.2203900000000001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2047.85</v>
      </c>
      <c r="D72" s="38">
        <v>2069.7333333333336</v>
      </c>
      <c r="E72" s="38">
        <v>2004.9666666666672</v>
      </c>
      <c r="F72" s="38">
        <v>1962.0833333333335</v>
      </c>
      <c r="G72" s="38">
        <v>1897.3166666666671</v>
      </c>
      <c r="H72" s="38">
        <v>2112.6166666666672</v>
      </c>
      <c r="I72" s="38">
        <v>2177.3833333333337</v>
      </c>
      <c r="J72" s="38">
        <v>2220.2666666666673</v>
      </c>
      <c r="K72" s="31">
        <v>2134.5</v>
      </c>
      <c r="L72" s="31">
        <v>2026.85</v>
      </c>
      <c r="M72" s="31">
        <v>8.8339999999999996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709.3</v>
      </c>
      <c r="D73" s="38">
        <v>707.2833333333333</v>
      </c>
      <c r="E73" s="38">
        <v>702.61666666666656</v>
      </c>
      <c r="F73" s="38">
        <v>695.93333333333328</v>
      </c>
      <c r="G73" s="38">
        <v>691.26666666666654</v>
      </c>
      <c r="H73" s="38">
        <v>713.96666666666658</v>
      </c>
      <c r="I73" s="38">
        <v>718.63333333333333</v>
      </c>
      <c r="J73" s="38">
        <v>725.31666666666661</v>
      </c>
      <c r="K73" s="31">
        <v>711.95</v>
      </c>
      <c r="L73" s="31">
        <v>700.6</v>
      </c>
      <c r="M73" s="31">
        <v>6.5912600000000001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1115.05</v>
      </c>
      <c r="D74" s="38">
        <v>1122.7166666666667</v>
      </c>
      <c r="E74" s="38">
        <v>1085.4333333333334</v>
      </c>
      <c r="F74" s="38">
        <v>1055.8166666666666</v>
      </c>
      <c r="G74" s="38">
        <v>1018.5333333333333</v>
      </c>
      <c r="H74" s="38">
        <v>1152.3333333333335</v>
      </c>
      <c r="I74" s="38">
        <v>1189.6166666666668</v>
      </c>
      <c r="J74" s="38">
        <v>1219.2333333333336</v>
      </c>
      <c r="K74" s="31">
        <v>1160</v>
      </c>
      <c r="L74" s="31">
        <v>1093.0999999999999</v>
      </c>
      <c r="M74" s="31">
        <v>5.3884100000000004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129.15</v>
      </c>
      <c r="D75" s="38">
        <v>128.91666666666666</v>
      </c>
      <c r="E75" s="38">
        <v>127.83333333333331</v>
      </c>
      <c r="F75" s="38">
        <v>126.51666666666665</v>
      </c>
      <c r="G75" s="38">
        <v>125.43333333333331</v>
      </c>
      <c r="H75" s="38">
        <v>130.23333333333332</v>
      </c>
      <c r="I75" s="38">
        <v>131.31666666666663</v>
      </c>
      <c r="J75" s="38">
        <v>132.63333333333333</v>
      </c>
      <c r="K75" s="31">
        <v>130</v>
      </c>
      <c r="L75" s="31">
        <v>127.6</v>
      </c>
      <c r="M75" s="31">
        <v>125.05271999999999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905.75</v>
      </c>
      <c r="D76" s="38">
        <v>906.05000000000007</v>
      </c>
      <c r="E76" s="38">
        <v>899.20000000000016</v>
      </c>
      <c r="F76" s="38">
        <v>892.65000000000009</v>
      </c>
      <c r="G76" s="38">
        <v>885.80000000000018</v>
      </c>
      <c r="H76" s="38">
        <v>912.60000000000014</v>
      </c>
      <c r="I76" s="38">
        <v>919.45</v>
      </c>
      <c r="J76" s="38">
        <v>926.00000000000011</v>
      </c>
      <c r="K76" s="31">
        <v>912.9</v>
      </c>
      <c r="L76" s="31">
        <v>899.5</v>
      </c>
      <c r="M76" s="31">
        <v>3.2524099999999998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98.85</v>
      </c>
      <c r="D77" s="38">
        <v>99.016666666666666</v>
      </c>
      <c r="E77" s="38">
        <v>97.083333333333329</v>
      </c>
      <c r="F77" s="38">
        <v>95.316666666666663</v>
      </c>
      <c r="G77" s="38">
        <v>93.383333333333326</v>
      </c>
      <c r="H77" s="38">
        <v>100.78333333333333</v>
      </c>
      <c r="I77" s="38">
        <v>102.71666666666667</v>
      </c>
      <c r="J77" s="38">
        <v>104.48333333333333</v>
      </c>
      <c r="K77" s="31">
        <v>100.95</v>
      </c>
      <c r="L77" s="31">
        <v>97.25</v>
      </c>
      <c r="M77" s="31">
        <v>268.41111000000001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357.85</v>
      </c>
      <c r="D78" s="38">
        <v>359.36666666666662</v>
      </c>
      <c r="E78" s="38">
        <v>354.88333333333321</v>
      </c>
      <c r="F78" s="38">
        <v>351.91666666666657</v>
      </c>
      <c r="G78" s="38">
        <v>347.43333333333317</v>
      </c>
      <c r="H78" s="38">
        <v>362.33333333333326</v>
      </c>
      <c r="I78" s="38">
        <v>366.81666666666672</v>
      </c>
      <c r="J78" s="38">
        <v>369.7833333333333</v>
      </c>
      <c r="K78" s="31">
        <v>363.85</v>
      </c>
      <c r="L78" s="31">
        <v>356.4</v>
      </c>
      <c r="M78" s="31">
        <v>31.539899999999999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885.4</v>
      </c>
      <c r="D79" s="38">
        <v>886.71666666666658</v>
      </c>
      <c r="E79" s="38">
        <v>879.13333333333321</v>
      </c>
      <c r="F79" s="38">
        <v>872.86666666666667</v>
      </c>
      <c r="G79" s="38">
        <v>865.2833333333333</v>
      </c>
      <c r="H79" s="38">
        <v>892.98333333333312</v>
      </c>
      <c r="I79" s="38">
        <v>900.56666666666638</v>
      </c>
      <c r="J79" s="38">
        <v>906.83333333333303</v>
      </c>
      <c r="K79" s="31">
        <v>894.3</v>
      </c>
      <c r="L79" s="31">
        <v>880.45</v>
      </c>
      <c r="M79" s="31">
        <v>32.828560000000003</v>
      </c>
      <c r="N79" s="1"/>
      <c r="O79" s="1"/>
    </row>
    <row r="80" spans="1:15" ht="12.75" customHeight="1">
      <c r="A80" s="33">
        <v>70</v>
      </c>
      <c r="B80" s="58" t="s">
        <v>862</v>
      </c>
      <c r="C80" s="31">
        <v>482.7</v>
      </c>
      <c r="D80" s="38">
        <v>479.7</v>
      </c>
      <c r="E80" s="38">
        <v>470.29999999999995</v>
      </c>
      <c r="F80" s="38">
        <v>457.9</v>
      </c>
      <c r="G80" s="38">
        <v>448.49999999999994</v>
      </c>
      <c r="H80" s="38">
        <v>492.09999999999997</v>
      </c>
      <c r="I80" s="38">
        <v>501.49999999999994</v>
      </c>
      <c r="J80" s="38">
        <v>513.9</v>
      </c>
      <c r="K80" s="31">
        <v>489.1</v>
      </c>
      <c r="L80" s="31">
        <v>467.3</v>
      </c>
      <c r="M80" s="31">
        <v>10.231529999999999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273.14999999999998</v>
      </c>
      <c r="D81" s="38">
        <v>270.2833333333333</v>
      </c>
      <c r="E81" s="38">
        <v>266.56666666666661</v>
      </c>
      <c r="F81" s="38">
        <v>259.98333333333329</v>
      </c>
      <c r="G81" s="38">
        <v>256.26666666666659</v>
      </c>
      <c r="H81" s="38">
        <v>276.86666666666662</v>
      </c>
      <c r="I81" s="38">
        <v>280.58333333333331</v>
      </c>
      <c r="J81" s="38">
        <v>287.16666666666663</v>
      </c>
      <c r="K81" s="31">
        <v>274</v>
      </c>
      <c r="L81" s="31">
        <v>263.7</v>
      </c>
      <c r="M81" s="31">
        <v>134.21010000000001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1226.3</v>
      </c>
      <c r="D82" s="38">
        <v>1222.1833333333334</v>
      </c>
      <c r="E82" s="38">
        <v>1213.0666666666668</v>
      </c>
      <c r="F82" s="38">
        <v>1199.8333333333335</v>
      </c>
      <c r="G82" s="38">
        <v>1190.7166666666669</v>
      </c>
      <c r="H82" s="38">
        <v>1235.4166666666667</v>
      </c>
      <c r="I82" s="38">
        <v>1244.5333333333335</v>
      </c>
      <c r="J82" s="38">
        <v>1257.7666666666667</v>
      </c>
      <c r="K82" s="31">
        <v>1231.3</v>
      </c>
      <c r="L82" s="31">
        <v>1208.95</v>
      </c>
      <c r="M82" s="31">
        <v>0.42824000000000001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451.55</v>
      </c>
      <c r="D83" s="38">
        <v>451.11666666666662</v>
      </c>
      <c r="E83" s="38">
        <v>447.48333333333323</v>
      </c>
      <c r="F83" s="38">
        <v>443.41666666666663</v>
      </c>
      <c r="G83" s="38">
        <v>439.78333333333325</v>
      </c>
      <c r="H83" s="38">
        <v>455.18333333333322</v>
      </c>
      <c r="I83" s="38">
        <v>458.81666666666655</v>
      </c>
      <c r="J83" s="38">
        <v>462.88333333333321</v>
      </c>
      <c r="K83" s="31">
        <v>454.75</v>
      </c>
      <c r="L83" s="31">
        <v>447.05</v>
      </c>
      <c r="M83" s="31">
        <v>23.185130000000001</v>
      </c>
      <c r="N83" s="1"/>
      <c r="O83" s="1"/>
    </row>
    <row r="84" spans="1:15" ht="12.75" customHeight="1">
      <c r="A84" s="33">
        <v>74</v>
      </c>
      <c r="B84" s="58" t="s">
        <v>863</v>
      </c>
      <c r="C84" s="31">
        <v>247.1</v>
      </c>
      <c r="D84" s="38">
        <v>249.03333333333333</v>
      </c>
      <c r="E84" s="38">
        <v>244.16666666666666</v>
      </c>
      <c r="F84" s="38">
        <v>241.23333333333332</v>
      </c>
      <c r="G84" s="38">
        <v>236.36666666666665</v>
      </c>
      <c r="H84" s="38">
        <v>251.96666666666667</v>
      </c>
      <c r="I84" s="38">
        <v>256.83333333333337</v>
      </c>
      <c r="J84" s="38">
        <v>259.76666666666665</v>
      </c>
      <c r="K84" s="31">
        <v>253.9</v>
      </c>
      <c r="L84" s="31">
        <v>246.1</v>
      </c>
      <c r="M84" s="31">
        <v>33.783259999999999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6340.3</v>
      </c>
      <c r="D85" s="38">
        <v>6397.9000000000005</v>
      </c>
      <c r="E85" s="38">
        <v>6267.4000000000015</v>
      </c>
      <c r="F85" s="38">
        <v>6194.5000000000009</v>
      </c>
      <c r="G85" s="38">
        <v>6064.0000000000018</v>
      </c>
      <c r="H85" s="38">
        <v>6470.8000000000011</v>
      </c>
      <c r="I85" s="38">
        <v>6601.2999999999993</v>
      </c>
      <c r="J85" s="38">
        <v>6674.2000000000007</v>
      </c>
      <c r="K85" s="31">
        <v>6528.4</v>
      </c>
      <c r="L85" s="31">
        <v>6325</v>
      </c>
      <c r="M85" s="31">
        <v>0.28038000000000002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736.2</v>
      </c>
      <c r="D86" s="38">
        <v>734.85</v>
      </c>
      <c r="E86" s="38">
        <v>729.25</v>
      </c>
      <c r="F86" s="38">
        <v>722.3</v>
      </c>
      <c r="G86" s="38">
        <v>716.69999999999993</v>
      </c>
      <c r="H86" s="38">
        <v>741.80000000000007</v>
      </c>
      <c r="I86" s="38">
        <v>747.4000000000002</v>
      </c>
      <c r="J86" s="38">
        <v>754.35000000000014</v>
      </c>
      <c r="K86" s="31">
        <v>740.45</v>
      </c>
      <c r="L86" s="31">
        <v>727.9</v>
      </c>
      <c r="M86" s="31">
        <v>4.7567700000000004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1023.9</v>
      </c>
      <c r="D87" s="38">
        <v>1029.3</v>
      </c>
      <c r="E87" s="38">
        <v>1014.9499999999998</v>
      </c>
      <c r="F87" s="38">
        <v>1005.9999999999999</v>
      </c>
      <c r="G87" s="38">
        <v>991.64999999999975</v>
      </c>
      <c r="H87" s="38">
        <v>1038.25</v>
      </c>
      <c r="I87" s="38">
        <v>1052.5999999999999</v>
      </c>
      <c r="J87" s="38">
        <v>1061.55</v>
      </c>
      <c r="K87" s="31">
        <v>1043.6500000000001</v>
      </c>
      <c r="L87" s="31">
        <v>1020.35</v>
      </c>
      <c r="M87" s="31">
        <v>0.32051000000000002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480.4</v>
      </c>
      <c r="D88" s="38">
        <v>488.01666666666665</v>
      </c>
      <c r="E88" s="38">
        <v>467.38333333333333</v>
      </c>
      <c r="F88" s="38">
        <v>454.36666666666667</v>
      </c>
      <c r="G88" s="38">
        <v>433.73333333333335</v>
      </c>
      <c r="H88" s="38">
        <v>501.0333333333333</v>
      </c>
      <c r="I88" s="38">
        <v>521.66666666666663</v>
      </c>
      <c r="J88" s="38">
        <v>534.68333333333328</v>
      </c>
      <c r="K88" s="31">
        <v>508.65</v>
      </c>
      <c r="L88" s="31">
        <v>475</v>
      </c>
      <c r="M88" s="31">
        <v>7.7065999999999999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18156.400000000001</v>
      </c>
      <c r="D89" s="38">
        <v>18146.8</v>
      </c>
      <c r="E89" s="38">
        <v>18024.599999999999</v>
      </c>
      <c r="F89" s="38">
        <v>17892.8</v>
      </c>
      <c r="G89" s="38">
        <v>17770.599999999999</v>
      </c>
      <c r="H89" s="38">
        <v>18278.599999999999</v>
      </c>
      <c r="I89" s="38">
        <v>18400.800000000003</v>
      </c>
      <c r="J89" s="38">
        <v>18532.599999999999</v>
      </c>
      <c r="K89" s="31">
        <v>18269</v>
      </c>
      <c r="L89" s="31">
        <v>18015</v>
      </c>
      <c r="M89" s="31">
        <v>0.28087000000000001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588.45000000000005</v>
      </c>
      <c r="D90" s="38">
        <v>589.29999999999995</v>
      </c>
      <c r="E90" s="38">
        <v>581.44999999999993</v>
      </c>
      <c r="F90" s="38">
        <v>574.44999999999993</v>
      </c>
      <c r="G90" s="38">
        <v>566.59999999999991</v>
      </c>
      <c r="H90" s="38">
        <v>596.29999999999995</v>
      </c>
      <c r="I90" s="38">
        <v>604.14999999999986</v>
      </c>
      <c r="J90" s="38">
        <v>611.15</v>
      </c>
      <c r="K90" s="31">
        <v>597.15</v>
      </c>
      <c r="L90" s="31">
        <v>582.29999999999995</v>
      </c>
      <c r="M90" s="31">
        <v>1.1122799999999999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24.2</v>
      </c>
      <c r="D91" s="38">
        <v>24.333333333333332</v>
      </c>
      <c r="E91" s="38">
        <v>23.566666666666663</v>
      </c>
      <c r="F91" s="38">
        <v>22.93333333333333</v>
      </c>
      <c r="G91" s="38">
        <v>22.166666666666661</v>
      </c>
      <c r="H91" s="38">
        <v>24.966666666666665</v>
      </c>
      <c r="I91" s="38">
        <v>25.733333333333338</v>
      </c>
      <c r="J91" s="38">
        <v>26.366666666666667</v>
      </c>
      <c r="K91" s="31">
        <v>25.1</v>
      </c>
      <c r="L91" s="31">
        <v>23.7</v>
      </c>
      <c r="M91" s="31">
        <v>114.22045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4605.3500000000004</v>
      </c>
      <c r="D92" s="38">
        <v>4626.2833333333328</v>
      </c>
      <c r="E92" s="38">
        <v>4575.1166666666659</v>
      </c>
      <c r="F92" s="38">
        <v>4544.8833333333332</v>
      </c>
      <c r="G92" s="38">
        <v>4493.7166666666662</v>
      </c>
      <c r="H92" s="38">
        <v>4656.5166666666655</v>
      </c>
      <c r="I92" s="38">
        <v>4707.6833333333334</v>
      </c>
      <c r="J92" s="38">
        <v>4737.9166666666652</v>
      </c>
      <c r="K92" s="31">
        <v>4677.45</v>
      </c>
      <c r="L92" s="31">
        <v>4596.05</v>
      </c>
      <c r="M92" s="31">
        <v>5.3334099999999998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882.6</v>
      </c>
      <c r="D93" s="38">
        <v>879.58333333333337</v>
      </c>
      <c r="E93" s="38">
        <v>871.26666666666677</v>
      </c>
      <c r="F93" s="38">
        <v>859.93333333333339</v>
      </c>
      <c r="G93" s="38">
        <v>851.61666666666679</v>
      </c>
      <c r="H93" s="38">
        <v>890.91666666666674</v>
      </c>
      <c r="I93" s="38">
        <v>899.23333333333335</v>
      </c>
      <c r="J93" s="38">
        <v>910.56666666666672</v>
      </c>
      <c r="K93" s="31">
        <v>887.9</v>
      </c>
      <c r="L93" s="31">
        <v>868.25</v>
      </c>
      <c r="M93" s="31">
        <v>19.266549999999999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1595.85</v>
      </c>
      <c r="D94" s="38">
        <v>1598.4833333333333</v>
      </c>
      <c r="E94" s="38">
        <v>1587.3666666666668</v>
      </c>
      <c r="F94" s="38">
        <v>1578.8833333333334</v>
      </c>
      <c r="G94" s="38">
        <v>1567.7666666666669</v>
      </c>
      <c r="H94" s="38">
        <v>1606.9666666666667</v>
      </c>
      <c r="I94" s="38">
        <v>1618.083333333333</v>
      </c>
      <c r="J94" s="38">
        <v>1626.5666666666666</v>
      </c>
      <c r="K94" s="31">
        <v>1609.6</v>
      </c>
      <c r="L94" s="31">
        <v>1590</v>
      </c>
      <c r="M94" s="31">
        <v>1.1190199999999999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289.60000000000002</v>
      </c>
      <c r="D95" s="38">
        <v>290.90000000000003</v>
      </c>
      <c r="E95" s="38">
        <v>287.70000000000005</v>
      </c>
      <c r="F95" s="38">
        <v>285.8</v>
      </c>
      <c r="G95" s="38">
        <v>282.60000000000002</v>
      </c>
      <c r="H95" s="38">
        <v>292.80000000000007</v>
      </c>
      <c r="I95" s="38">
        <v>296</v>
      </c>
      <c r="J95" s="38">
        <v>297.90000000000009</v>
      </c>
      <c r="K95" s="31">
        <v>294.10000000000002</v>
      </c>
      <c r="L95" s="31">
        <v>289</v>
      </c>
      <c r="M95" s="31">
        <v>6.5947100000000001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738.3</v>
      </c>
      <c r="D96" s="38">
        <v>740.9</v>
      </c>
      <c r="E96" s="38">
        <v>732.3</v>
      </c>
      <c r="F96" s="38">
        <v>726.3</v>
      </c>
      <c r="G96" s="38">
        <v>717.69999999999993</v>
      </c>
      <c r="H96" s="38">
        <v>746.9</v>
      </c>
      <c r="I96" s="38">
        <v>755.50000000000011</v>
      </c>
      <c r="J96" s="38">
        <v>761.5</v>
      </c>
      <c r="K96" s="31">
        <v>749.5</v>
      </c>
      <c r="L96" s="31">
        <v>734.9</v>
      </c>
      <c r="M96" s="31">
        <v>4.3791200000000003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338.75</v>
      </c>
      <c r="D97" s="38">
        <v>335.84999999999997</v>
      </c>
      <c r="E97" s="38">
        <v>331.89999999999992</v>
      </c>
      <c r="F97" s="38">
        <v>325.04999999999995</v>
      </c>
      <c r="G97" s="38">
        <v>321.09999999999991</v>
      </c>
      <c r="H97" s="38">
        <v>342.69999999999993</v>
      </c>
      <c r="I97" s="38">
        <v>346.65</v>
      </c>
      <c r="J97" s="38">
        <v>353.49999999999994</v>
      </c>
      <c r="K97" s="31">
        <v>339.8</v>
      </c>
      <c r="L97" s="31">
        <v>329</v>
      </c>
      <c r="M97" s="31">
        <v>84.235889999999998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775.45</v>
      </c>
      <c r="D98" s="38">
        <v>774.53333333333342</v>
      </c>
      <c r="E98" s="38">
        <v>761.86666666666679</v>
      </c>
      <c r="F98" s="38">
        <v>748.28333333333342</v>
      </c>
      <c r="G98" s="38">
        <v>735.61666666666679</v>
      </c>
      <c r="H98" s="38">
        <v>788.11666666666679</v>
      </c>
      <c r="I98" s="38">
        <v>800.78333333333353</v>
      </c>
      <c r="J98" s="38">
        <v>814.36666666666679</v>
      </c>
      <c r="K98" s="31">
        <v>787.2</v>
      </c>
      <c r="L98" s="31">
        <v>760.95</v>
      </c>
      <c r="M98" s="31">
        <v>1.3993599999999999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1161.9000000000001</v>
      </c>
      <c r="D99" s="38">
        <v>1170.3166666666666</v>
      </c>
      <c r="E99" s="38">
        <v>1141.6333333333332</v>
      </c>
      <c r="F99" s="38">
        <v>1121.3666666666666</v>
      </c>
      <c r="G99" s="38">
        <v>1092.6833333333332</v>
      </c>
      <c r="H99" s="38">
        <v>1190.5833333333333</v>
      </c>
      <c r="I99" s="38">
        <v>1219.2666666666667</v>
      </c>
      <c r="J99" s="38">
        <v>1239.5333333333333</v>
      </c>
      <c r="K99" s="31">
        <v>1199</v>
      </c>
      <c r="L99" s="31">
        <v>1150.05</v>
      </c>
      <c r="M99" s="31">
        <v>3.6993200000000002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147.6</v>
      </c>
      <c r="D100" s="38">
        <v>148.53333333333333</v>
      </c>
      <c r="E100" s="38">
        <v>146.06666666666666</v>
      </c>
      <c r="F100" s="38">
        <v>144.53333333333333</v>
      </c>
      <c r="G100" s="38">
        <v>142.06666666666666</v>
      </c>
      <c r="H100" s="38">
        <v>150.06666666666666</v>
      </c>
      <c r="I100" s="38">
        <v>152.5333333333333</v>
      </c>
      <c r="J100" s="38">
        <v>154.06666666666666</v>
      </c>
      <c r="K100" s="31">
        <v>151</v>
      </c>
      <c r="L100" s="31">
        <v>147</v>
      </c>
      <c r="M100" s="31">
        <v>19.38241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602.4</v>
      </c>
      <c r="D101" s="38">
        <v>607.0333333333333</v>
      </c>
      <c r="E101" s="38">
        <v>596.36666666666656</v>
      </c>
      <c r="F101" s="38">
        <v>590.33333333333326</v>
      </c>
      <c r="G101" s="38">
        <v>579.66666666666652</v>
      </c>
      <c r="H101" s="38">
        <v>613.06666666666661</v>
      </c>
      <c r="I101" s="38">
        <v>623.73333333333335</v>
      </c>
      <c r="J101" s="38">
        <v>629.76666666666665</v>
      </c>
      <c r="K101" s="31">
        <v>617.70000000000005</v>
      </c>
      <c r="L101" s="31">
        <v>601</v>
      </c>
      <c r="M101" s="31">
        <v>1.4821899999999999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2394.15</v>
      </c>
      <c r="D102" s="38">
        <v>2403.0833333333335</v>
      </c>
      <c r="E102" s="38">
        <v>2376.0666666666671</v>
      </c>
      <c r="F102" s="38">
        <v>2357.9833333333336</v>
      </c>
      <c r="G102" s="38">
        <v>2330.9666666666672</v>
      </c>
      <c r="H102" s="38">
        <v>2421.166666666667</v>
      </c>
      <c r="I102" s="38">
        <v>2448.1833333333334</v>
      </c>
      <c r="J102" s="38">
        <v>2466.2666666666669</v>
      </c>
      <c r="K102" s="31">
        <v>2430.1</v>
      </c>
      <c r="L102" s="31">
        <v>2385</v>
      </c>
      <c r="M102" s="31">
        <v>0.85770000000000002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30.85</v>
      </c>
      <c r="D103" s="38">
        <v>30.600000000000005</v>
      </c>
      <c r="E103" s="38">
        <v>30.100000000000009</v>
      </c>
      <c r="F103" s="38">
        <v>29.350000000000005</v>
      </c>
      <c r="G103" s="38">
        <v>28.850000000000009</v>
      </c>
      <c r="H103" s="38">
        <v>31.350000000000009</v>
      </c>
      <c r="I103" s="38">
        <v>31.85</v>
      </c>
      <c r="J103" s="38">
        <v>32.600000000000009</v>
      </c>
      <c r="K103" s="31">
        <v>31.1</v>
      </c>
      <c r="L103" s="31">
        <v>29.85</v>
      </c>
      <c r="M103" s="31">
        <v>109.18378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1233.4000000000001</v>
      </c>
      <c r="D104" s="38">
        <v>1223.8166666666666</v>
      </c>
      <c r="E104" s="38">
        <v>1212.6333333333332</v>
      </c>
      <c r="F104" s="38">
        <v>1191.8666666666666</v>
      </c>
      <c r="G104" s="38">
        <v>1180.6833333333332</v>
      </c>
      <c r="H104" s="38">
        <v>1244.5833333333333</v>
      </c>
      <c r="I104" s="38">
        <v>1255.7666666666667</v>
      </c>
      <c r="J104" s="38">
        <v>1276.5333333333333</v>
      </c>
      <c r="K104" s="31">
        <v>1235</v>
      </c>
      <c r="L104" s="31">
        <v>1203.05</v>
      </c>
      <c r="M104" s="31">
        <v>6.1147200000000002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625.54999999999995</v>
      </c>
      <c r="D105" s="38">
        <v>622.2833333333333</v>
      </c>
      <c r="E105" s="38">
        <v>615.56666666666661</v>
      </c>
      <c r="F105" s="38">
        <v>605.58333333333326</v>
      </c>
      <c r="G105" s="38">
        <v>598.86666666666656</v>
      </c>
      <c r="H105" s="38">
        <v>632.26666666666665</v>
      </c>
      <c r="I105" s="38">
        <v>638.98333333333335</v>
      </c>
      <c r="J105" s="38">
        <v>648.9666666666667</v>
      </c>
      <c r="K105" s="31">
        <v>629</v>
      </c>
      <c r="L105" s="31">
        <v>612.29999999999995</v>
      </c>
      <c r="M105" s="31">
        <v>1.30751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1041</v>
      </c>
      <c r="D106" s="38">
        <v>1035.5333333333333</v>
      </c>
      <c r="E106" s="38">
        <v>1026.4666666666667</v>
      </c>
      <c r="F106" s="38">
        <v>1011.9333333333334</v>
      </c>
      <c r="G106" s="38">
        <v>1002.8666666666668</v>
      </c>
      <c r="H106" s="38">
        <v>1050.0666666666666</v>
      </c>
      <c r="I106" s="38">
        <v>1059.1333333333332</v>
      </c>
      <c r="J106" s="38">
        <v>1073.6666666666665</v>
      </c>
      <c r="K106" s="31">
        <v>1044.5999999999999</v>
      </c>
      <c r="L106" s="31">
        <v>1021</v>
      </c>
      <c r="M106" s="31">
        <v>1.6177699999999999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8376.2999999999993</v>
      </c>
      <c r="D107" s="38">
        <v>8255.3000000000011</v>
      </c>
      <c r="E107" s="38">
        <v>8041.0000000000018</v>
      </c>
      <c r="F107" s="38">
        <v>7705.7000000000007</v>
      </c>
      <c r="G107" s="38">
        <v>7491.4000000000015</v>
      </c>
      <c r="H107" s="38">
        <v>8590.6000000000022</v>
      </c>
      <c r="I107" s="38">
        <v>8804.9000000000015</v>
      </c>
      <c r="J107" s="38">
        <v>9140.2000000000025</v>
      </c>
      <c r="K107" s="31">
        <v>8469.6</v>
      </c>
      <c r="L107" s="31">
        <v>7920</v>
      </c>
      <c r="M107" s="31">
        <v>0.73828000000000005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78.099999999999994</v>
      </c>
      <c r="D108" s="38">
        <v>78</v>
      </c>
      <c r="E108" s="38">
        <v>77.400000000000006</v>
      </c>
      <c r="F108" s="38">
        <v>76.7</v>
      </c>
      <c r="G108" s="38">
        <v>76.100000000000009</v>
      </c>
      <c r="H108" s="38">
        <v>78.7</v>
      </c>
      <c r="I108" s="38">
        <v>79.3</v>
      </c>
      <c r="J108" s="38">
        <v>80</v>
      </c>
      <c r="K108" s="31">
        <v>78.599999999999994</v>
      </c>
      <c r="L108" s="31">
        <v>77.3</v>
      </c>
      <c r="M108" s="31">
        <v>24.940349999999999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407.95</v>
      </c>
      <c r="D109" s="38">
        <v>406.56666666666661</v>
      </c>
      <c r="E109" s="38">
        <v>404.23333333333323</v>
      </c>
      <c r="F109" s="38">
        <v>400.51666666666665</v>
      </c>
      <c r="G109" s="38">
        <v>398.18333333333328</v>
      </c>
      <c r="H109" s="38">
        <v>410.28333333333319</v>
      </c>
      <c r="I109" s="38">
        <v>412.61666666666656</v>
      </c>
      <c r="J109" s="38">
        <v>416.33333333333314</v>
      </c>
      <c r="K109" s="31">
        <v>408.9</v>
      </c>
      <c r="L109" s="31">
        <v>402.85</v>
      </c>
      <c r="M109" s="31">
        <v>8.1360399999999995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478.8</v>
      </c>
      <c r="D110" s="38">
        <v>479.93333333333334</v>
      </c>
      <c r="E110" s="38">
        <v>473.86666666666667</v>
      </c>
      <c r="F110" s="38">
        <v>468.93333333333334</v>
      </c>
      <c r="G110" s="38">
        <v>462.86666666666667</v>
      </c>
      <c r="H110" s="38">
        <v>484.86666666666667</v>
      </c>
      <c r="I110" s="38">
        <v>490.93333333333339</v>
      </c>
      <c r="J110" s="38">
        <v>495.86666666666667</v>
      </c>
      <c r="K110" s="31">
        <v>486</v>
      </c>
      <c r="L110" s="31">
        <v>475</v>
      </c>
      <c r="M110" s="31">
        <v>1.0355300000000001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275.05</v>
      </c>
      <c r="D111" s="38">
        <v>275.08333333333331</v>
      </c>
      <c r="E111" s="38">
        <v>272.16666666666663</v>
      </c>
      <c r="F111" s="38">
        <v>269.2833333333333</v>
      </c>
      <c r="G111" s="38">
        <v>266.36666666666662</v>
      </c>
      <c r="H111" s="38">
        <v>277.96666666666664</v>
      </c>
      <c r="I111" s="38">
        <v>280.88333333333327</v>
      </c>
      <c r="J111" s="38">
        <v>283.76666666666665</v>
      </c>
      <c r="K111" s="31">
        <v>278</v>
      </c>
      <c r="L111" s="31">
        <v>272.2</v>
      </c>
      <c r="M111" s="31">
        <v>39.890459999999997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447.95</v>
      </c>
      <c r="D112" s="38">
        <v>448.91666666666669</v>
      </c>
      <c r="E112" s="38">
        <v>444.13333333333338</v>
      </c>
      <c r="F112" s="38">
        <v>440.31666666666672</v>
      </c>
      <c r="G112" s="38">
        <v>435.53333333333342</v>
      </c>
      <c r="H112" s="38">
        <v>452.73333333333335</v>
      </c>
      <c r="I112" s="38">
        <v>457.51666666666665</v>
      </c>
      <c r="J112" s="38">
        <v>461.33333333333331</v>
      </c>
      <c r="K112" s="31">
        <v>453.7</v>
      </c>
      <c r="L112" s="31">
        <v>445.1</v>
      </c>
      <c r="M112" s="31">
        <v>0.97604999999999997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946.2</v>
      </c>
      <c r="D113" s="38">
        <v>942.76666666666677</v>
      </c>
      <c r="E113" s="38">
        <v>933.53333333333353</v>
      </c>
      <c r="F113" s="38">
        <v>920.86666666666679</v>
      </c>
      <c r="G113" s="38">
        <v>911.63333333333355</v>
      </c>
      <c r="H113" s="38">
        <v>955.43333333333351</v>
      </c>
      <c r="I113" s="38">
        <v>964.66666666666686</v>
      </c>
      <c r="J113" s="38">
        <v>977.33333333333348</v>
      </c>
      <c r="K113" s="31">
        <v>952</v>
      </c>
      <c r="L113" s="31">
        <v>930.1</v>
      </c>
      <c r="M113" s="31">
        <v>0.88044999999999995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1057.8</v>
      </c>
      <c r="D114" s="38">
        <v>1060.6833333333334</v>
      </c>
      <c r="E114" s="38">
        <v>1048.0666666666668</v>
      </c>
      <c r="F114" s="38">
        <v>1038.3333333333335</v>
      </c>
      <c r="G114" s="38">
        <v>1025.7166666666669</v>
      </c>
      <c r="H114" s="38">
        <v>1070.4166666666667</v>
      </c>
      <c r="I114" s="38">
        <v>1083.0333333333335</v>
      </c>
      <c r="J114" s="38">
        <v>1092.7666666666667</v>
      </c>
      <c r="K114" s="31">
        <v>1073.3</v>
      </c>
      <c r="L114" s="31">
        <v>1050.95</v>
      </c>
      <c r="M114" s="31">
        <v>19.486260000000001</v>
      </c>
      <c r="N114" s="1"/>
      <c r="O114" s="1"/>
    </row>
    <row r="115" spans="1:15" ht="12.75" customHeight="1">
      <c r="A115" s="33">
        <v>105</v>
      </c>
      <c r="B115" s="58" t="s">
        <v>858</v>
      </c>
      <c r="C115" s="31">
        <v>476.35</v>
      </c>
      <c r="D115" s="38">
        <v>481.18333333333334</v>
      </c>
      <c r="E115" s="38">
        <v>468.36666666666667</v>
      </c>
      <c r="F115" s="38">
        <v>460.38333333333333</v>
      </c>
      <c r="G115" s="38">
        <v>447.56666666666666</v>
      </c>
      <c r="H115" s="38">
        <v>489.16666666666669</v>
      </c>
      <c r="I115" s="38">
        <v>501.98333333333341</v>
      </c>
      <c r="J115" s="38">
        <v>509.9666666666667</v>
      </c>
      <c r="K115" s="31">
        <v>494</v>
      </c>
      <c r="L115" s="31">
        <v>473.2</v>
      </c>
      <c r="M115" s="31">
        <v>4.2183099999999998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1266.45</v>
      </c>
      <c r="D116" s="38">
        <v>1253.1666666666667</v>
      </c>
      <c r="E116" s="38">
        <v>1237.3333333333335</v>
      </c>
      <c r="F116" s="38">
        <v>1208.2166666666667</v>
      </c>
      <c r="G116" s="38">
        <v>1192.3833333333334</v>
      </c>
      <c r="H116" s="38">
        <v>1282.2833333333335</v>
      </c>
      <c r="I116" s="38">
        <v>1298.116666666667</v>
      </c>
      <c r="J116" s="38">
        <v>1327.2333333333336</v>
      </c>
      <c r="K116" s="31">
        <v>1269</v>
      </c>
      <c r="L116" s="31">
        <v>1224.05</v>
      </c>
      <c r="M116" s="31">
        <v>50.642380000000003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133.35</v>
      </c>
      <c r="D117" s="38">
        <v>133.70000000000002</v>
      </c>
      <c r="E117" s="38">
        <v>132.15000000000003</v>
      </c>
      <c r="F117" s="38">
        <v>130.95000000000002</v>
      </c>
      <c r="G117" s="38">
        <v>129.40000000000003</v>
      </c>
      <c r="H117" s="38">
        <v>134.90000000000003</v>
      </c>
      <c r="I117" s="38">
        <v>136.45000000000005</v>
      </c>
      <c r="J117" s="38">
        <v>137.65000000000003</v>
      </c>
      <c r="K117" s="31">
        <v>135.25</v>
      </c>
      <c r="L117" s="31">
        <v>132.5</v>
      </c>
      <c r="M117" s="31">
        <v>25.686229999999998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1378.65</v>
      </c>
      <c r="D118" s="38">
        <v>1365.1666666666667</v>
      </c>
      <c r="E118" s="38">
        <v>1337.9333333333334</v>
      </c>
      <c r="F118" s="38">
        <v>1297.2166666666667</v>
      </c>
      <c r="G118" s="38">
        <v>1269.9833333333333</v>
      </c>
      <c r="H118" s="38">
        <v>1405.8833333333334</v>
      </c>
      <c r="I118" s="38">
        <v>1433.1166666666666</v>
      </c>
      <c r="J118" s="38">
        <v>1473.8333333333335</v>
      </c>
      <c r="K118" s="31">
        <v>1392.4</v>
      </c>
      <c r="L118" s="31">
        <v>1324.45</v>
      </c>
      <c r="M118" s="31">
        <v>5.4965000000000002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230.25</v>
      </c>
      <c r="D119" s="38">
        <v>231.65</v>
      </c>
      <c r="E119" s="38">
        <v>227.9</v>
      </c>
      <c r="F119" s="38">
        <v>225.55</v>
      </c>
      <c r="G119" s="38">
        <v>221.8</v>
      </c>
      <c r="H119" s="38">
        <v>234</v>
      </c>
      <c r="I119" s="38">
        <v>237.75</v>
      </c>
      <c r="J119" s="38">
        <v>240.1</v>
      </c>
      <c r="K119" s="31">
        <v>235.4</v>
      </c>
      <c r="L119" s="31">
        <v>229.3</v>
      </c>
      <c r="M119" s="31">
        <v>138.28140999999999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666.05</v>
      </c>
      <c r="D120" s="38">
        <v>664.23333333333323</v>
      </c>
      <c r="E120" s="38">
        <v>659.66666666666652</v>
      </c>
      <c r="F120" s="38">
        <v>653.2833333333333</v>
      </c>
      <c r="G120" s="38">
        <v>648.71666666666658</v>
      </c>
      <c r="H120" s="38">
        <v>670.61666666666645</v>
      </c>
      <c r="I120" s="38">
        <v>675.18333333333328</v>
      </c>
      <c r="J120" s="38">
        <v>681.56666666666638</v>
      </c>
      <c r="K120" s="31">
        <v>668.8</v>
      </c>
      <c r="L120" s="31">
        <v>657.85</v>
      </c>
      <c r="M120" s="31">
        <v>6.21774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4980.8999999999996</v>
      </c>
      <c r="D121" s="38">
        <v>4976.8166666666666</v>
      </c>
      <c r="E121" s="38">
        <v>4934.6833333333334</v>
      </c>
      <c r="F121" s="38">
        <v>4888.4666666666672</v>
      </c>
      <c r="G121" s="38">
        <v>4846.3333333333339</v>
      </c>
      <c r="H121" s="38">
        <v>5023.0333333333328</v>
      </c>
      <c r="I121" s="38">
        <v>5065.1666666666661</v>
      </c>
      <c r="J121" s="38">
        <v>5111.3833333333323</v>
      </c>
      <c r="K121" s="31">
        <v>5018.95</v>
      </c>
      <c r="L121" s="31">
        <v>4930.6000000000004</v>
      </c>
      <c r="M121" s="31">
        <v>2.3380800000000002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1977</v>
      </c>
      <c r="D122" s="38">
        <v>1981.6833333333334</v>
      </c>
      <c r="E122" s="38">
        <v>1959.3166666666668</v>
      </c>
      <c r="F122" s="38">
        <v>1941.6333333333334</v>
      </c>
      <c r="G122" s="38">
        <v>1919.2666666666669</v>
      </c>
      <c r="H122" s="38">
        <v>1999.3666666666668</v>
      </c>
      <c r="I122" s="38">
        <v>2021.7333333333336</v>
      </c>
      <c r="J122" s="38">
        <v>2039.4166666666667</v>
      </c>
      <c r="K122" s="31">
        <v>2004.05</v>
      </c>
      <c r="L122" s="31">
        <v>1964</v>
      </c>
      <c r="M122" s="31">
        <v>7.8126199999999999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2379.85</v>
      </c>
      <c r="D123" s="38">
        <v>2378.1</v>
      </c>
      <c r="E123" s="38">
        <v>2356.1999999999998</v>
      </c>
      <c r="F123" s="38">
        <v>2332.5499999999997</v>
      </c>
      <c r="G123" s="38">
        <v>2310.6499999999996</v>
      </c>
      <c r="H123" s="38">
        <v>2401.75</v>
      </c>
      <c r="I123" s="38">
        <v>2423.6500000000005</v>
      </c>
      <c r="J123" s="38">
        <v>2447.3000000000002</v>
      </c>
      <c r="K123" s="31">
        <v>2400</v>
      </c>
      <c r="L123" s="31">
        <v>2354.4499999999998</v>
      </c>
      <c r="M123" s="31">
        <v>1.1893800000000001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710.65</v>
      </c>
      <c r="D124" s="38">
        <v>706.45000000000016</v>
      </c>
      <c r="E124" s="38">
        <v>699.90000000000032</v>
      </c>
      <c r="F124" s="38">
        <v>689.1500000000002</v>
      </c>
      <c r="G124" s="38">
        <v>682.60000000000036</v>
      </c>
      <c r="H124" s="38">
        <v>717.20000000000027</v>
      </c>
      <c r="I124" s="38">
        <v>723.75000000000023</v>
      </c>
      <c r="J124" s="38">
        <v>734.50000000000023</v>
      </c>
      <c r="K124" s="31">
        <v>713</v>
      </c>
      <c r="L124" s="31">
        <v>695.7</v>
      </c>
      <c r="M124" s="31">
        <v>14.334759999999999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1056.5</v>
      </c>
      <c r="D125" s="38">
        <v>1056.5</v>
      </c>
      <c r="E125" s="38">
        <v>1048</v>
      </c>
      <c r="F125" s="38">
        <v>1039.5</v>
      </c>
      <c r="G125" s="38">
        <v>1031</v>
      </c>
      <c r="H125" s="38">
        <v>1065</v>
      </c>
      <c r="I125" s="38">
        <v>1073.5</v>
      </c>
      <c r="J125" s="38">
        <v>1082</v>
      </c>
      <c r="K125" s="31">
        <v>1065</v>
      </c>
      <c r="L125" s="31">
        <v>1048</v>
      </c>
      <c r="M125" s="31">
        <v>4.6008199999999997</v>
      </c>
      <c r="N125" s="1"/>
      <c r="O125" s="1"/>
    </row>
    <row r="126" spans="1:15" ht="12.75" customHeight="1">
      <c r="A126" s="33">
        <v>116</v>
      </c>
      <c r="B126" s="58" t="s">
        <v>864</v>
      </c>
      <c r="C126" s="31">
        <v>4748</v>
      </c>
      <c r="D126" s="38">
        <v>4736.5</v>
      </c>
      <c r="E126" s="38">
        <v>4697.45</v>
      </c>
      <c r="F126" s="38">
        <v>4646.8999999999996</v>
      </c>
      <c r="G126" s="38">
        <v>4607.8499999999995</v>
      </c>
      <c r="H126" s="38">
        <v>4787.05</v>
      </c>
      <c r="I126" s="38">
        <v>4826.0999999999995</v>
      </c>
      <c r="J126" s="38">
        <v>4876.6500000000005</v>
      </c>
      <c r="K126" s="31">
        <v>4775.55</v>
      </c>
      <c r="L126" s="31">
        <v>4685.95</v>
      </c>
      <c r="M126" s="31">
        <v>0.27177000000000001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1449.5</v>
      </c>
      <c r="D127" s="38">
        <v>1451.55</v>
      </c>
      <c r="E127" s="38">
        <v>1438</v>
      </c>
      <c r="F127" s="38">
        <v>1426.5</v>
      </c>
      <c r="G127" s="38">
        <v>1412.95</v>
      </c>
      <c r="H127" s="38">
        <v>1463.05</v>
      </c>
      <c r="I127" s="38">
        <v>1476.5999999999997</v>
      </c>
      <c r="J127" s="38">
        <v>1488.1</v>
      </c>
      <c r="K127" s="31">
        <v>1465.1</v>
      </c>
      <c r="L127" s="31">
        <v>1440.05</v>
      </c>
      <c r="M127" s="31">
        <v>0.79457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3865.4</v>
      </c>
      <c r="D128" s="38">
        <v>3859.7999999999997</v>
      </c>
      <c r="E128" s="38">
        <v>3835.5999999999995</v>
      </c>
      <c r="F128" s="38">
        <v>3805.7999999999997</v>
      </c>
      <c r="G128" s="38">
        <v>3781.5999999999995</v>
      </c>
      <c r="H128" s="38">
        <v>3889.5999999999995</v>
      </c>
      <c r="I128" s="38">
        <v>3913.7999999999993</v>
      </c>
      <c r="J128" s="38">
        <v>3943.5999999999995</v>
      </c>
      <c r="K128" s="31">
        <v>3884</v>
      </c>
      <c r="L128" s="31">
        <v>3830</v>
      </c>
      <c r="M128" s="31">
        <v>0.1225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304.05</v>
      </c>
      <c r="D129" s="38">
        <v>302.31666666666666</v>
      </c>
      <c r="E129" s="38">
        <v>299.63333333333333</v>
      </c>
      <c r="F129" s="38">
        <v>295.21666666666664</v>
      </c>
      <c r="G129" s="38">
        <v>292.5333333333333</v>
      </c>
      <c r="H129" s="38">
        <v>306.73333333333335</v>
      </c>
      <c r="I129" s="38">
        <v>309.41666666666663</v>
      </c>
      <c r="J129" s="38">
        <v>313.83333333333337</v>
      </c>
      <c r="K129" s="31">
        <v>305</v>
      </c>
      <c r="L129" s="31">
        <v>297.89999999999998</v>
      </c>
      <c r="M129" s="31">
        <v>36.837949999999999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311.05</v>
      </c>
      <c r="D130" s="38">
        <v>310.93333333333334</v>
      </c>
      <c r="E130" s="38">
        <v>306.91666666666669</v>
      </c>
      <c r="F130" s="38">
        <v>302.78333333333336</v>
      </c>
      <c r="G130" s="38">
        <v>298.76666666666671</v>
      </c>
      <c r="H130" s="38">
        <v>315.06666666666666</v>
      </c>
      <c r="I130" s="38">
        <v>319.08333333333331</v>
      </c>
      <c r="J130" s="38">
        <v>323.21666666666664</v>
      </c>
      <c r="K130" s="31">
        <v>314.95</v>
      </c>
      <c r="L130" s="31">
        <v>306.8</v>
      </c>
      <c r="M130" s="31">
        <v>5.6918899999999999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1733.6</v>
      </c>
      <c r="D131" s="38">
        <v>1739.5333333333335</v>
      </c>
      <c r="E131" s="38">
        <v>1715.0666666666671</v>
      </c>
      <c r="F131" s="38">
        <v>1696.5333333333335</v>
      </c>
      <c r="G131" s="38">
        <v>1672.0666666666671</v>
      </c>
      <c r="H131" s="38">
        <v>1758.0666666666671</v>
      </c>
      <c r="I131" s="38">
        <v>1782.5333333333338</v>
      </c>
      <c r="J131" s="38">
        <v>1801.0666666666671</v>
      </c>
      <c r="K131" s="31">
        <v>1764</v>
      </c>
      <c r="L131" s="31">
        <v>1721</v>
      </c>
      <c r="M131" s="31">
        <v>13.703749999999999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1588.8</v>
      </c>
      <c r="D132" s="38">
        <v>1603.0666666666668</v>
      </c>
      <c r="E132" s="38">
        <v>1552.6333333333337</v>
      </c>
      <c r="F132" s="38">
        <v>1516.4666666666669</v>
      </c>
      <c r="G132" s="38">
        <v>1466.0333333333338</v>
      </c>
      <c r="H132" s="38">
        <v>1639.2333333333336</v>
      </c>
      <c r="I132" s="38">
        <v>1689.6666666666665</v>
      </c>
      <c r="J132" s="38">
        <v>1725.8333333333335</v>
      </c>
      <c r="K132" s="31">
        <v>1653.5</v>
      </c>
      <c r="L132" s="31">
        <v>1566.9</v>
      </c>
      <c r="M132" s="31">
        <v>5.2792500000000002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562.4</v>
      </c>
      <c r="D133" s="38">
        <v>562.68333333333328</v>
      </c>
      <c r="E133" s="38">
        <v>558.26666666666654</v>
      </c>
      <c r="F133" s="38">
        <v>554.13333333333321</v>
      </c>
      <c r="G133" s="38">
        <v>549.71666666666647</v>
      </c>
      <c r="H133" s="38">
        <v>566.81666666666661</v>
      </c>
      <c r="I133" s="38">
        <v>571.23333333333335</v>
      </c>
      <c r="J133" s="38">
        <v>575.36666666666667</v>
      </c>
      <c r="K133" s="31">
        <v>567.1</v>
      </c>
      <c r="L133" s="31">
        <v>558.54999999999995</v>
      </c>
      <c r="M133" s="31">
        <v>19.565899999999999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2015.7</v>
      </c>
      <c r="D134" s="38">
        <v>2012.3333333333333</v>
      </c>
      <c r="E134" s="38">
        <v>1984.6666666666665</v>
      </c>
      <c r="F134" s="38">
        <v>1953.6333333333332</v>
      </c>
      <c r="G134" s="38">
        <v>1925.9666666666665</v>
      </c>
      <c r="H134" s="38">
        <v>2043.3666666666666</v>
      </c>
      <c r="I134" s="38">
        <v>2071.0333333333328</v>
      </c>
      <c r="J134" s="38">
        <v>2102.0666666666666</v>
      </c>
      <c r="K134" s="31">
        <v>2040</v>
      </c>
      <c r="L134" s="31">
        <v>1981.3</v>
      </c>
      <c r="M134" s="31">
        <v>2.5150000000000001</v>
      </c>
      <c r="N134" s="1"/>
      <c r="O134" s="1"/>
    </row>
    <row r="135" spans="1:15" ht="12.75" customHeight="1">
      <c r="A135" s="33">
        <v>125</v>
      </c>
      <c r="B135" s="58" t="s">
        <v>865</v>
      </c>
      <c r="C135" s="31">
        <v>2031.35</v>
      </c>
      <c r="D135" s="38">
        <v>2026.3500000000001</v>
      </c>
      <c r="E135" s="38">
        <v>2012.7000000000003</v>
      </c>
      <c r="F135" s="38">
        <v>1994.0500000000002</v>
      </c>
      <c r="G135" s="38">
        <v>1980.4000000000003</v>
      </c>
      <c r="H135" s="38">
        <v>2045.0000000000002</v>
      </c>
      <c r="I135" s="38">
        <v>2058.6500000000005</v>
      </c>
      <c r="J135" s="38">
        <v>2077.3000000000002</v>
      </c>
      <c r="K135" s="31">
        <v>2040</v>
      </c>
      <c r="L135" s="31">
        <v>2007.7</v>
      </c>
      <c r="M135" s="31">
        <v>0.79352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862.2</v>
      </c>
      <c r="D136" s="38">
        <v>859.53333333333342</v>
      </c>
      <c r="E136" s="38">
        <v>853.11666666666679</v>
      </c>
      <c r="F136" s="38">
        <v>844.03333333333342</v>
      </c>
      <c r="G136" s="38">
        <v>837.61666666666679</v>
      </c>
      <c r="H136" s="38">
        <v>868.61666666666679</v>
      </c>
      <c r="I136" s="38">
        <v>875.03333333333353</v>
      </c>
      <c r="J136" s="38">
        <v>884.11666666666679</v>
      </c>
      <c r="K136" s="31">
        <v>865.95</v>
      </c>
      <c r="L136" s="31">
        <v>850.45</v>
      </c>
      <c r="M136" s="31">
        <v>0.27856999999999998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551.54999999999995</v>
      </c>
      <c r="D137" s="38">
        <v>551.61666666666667</v>
      </c>
      <c r="E137" s="38">
        <v>549.0333333333333</v>
      </c>
      <c r="F137" s="38">
        <v>546.51666666666665</v>
      </c>
      <c r="G137" s="38">
        <v>543.93333333333328</v>
      </c>
      <c r="H137" s="38">
        <v>554.13333333333333</v>
      </c>
      <c r="I137" s="38">
        <v>556.71666666666658</v>
      </c>
      <c r="J137" s="38">
        <v>559.23333333333335</v>
      </c>
      <c r="K137" s="31">
        <v>554.20000000000005</v>
      </c>
      <c r="L137" s="31">
        <v>549.1</v>
      </c>
      <c r="M137" s="31">
        <v>2.30226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2091.9499999999998</v>
      </c>
      <c r="D138" s="38">
        <v>2075.8833333333332</v>
      </c>
      <c r="E138" s="38">
        <v>2047.7666666666664</v>
      </c>
      <c r="F138" s="38">
        <v>2003.5833333333333</v>
      </c>
      <c r="G138" s="38">
        <v>1975.4666666666665</v>
      </c>
      <c r="H138" s="38">
        <v>2120.0666666666666</v>
      </c>
      <c r="I138" s="38">
        <v>2148.1833333333334</v>
      </c>
      <c r="J138" s="38">
        <v>2192.3666666666663</v>
      </c>
      <c r="K138" s="31">
        <v>2104</v>
      </c>
      <c r="L138" s="31">
        <v>2031.7</v>
      </c>
      <c r="M138" s="31">
        <v>5.0882500000000004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411.25</v>
      </c>
      <c r="D139" s="38">
        <v>412.5333333333333</v>
      </c>
      <c r="E139" s="38">
        <v>407.71666666666658</v>
      </c>
      <c r="F139" s="38">
        <v>404.18333333333328</v>
      </c>
      <c r="G139" s="38">
        <v>399.36666666666656</v>
      </c>
      <c r="H139" s="38">
        <v>416.06666666666661</v>
      </c>
      <c r="I139" s="38">
        <v>420.88333333333333</v>
      </c>
      <c r="J139" s="38">
        <v>424.41666666666663</v>
      </c>
      <c r="K139" s="31">
        <v>417.35</v>
      </c>
      <c r="L139" s="31">
        <v>409</v>
      </c>
      <c r="M139" s="31">
        <v>9.9632299999999994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181.75</v>
      </c>
      <c r="D140" s="38">
        <v>182.01666666666665</v>
      </c>
      <c r="E140" s="38">
        <v>179.73333333333329</v>
      </c>
      <c r="F140" s="38">
        <v>177.71666666666664</v>
      </c>
      <c r="G140" s="38">
        <v>175.43333333333328</v>
      </c>
      <c r="H140" s="38">
        <v>184.0333333333333</v>
      </c>
      <c r="I140" s="38">
        <v>186.31666666666666</v>
      </c>
      <c r="J140" s="38">
        <v>188.33333333333331</v>
      </c>
      <c r="K140" s="31">
        <v>184.3</v>
      </c>
      <c r="L140" s="31">
        <v>180</v>
      </c>
      <c r="M140" s="31">
        <v>43.230699999999999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194.1</v>
      </c>
      <c r="D141" s="38">
        <v>192.76666666666665</v>
      </c>
      <c r="E141" s="38">
        <v>189.83333333333331</v>
      </c>
      <c r="F141" s="38">
        <v>185.56666666666666</v>
      </c>
      <c r="G141" s="38">
        <v>182.63333333333333</v>
      </c>
      <c r="H141" s="38">
        <v>197.0333333333333</v>
      </c>
      <c r="I141" s="38">
        <v>199.96666666666664</v>
      </c>
      <c r="J141" s="38">
        <v>204.23333333333329</v>
      </c>
      <c r="K141" s="31">
        <v>195.7</v>
      </c>
      <c r="L141" s="31">
        <v>188.5</v>
      </c>
      <c r="M141" s="31">
        <v>16.01688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3846.4</v>
      </c>
      <c r="D142" s="38">
        <v>3871.7166666666672</v>
      </c>
      <c r="E142" s="38">
        <v>3808.7333333333345</v>
      </c>
      <c r="F142" s="38">
        <v>3771.0666666666675</v>
      </c>
      <c r="G142" s="38">
        <v>3708.0833333333348</v>
      </c>
      <c r="H142" s="38">
        <v>3909.3833333333341</v>
      </c>
      <c r="I142" s="38">
        <v>3972.3666666666668</v>
      </c>
      <c r="J142" s="38">
        <v>4010.0333333333338</v>
      </c>
      <c r="K142" s="31">
        <v>3934.7</v>
      </c>
      <c r="L142" s="31">
        <v>3834.05</v>
      </c>
      <c r="M142" s="31">
        <v>5.3270600000000004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4859.8</v>
      </c>
      <c r="D143" s="38">
        <v>4828.2666666666664</v>
      </c>
      <c r="E143" s="38">
        <v>4731.5333333333328</v>
      </c>
      <c r="F143" s="38">
        <v>4603.2666666666664</v>
      </c>
      <c r="G143" s="38">
        <v>4506.5333333333328</v>
      </c>
      <c r="H143" s="38">
        <v>4956.5333333333328</v>
      </c>
      <c r="I143" s="38">
        <v>5053.2666666666664</v>
      </c>
      <c r="J143" s="38">
        <v>5181.5333333333328</v>
      </c>
      <c r="K143" s="31">
        <v>4925</v>
      </c>
      <c r="L143" s="31">
        <v>4700</v>
      </c>
      <c r="M143" s="31">
        <v>24.20251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488.25</v>
      </c>
      <c r="D144" s="38">
        <v>487.85000000000008</v>
      </c>
      <c r="E144" s="38">
        <v>482.50000000000017</v>
      </c>
      <c r="F144" s="38">
        <v>476.75000000000011</v>
      </c>
      <c r="G144" s="38">
        <v>471.4000000000002</v>
      </c>
      <c r="H144" s="38">
        <v>493.60000000000014</v>
      </c>
      <c r="I144" s="38">
        <v>498.95000000000005</v>
      </c>
      <c r="J144" s="38">
        <v>504.7000000000001</v>
      </c>
      <c r="K144" s="31">
        <v>493.2</v>
      </c>
      <c r="L144" s="31">
        <v>482.1</v>
      </c>
      <c r="M144" s="31">
        <v>25.42925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2369.6</v>
      </c>
      <c r="D145" s="38">
        <v>2367.3666666666663</v>
      </c>
      <c r="E145" s="38">
        <v>2349.7833333333328</v>
      </c>
      <c r="F145" s="38">
        <v>2329.9666666666667</v>
      </c>
      <c r="G145" s="38">
        <v>2312.3833333333332</v>
      </c>
      <c r="H145" s="38">
        <v>2387.1833333333325</v>
      </c>
      <c r="I145" s="38">
        <v>2404.7666666666655</v>
      </c>
      <c r="J145" s="38">
        <v>2424.5833333333321</v>
      </c>
      <c r="K145" s="31">
        <v>2384.9499999999998</v>
      </c>
      <c r="L145" s="31">
        <v>2347.5500000000002</v>
      </c>
      <c r="M145" s="31">
        <v>1.17788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5657.95</v>
      </c>
      <c r="D146" s="38">
        <v>5680.6333333333341</v>
      </c>
      <c r="E146" s="38">
        <v>5622.3166666666684</v>
      </c>
      <c r="F146" s="38">
        <v>5586.6833333333343</v>
      </c>
      <c r="G146" s="38">
        <v>5528.3666666666686</v>
      </c>
      <c r="H146" s="38">
        <v>5716.2666666666682</v>
      </c>
      <c r="I146" s="38">
        <v>5774.5833333333339</v>
      </c>
      <c r="J146" s="38">
        <v>5810.2166666666681</v>
      </c>
      <c r="K146" s="31">
        <v>5738.95</v>
      </c>
      <c r="L146" s="31">
        <v>5645</v>
      </c>
      <c r="M146" s="31">
        <v>5.9740200000000003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479.95</v>
      </c>
      <c r="D147" s="38">
        <v>482.16666666666669</v>
      </c>
      <c r="E147" s="38">
        <v>474.43333333333339</v>
      </c>
      <c r="F147" s="38">
        <v>468.91666666666669</v>
      </c>
      <c r="G147" s="38">
        <v>461.18333333333339</v>
      </c>
      <c r="H147" s="38">
        <v>487.68333333333339</v>
      </c>
      <c r="I147" s="38">
        <v>495.41666666666663</v>
      </c>
      <c r="J147" s="38">
        <v>500.93333333333339</v>
      </c>
      <c r="K147" s="31">
        <v>489.9</v>
      </c>
      <c r="L147" s="31">
        <v>476.65</v>
      </c>
      <c r="M147" s="31">
        <v>2.7813400000000001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40.700000000000003</v>
      </c>
      <c r="D148" s="38">
        <v>40.75</v>
      </c>
      <c r="E148" s="38">
        <v>40.049999999999997</v>
      </c>
      <c r="F148" s="38">
        <v>39.4</v>
      </c>
      <c r="G148" s="38">
        <v>38.699999999999996</v>
      </c>
      <c r="H148" s="38">
        <v>41.4</v>
      </c>
      <c r="I148" s="38">
        <v>42.1</v>
      </c>
      <c r="J148" s="38">
        <v>42.75</v>
      </c>
      <c r="K148" s="31">
        <v>41.45</v>
      </c>
      <c r="L148" s="31">
        <v>40.1</v>
      </c>
      <c r="M148" s="31">
        <v>132.82452000000001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1770.5</v>
      </c>
      <c r="D149" s="38">
        <v>1762.1499999999999</v>
      </c>
      <c r="E149" s="38">
        <v>1749.3999999999996</v>
      </c>
      <c r="F149" s="38">
        <v>1728.2999999999997</v>
      </c>
      <c r="G149" s="38">
        <v>1715.5499999999995</v>
      </c>
      <c r="H149" s="38">
        <v>1783.2499999999998</v>
      </c>
      <c r="I149" s="38">
        <v>1796.0000000000002</v>
      </c>
      <c r="J149" s="38">
        <v>1817.1</v>
      </c>
      <c r="K149" s="31">
        <v>1774.9</v>
      </c>
      <c r="L149" s="31">
        <v>1741.05</v>
      </c>
      <c r="M149" s="31">
        <v>0.35798999999999997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3372</v>
      </c>
      <c r="D150" s="38">
        <v>3349.35</v>
      </c>
      <c r="E150" s="38">
        <v>3313.6499999999996</v>
      </c>
      <c r="F150" s="38">
        <v>3255.2999999999997</v>
      </c>
      <c r="G150" s="38">
        <v>3219.5999999999995</v>
      </c>
      <c r="H150" s="38">
        <v>3407.7</v>
      </c>
      <c r="I150" s="38">
        <v>3443.3999999999996</v>
      </c>
      <c r="J150" s="38">
        <v>3501.75</v>
      </c>
      <c r="K150" s="31">
        <v>3385.05</v>
      </c>
      <c r="L150" s="31">
        <v>3291</v>
      </c>
      <c r="M150" s="31">
        <v>8.8172300000000003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209.8</v>
      </c>
      <c r="D151" s="38">
        <v>210.43333333333331</v>
      </c>
      <c r="E151" s="38">
        <v>206.86666666666662</v>
      </c>
      <c r="F151" s="38">
        <v>203.93333333333331</v>
      </c>
      <c r="G151" s="38">
        <v>200.36666666666662</v>
      </c>
      <c r="H151" s="38">
        <v>213.36666666666662</v>
      </c>
      <c r="I151" s="38">
        <v>216.93333333333328</v>
      </c>
      <c r="J151" s="38">
        <v>219.86666666666662</v>
      </c>
      <c r="K151" s="31">
        <v>214</v>
      </c>
      <c r="L151" s="31">
        <v>207.5</v>
      </c>
      <c r="M151" s="31">
        <v>5.2857599999999998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508.45</v>
      </c>
      <c r="D152" s="38">
        <v>511.85000000000008</v>
      </c>
      <c r="E152" s="38">
        <v>498.75000000000011</v>
      </c>
      <c r="F152" s="38">
        <v>489.05</v>
      </c>
      <c r="G152" s="38">
        <v>475.95000000000005</v>
      </c>
      <c r="H152" s="38">
        <v>521.55000000000018</v>
      </c>
      <c r="I152" s="38">
        <v>534.6500000000002</v>
      </c>
      <c r="J152" s="38">
        <v>544.35000000000025</v>
      </c>
      <c r="K152" s="31">
        <v>524.95000000000005</v>
      </c>
      <c r="L152" s="31">
        <v>502.15</v>
      </c>
      <c r="M152" s="31">
        <v>2.9083999999999999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492.55</v>
      </c>
      <c r="D153" s="38">
        <v>486.16666666666669</v>
      </c>
      <c r="E153" s="38">
        <v>469.53333333333336</v>
      </c>
      <c r="F153" s="38">
        <v>446.51666666666665</v>
      </c>
      <c r="G153" s="38">
        <v>429.88333333333333</v>
      </c>
      <c r="H153" s="38">
        <v>509.18333333333339</v>
      </c>
      <c r="I153" s="38">
        <v>525.81666666666672</v>
      </c>
      <c r="J153" s="38">
        <v>548.83333333333348</v>
      </c>
      <c r="K153" s="31">
        <v>502.8</v>
      </c>
      <c r="L153" s="31">
        <v>463.15</v>
      </c>
      <c r="M153" s="31">
        <v>50.303240000000002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1670.9</v>
      </c>
      <c r="D154" s="38">
        <v>1673.4333333333334</v>
      </c>
      <c r="E154" s="38">
        <v>1660.4666666666667</v>
      </c>
      <c r="F154" s="38">
        <v>1650.0333333333333</v>
      </c>
      <c r="G154" s="38">
        <v>1637.0666666666666</v>
      </c>
      <c r="H154" s="38">
        <v>1683.8666666666668</v>
      </c>
      <c r="I154" s="38">
        <v>1696.8333333333335</v>
      </c>
      <c r="J154" s="38">
        <v>1707.2666666666669</v>
      </c>
      <c r="K154" s="31">
        <v>1686.4</v>
      </c>
      <c r="L154" s="31">
        <v>1663</v>
      </c>
      <c r="M154" s="31">
        <v>0.32339000000000001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154.6</v>
      </c>
      <c r="D155" s="38">
        <v>152.85</v>
      </c>
      <c r="E155" s="38">
        <v>149.5</v>
      </c>
      <c r="F155" s="38">
        <v>144.4</v>
      </c>
      <c r="G155" s="38">
        <v>141.05000000000001</v>
      </c>
      <c r="H155" s="38">
        <v>157.94999999999999</v>
      </c>
      <c r="I155" s="38">
        <v>161.29999999999995</v>
      </c>
      <c r="J155" s="38">
        <v>166.39999999999998</v>
      </c>
      <c r="K155" s="31">
        <v>156.19999999999999</v>
      </c>
      <c r="L155" s="31">
        <v>147.75</v>
      </c>
      <c r="M155" s="31">
        <v>76.188519999999997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218.95</v>
      </c>
      <c r="D156" s="38">
        <v>219.61666666666667</v>
      </c>
      <c r="E156" s="38">
        <v>215.73333333333335</v>
      </c>
      <c r="F156" s="38">
        <v>212.51666666666668</v>
      </c>
      <c r="G156" s="38">
        <v>208.63333333333335</v>
      </c>
      <c r="H156" s="38">
        <v>222.83333333333334</v>
      </c>
      <c r="I156" s="38">
        <v>226.71666666666667</v>
      </c>
      <c r="J156" s="38">
        <v>229.93333333333334</v>
      </c>
      <c r="K156" s="31">
        <v>223.5</v>
      </c>
      <c r="L156" s="31">
        <v>216.4</v>
      </c>
      <c r="M156" s="31">
        <v>6.7560700000000002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91.15</v>
      </c>
      <c r="D157" s="38">
        <v>89.866666666666674</v>
      </c>
      <c r="E157" s="38">
        <v>88.283333333333346</v>
      </c>
      <c r="F157" s="38">
        <v>85.416666666666671</v>
      </c>
      <c r="G157" s="38">
        <v>83.833333333333343</v>
      </c>
      <c r="H157" s="38">
        <v>92.733333333333348</v>
      </c>
      <c r="I157" s="38">
        <v>94.316666666666663</v>
      </c>
      <c r="J157" s="38">
        <v>97.183333333333351</v>
      </c>
      <c r="K157" s="31">
        <v>91.45</v>
      </c>
      <c r="L157" s="31">
        <v>87</v>
      </c>
      <c r="M157" s="31">
        <v>50.972410000000004</v>
      </c>
      <c r="N157" s="1"/>
      <c r="O157" s="1"/>
    </row>
    <row r="158" spans="1:15" ht="12.75" customHeight="1">
      <c r="A158" s="33">
        <v>148</v>
      </c>
      <c r="B158" s="58" t="s">
        <v>866</v>
      </c>
      <c r="C158" s="31">
        <v>809.85</v>
      </c>
      <c r="D158" s="38">
        <v>819.31666666666661</v>
      </c>
      <c r="E158" s="38">
        <v>793.63333333333321</v>
      </c>
      <c r="F158" s="38">
        <v>777.41666666666663</v>
      </c>
      <c r="G158" s="38">
        <v>751.73333333333323</v>
      </c>
      <c r="H158" s="38">
        <v>835.53333333333319</v>
      </c>
      <c r="I158" s="38">
        <v>861.21666666666658</v>
      </c>
      <c r="J158" s="38">
        <v>877.43333333333317</v>
      </c>
      <c r="K158" s="31">
        <v>845</v>
      </c>
      <c r="L158" s="31">
        <v>803.1</v>
      </c>
      <c r="M158" s="31">
        <v>1.5782400000000001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2592.4499999999998</v>
      </c>
      <c r="D159" s="38">
        <v>2575.7333333333331</v>
      </c>
      <c r="E159" s="38">
        <v>2552.4666666666662</v>
      </c>
      <c r="F159" s="38">
        <v>2512.4833333333331</v>
      </c>
      <c r="G159" s="38">
        <v>2489.2166666666662</v>
      </c>
      <c r="H159" s="38">
        <v>2615.7166666666662</v>
      </c>
      <c r="I159" s="38">
        <v>2638.9833333333336</v>
      </c>
      <c r="J159" s="38">
        <v>2678.9666666666662</v>
      </c>
      <c r="K159" s="31">
        <v>2599</v>
      </c>
      <c r="L159" s="31">
        <v>2535.75</v>
      </c>
      <c r="M159" s="31">
        <v>1.7826200000000001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261.3</v>
      </c>
      <c r="D160" s="38">
        <v>261.28333333333336</v>
      </c>
      <c r="E160" s="38">
        <v>257.26666666666671</v>
      </c>
      <c r="F160" s="38">
        <v>253.23333333333335</v>
      </c>
      <c r="G160" s="38">
        <v>249.2166666666667</v>
      </c>
      <c r="H160" s="38">
        <v>265.31666666666672</v>
      </c>
      <c r="I160" s="38">
        <v>269.33333333333337</v>
      </c>
      <c r="J160" s="38">
        <v>273.36666666666673</v>
      </c>
      <c r="K160" s="31">
        <v>265.3</v>
      </c>
      <c r="L160" s="31">
        <v>257.25</v>
      </c>
      <c r="M160" s="31">
        <v>27.80303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390.15</v>
      </c>
      <c r="D161" s="38">
        <v>387.54999999999995</v>
      </c>
      <c r="E161" s="38">
        <v>383.14999999999992</v>
      </c>
      <c r="F161" s="38">
        <v>376.15</v>
      </c>
      <c r="G161" s="38">
        <v>371.74999999999994</v>
      </c>
      <c r="H161" s="38">
        <v>394.5499999999999</v>
      </c>
      <c r="I161" s="38">
        <v>398.95</v>
      </c>
      <c r="J161" s="38">
        <v>405.94999999999987</v>
      </c>
      <c r="K161" s="31">
        <v>391.95</v>
      </c>
      <c r="L161" s="31">
        <v>380.55</v>
      </c>
      <c r="M161" s="31">
        <v>7.8549699999999998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135.44999999999999</v>
      </c>
      <c r="D162" s="38">
        <v>135.29999999999998</v>
      </c>
      <c r="E162" s="38">
        <v>134.29999999999995</v>
      </c>
      <c r="F162" s="38">
        <v>133.14999999999998</v>
      </c>
      <c r="G162" s="38">
        <v>132.14999999999995</v>
      </c>
      <c r="H162" s="38">
        <v>136.44999999999996</v>
      </c>
      <c r="I162" s="38">
        <v>137.45000000000002</v>
      </c>
      <c r="J162" s="38">
        <v>138.59999999999997</v>
      </c>
      <c r="K162" s="31">
        <v>136.30000000000001</v>
      </c>
      <c r="L162" s="31">
        <v>134.15</v>
      </c>
      <c r="M162" s="31">
        <v>122.82946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473.8</v>
      </c>
      <c r="D163" s="38">
        <v>475.4666666666667</v>
      </c>
      <c r="E163" s="38">
        <v>469.33333333333337</v>
      </c>
      <c r="F163" s="38">
        <v>464.86666666666667</v>
      </c>
      <c r="G163" s="38">
        <v>458.73333333333335</v>
      </c>
      <c r="H163" s="38">
        <v>479.93333333333339</v>
      </c>
      <c r="I163" s="38">
        <v>486.06666666666672</v>
      </c>
      <c r="J163" s="38">
        <v>490.53333333333342</v>
      </c>
      <c r="K163" s="31">
        <v>481.6</v>
      </c>
      <c r="L163" s="31">
        <v>471</v>
      </c>
      <c r="M163" s="31">
        <v>6.5427099999999996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4597.25</v>
      </c>
      <c r="D164" s="38">
        <v>4612.416666666667</v>
      </c>
      <c r="E164" s="38">
        <v>4564.8333333333339</v>
      </c>
      <c r="F164" s="38">
        <v>4532.416666666667</v>
      </c>
      <c r="G164" s="38">
        <v>4484.8333333333339</v>
      </c>
      <c r="H164" s="38">
        <v>4644.8333333333339</v>
      </c>
      <c r="I164" s="38">
        <v>4692.4166666666679</v>
      </c>
      <c r="J164" s="38">
        <v>4724.8333333333339</v>
      </c>
      <c r="K164" s="31">
        <v>4660</v>
      </c>
      <c r="L164" s="31">
        <v>4580</v>
      </c>
      <c r="M164" s="31">
        <v>0.17408000000000001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1084.05</v>
      </c>
      <c r="D165" s="38">
        <v>1078.8666666666666</v>
      </c>
      <c r="E165" s="38">
        <v>1052.6333333333332</v>
      </c>
      <c r="F165" s="38">
        <v>1021.2166666666667</v>
      </c>
      <c r="G165" s="38">
        <v>994.98333333333335</v>
      </c>
      <c r="H165" s="38">
        <v>1110.2833333333331</v>
      </c>
      <c r="I165" s="38">
        <v>1136.5166666666662</v>
      </c>
      <c r="J165" s="38">
        <v>1167.9333333333329</v>
      </c>
      <c r="K165" s="31">
        <v>1105.0999999999999</v>
      </c>
      <c r="L165" s="31">
        <v>1047.45</v>
      </c>
      <c r="M165" s="31">
        <v>6.7120499999999996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205.7</v>
      </c>
      <c r="D166" s="38">
        <v>205.01666666666665</v>
      </c>
      <c r="E166" s="38">
        <v>202.0333333333333</v>
      </c>
      <c r="F166" s="38">
        <v>198.36666666666665</v>
      </c>
      <c r="G166" s="38">
        <v>195.3833333333333</v>
      </c>
      <c r="H166" s="38">
        <v>208.68333333333331</v>
      </c>
      <c r="I166" s="38">
        <v>211.66666666666666</v>
      </c>
      <c r="J166" s="38">
        <v>215.33333333333331</v>
      </c>
      <c r="K166" s="31">
        <v>208</v>
      </c>
      <c r="L166" s="31">
        <v>201.35</v>
      </c>
      <c r="M166" s="31">
        <v>7.5739599999999996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146.85</v>
      </c>
      <c r="D167" s="38">
        <v>147.28333333333333</v>
      </c>
      <c r="E167" s="38">
        <v>144.26666666666665</v>
      </c>
      <c r="F167" s="38">
        <v>141.68333333333331</v>
      </c>
      <c r="G167" s="38">
        <v>138.66666666666663</v>
      </c>
      <c r="H167" s="38">
        <v>149.86666666666667</v>
      </c>
      <c r="I167" s="38">
        <v>152.88333333333338</v>
      </c>
      <c r="J167" s="38">
        <v>155.4666666666667</v>
      </c>
      <c r="K167" s="31">
        <v>150.30000000000001</v>
      </c>
      <c r="L167" s="31">
        <v>144.69999999999999</v>
      </c>
      <c r="M167" s="31">
        <v>17.974419999999999</v>
      </c>
      <c r="N167" s="1"/>
      <c r="O167" s="1"/>
    </row>
    <row r="168" spans="1:15" ht="12.75" customHeight="1">
      <c r="A168" s="33">
        <v>158</v>
      </c>
      <c r="B168" s="58" t="s">
        <v>867</v>
      </c>
      <c r="C168" s="31">
        <v>774</v>
      </c>
      <c r="D168" s="38">
        <v>774.11666666666679</v>
      </c>
      <c r="E168" s="38">
        <v>763.5833333333336</v>
      </c>
      <c r="F168" s="38">
        <v>753.16666666666686</v>
      </c>
      <c r="G168" s="38">
        <v>742.63333333333367</v>
      </c>
      <c r="H168" s="38">
        <v>784.53333333333353</v>
      </c>
      <c r="I168" s="38">
        <v>795.06666666666683</v>
      </c>
      <c r="J168" s="38">
        <v>805.48333333333346</v>
      </c>
      <c r="K168" s="31">
        <v>784.65</v>
      </c>
      <c r="L168" s="31">
        <v>763.7</v>
      </c>
      <c r="M168" s="31">
        <v>2.5611000000000002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325.39999999999998</v>
      </c>
      <c r="D169" s="38">
        <v>326.68333333333334</v>
      </c>
      <c r="E169" s="38">
        <v>322.16666666666669</v>
      </c>
      <c r="F169" s="38">
        <v>318.93333333333334</v>
      </c>
      <c r="G169" s="38">
        <v>314.41666666666669</v>
      </c>
      <c r="H169" s="38">
        <v>329.91666666666669</v>
      </c>
      <c r="I169" s="38">
        <v>334.43333333333334</v>
      </c>
      <c r="J169" s="38">
        <v>337.66666666666669</v>
      </c>
      <c r="K169" s="31">
        <v>331.2</v>
      </c>
      <c r="L169" s="31">
        <v>323.45</v>
      </c>
      <c r="M169" s="31">
        <v>16.37894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146.94999999999999</v>
      </c>
      <c r="D170" s="38">
        <v>147.16666666666666</v>
      </c>
      <c r="E170" s="38">
        <v>145.18333333333331</v>
      </c>
      <c r="F170" s="38">
        <v>143.41666666666666</v>
      </c>
      <c r="G170" s="38">
        <v>141.43333333333331</v>
      </c>
      <c r="H170" s="38">
        <v>148.93333333333331</v>
      </c>
      <c r="I170" s="38">
        <v>150.91666666666666</v>
      </c>
      <c r="J170" s="38">
        <v>152.68333333333331</v>
      </c>
      <c r="K170" s="31">
        <v>149.15</v>
      </c>
      <c r="L170" s="31">
        <v>145.4</v>
      </c>
      <c r="M170" s="31">
        <v>34.845550000000003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1329.4</v>
      </c>
      <c r="D171" s="38">
        <v>1333.1333333333334</v>
      </c>
      <c r="E171" s="38">
        <v>1316.2666666666669</v>
      </c>
      <c r="F171" s="38">
        <v>1303.1333333333334</v>
      </c>
      <c r="G171" s="38">
        <v>1286.2666666666669</v>
      </c>
      <c r="H171" s="38">
        <v>1346.2666666666669</v>
      </c>
      <c r="I171" s="38">
        <v>1363.1333333333332</v>
      </c>
      <c r="J171" s="38">
        <v>1376.2666666666669</v>
      </c>
      <c r="K171" s="31">
        <v>1350</v>
      </c>
      <c r="L171" s="31">
        <v>1320</v>
      </c>
      <c r="M171" s="31">
        <v>0.20063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116.4</v>
      </c>
      <c r="D172" s="38">
        <v>115.73333333333335</v>
      </c>
      <c r="E172" s="38">
        <v>114.76666666666669</v>
      </c>
      <c r="F172" s="38">
        <v>113.13333333333334</v>
      </c>
      <c r="G172" s="38">
        <v>112.16666666666669</v>
      </c>
      <c r="H172" s="38">
        <v>117.3666666666667</v>
      </c>
      <c r="I172" s="38">
        <v>118.33333333333334</v>
      </c>
      <c r="J172" s="38">
        <v>119.96666666666671</v>
      </c>
      <c r="K172" s="31">
        <v>116.7</v>
      </c>
      <c r="L172" s="31">
        <v>114.1</v>
      </c>
      <c r="M172" s="31">
        <v>166.36302000000001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2644.7</v>
      </c>
      <c r="D173" s="38">
        <v>2651.3333333333335</v>
      </c>
      <c r="E173" s="38">
        <v>2609.9666666666672</v>
      </c>
      <c r="F173" s="38">
        <v>2575.2333333333336</v>
      </c>
      <c r="G173" s="38">
        <v>2533.8666666666672</v>
      </c>
      <c r="H173" s="38">
        <v>2686.0666666666671</v>
      </c>
      <c r="I173" s="38">
        <v>2727.4333333333329</v>
      </c>
      <c r="J173" s="38">
        <v>2762.166666666667</v>
      </c>
      <c r="K173" s="31">
        <v>2692.7</v>
      </c>
      <c r="L173" s="31">
        <v>2616.6</v>
      </c>
      <c r="M173" s="31">
        <v>0.10792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3231.5</v>
      </c>
      <c r="D174" s="38">
        <v>3215.6666666666665</v>
      </c>
      <c r="E174" s="38">
        <v>3186.333333333333</v>
      </c>
      <c r="F174" s="38">
        <v>3141.1666666666665</v>
      </c>
      <c r="G174" s="38">
        <v>3111.833333333333</v>
      </c>
      <c r="H174" s="38">
        <v>3260.833333333333</v>
      </c>
      <c r="I174" s="38">
        <v>3290.1666666666661</v>
      </c>
      <c r="J174" s="38">
        <v>3335.333333333333</v>
      </c>
      <c r="K174" s="31">
        <v>3245</v>
      </c>
      <c r="L174" s="31">
        <v>3170.5</v>
      </c>
      <c r="M174" s="31">
        <v>0.20757999999999999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203.7</v>
      </c>
      <c r="D175" s="38">
        <v>205.5</v>
      </c>
      <c r="E175" s="38">
        <v>199.15</v>
      </c>
      <c r="F175" s="38">
        <v>194.6</v>
      </c>
      <c r="G175" s="38">
        <v>188.25</v>
      </c>
      <c r="H175" s="38">
        <v>210.05</v>
      </c>
      <c r="I175" s="38">
        <v>216.40000000000003</v>
      </c>
      <c r="J175" s="38">
        <v>220.95000000000002</v>
      </c>
      <c r="K175" s="31">
        <v>211.85</v>
      </c>
      <c r="L175" s="31">
        <v>200.95</v>
      </c>
      <c r="M175" s="31">
        <v>13.32685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1611.05</v>
      </c>
      <c r="D176" s="38">
        <v>1550.7333333333333</v>
      </c>
      <c r="E176" s="38">
        <v>1490.4166666666667</v>
      </c>
      <c r="F176" s="38">
        <v>1369.7833333333333</v>
      </c>
      <c r="G176" s="38">
        <v>1309.4666666666667</v>
      </c>
      <c r="H176" s="38">
        <v>1671.3666666666668</v>
      </c>
      <c r="I176" s="38">
        <v>1731.6833333333334</v>
      </c>
      <c r="J176" s="38">
        <v>1852.3166666666668</v>
      </c>
      <c r="K176" s="31">
        <v>1611.05</v>
      </c>
      <c r="L176" s="31">
        <v>1430.1</v>
      </c>
      <c r="M176" s="31">
        <v>59.956330000000001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1400.65</v>
      </c>
      <c r="D177" s="38">
        <v>1398.0666666666666</v>
      </c>
      <c r="E177" s="38">
        <v>1392.5833333333333</v>
      </c>
      <c r="F177" s="38">
        <v>1384.5166666666667</v>
      </c>
      <c r="G177" s="38">
        <v>1379.0333333333333</v>
      </c>
      <c r="H177" s="38">
        <v>1406.1333333333332</v>
      </c>
      <c r="I177" s="38">
        <v>1411.6166666666668</v>
      </c>
      <c r="J177" s="38">
        <v>1419.6833333333332</v>
      </c>
      <c r="K177" s="31">
        <v>1403.55</v>
      </c>
      <c r="L177" s="31">
        <v>1390</v>
      </c>
      <c r="M177" s="31">
        <v>0.45612999999999998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824.85</v>
      </c>
      <c r="D178" s="38">
        <v>818.94999999999993</v>
      </c>
      <c r="E178" s="38">
        <v>810.39999999999986</v>
      </c>
      <c r="F178" s="38">
        <v>795.94999999999993</v>
      </c>
      <c r="G178" s="38">
        <v>787.39999999999986</v>
      </c>
      <c r="H178" s="38">
        <v>833.39999999999986</v>
      </c>
      <c r="I178" s="38">
        <v>841.94999999999982</v>
      </c>
      <c r="J178" s="38">
        <v>856.39999999999986</v>
      </c>
      <c r="K178" s="31">
        <v>827.5</v>
      </c>
      <c r="L178" s="31">
        <v>804.5</v>
      </c>
      <c r="M178" s="31">
        <v>9.6068300000000004</v>
      </c>
      <c r="N178" s="1"/>
      <c r="O178" s="1"/>
    </row>
    <row r="179" spans="1:15" ht="12.75" customHeight="1">
      <c r="A179" s="33">
        <v>169</v>
      </c>
      <c r="B179" s="58" t="s">
        <v>873</v>
      </c>
      <c r="C179" s="31">
        <v>680.95</v>
      </c>
      <c r="D179" s="38">
        <v>682.13333333333333</v>
      </c>
      <c r="E179" s="38">
        <v>673.86666666666667</v>
      </c>
      <c r="F179" s="38">
        <v>666.7833333333333</v>
      </c>
      <c r="G179" s="38">
        <v>658.51666666666665</v>
      </c>
      <c r="H179" s="38">
        <v>689.2166666666667</v>
      </c>
      <c r="I179" s="38">
        <v>697.48333333333335</v>
      </c>
      <c r="J179" s="38">
        <v>704.56666666666672</v>
      </c>
      <c r="K179" s="31">
        <v>690.4</v>
      </c>
      <c r="L179" s="31">
        <v>675.05</v>
      </c>
      <c r="M179" s="31">
        <v>3.06298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1461.25</v>
      </c>
      <c r="D180" s="38">
        <v>1455.3999999999999</v>
      </c>
      <c r="E180" s="38">
        <v>1442.7999999999997</v>
      </c>
      <c r="F180" s="38">
        <v>1424.35</v>
      </c>
      <c r="G180" s="38">
        <v>1411.7499999999998</v>
      </c>
      <c r="H180" s="38">
        <v>1473.8499999999997</v>
      </c>
      <c r="I180" s="38">
        <v>1486.4499999999996</v>
      </c>
      <c r="J180" s="38">
        <v>1504.8999999999996</v>
      </c>
      <c r="K180" s="31">
        <v>1468</v>
      </c>
      <c r="L180" s="31">
        <v>1436.95</v>
      </c>
      <c r="M180" s="31">
        <v>0.90019000000000005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52.1</v>
      </c>
      <c r="D181" s="38">
        <v>52</v>
      </c>
      <c r="E181" s="38">
        <v>51.5</v>
      </c>
      <c r="F181" s="38">
        <v>50.9</v>
      </c>
      <c r="G181" s="38">
        <v>50.4</v>
      </c>
      <c r="H181" s="38">
        <v>52.6</v>
      </c>
      <c r="I181" s="38">
        <v>53.1</v>
      </c>
      <c r="J181" s="38">
        <v>53.7</v>
      </c>
      <c r="K181" s="31">
        <v>52.5</v>
      </c>
      <c r="L181" s="31">
        <v>51.4</v>
      </c>
      <c r="M181" s="31">
        <v>92.591359999999995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1248.5999999999999</v>
      </c>
      <c r="D182" s="38">
        <v>1250.7166666666667</v>
      </c>
      <c r="E182" s="38">
        <v>1231.4833333333333</v>
      </c>
      <c r="F182" s="38">
        <v>1214.3666666666666</v>
      </c>
      <c r="G182" s="38">
        <v>1195.1333333333332</v>
      </c>
      <c r="H182" s="38">
        <v>1267.8333333333335</v>
      </c>
      <c r="I182" s="38">
        <v>1287.0666666666671</v>
      </c>
      <c r="J182" s="38">
        <v>1304.1833333333336</v>
      </c>
      <c r="K182" s="31">
        <v>1269.95</v>
      </c>
      <c r="L182" s="31">
        <v>1233.5999999999999</v>
      </c>
      <c r="M182" s="31">
        <v>0.24969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2073.9</v>
      </c>
      <c r="D183" s="38">
        <v>2073.5666666666666</v>
      </c>
      <c r="E183" s="38">
        <v>2048.1333333333332</v>
      </c>
      <c r="F183" s="38">
        <v>2022.3666666666666</v>
      </c>
      <c r="G183" s="38">
        <v>1996.9333333333332</v>
      </c>
      <c r="H183" s="38">
        <v>2099.333333333333</v>
      </c>
      <c r="I183" s="38">
        <v>2124.7666666666664</v>
      </c>
      <c r="J183" s="38">
        <v>2150.5333333333333</v>
      </c>
      <c r="K183" s="31">
        <v>2099</v>
      </c>
      <c r="L183" s="31">
        <v>2047.8</v>
      </c>
      <c r="M183" s="31">
        <v>0.53493000000000002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485.2</v>
      </c>
      <c r="D184" s="38">
        <v>485.90000000000003</v>
      </c>
      <c r="E184" s="38">
        <v>482.10000000000008</v>
      </c>
      <c r="F184" s="38">
        <v>479.00000000000006</v>
      </c>
      <c r="G184" s="38">
        <v>475.2000000000001</v>
      </c>
      <c r="H184" s="38">
        <v>489.00000000000006</v>
      </c>
      <c r="I184" s="38">
        <v>492.8</v>
      </c>
      <c r="J184" s="38">
        <v>495.90000000000003</v>
      </c>
      <c r="K184" s="31">
        <v>489.7</v>
      </c>
      <c r="L184" s="31">
        <v>482.8</v>
      </c>
      <c r="M184" s="31">
        <v>0.92747999999999997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1009.45</v>
      </c>
      <c r="D185" s="38">
        <v>1018.4666666666667</v>
      </c>
      <c r="E185" s="38">
        <v>989.98333333333335</v>
      </c>
      <c r="F185" s="38">
        <v>970.51666666666665</v>
      </c>
      <c r="G185" s="38">
        <v>942.0333333333333</v>
      </c>
      <c r="H185" s="38">
        <v>1037.9333333333334</v>
      </c>
      <c r="I185" s="38">
        <v>1066.416666666667</v>
      </c>
      <c r="J185" s="38">
        <v>1085.8833333333334</v>
      </c>
      <c r="K185" s="31">
        <v>1046.95</v>
      </c>
      <c r="L185" s="31">
        <v>999</v>
      </c>
      <c r="M185" s="31">
        <v>20.08417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486.05</v>
      </c>
      <c r="D186" s="38">
        <v>481.7</v>
      </c>
      <c r="E186" s="38">
        <v>474.45</v>
      </c>
      <c r="F186" s="38">
        <v>462.85</v>
      </c>
      <c r="G186" s="38">
        <v>455.6</v>
      </c>
      <c r="H186" s="38">
        <v>493.29999999999995</v>
      </c>
      <c r="I186" s="38">
        <v>500.54999999999995</v>
      </c>
      <c r="J186" s="38">
        <v>512.14999999999986</v>
      </c>
      <c r="K186" s="31">
        <v>488.95</v>
      </c>
      <c r="L186" s="31">
        <v>470.1</v>
      </c>
      <c r="M186" s="31">
        <v>3.8248700000000002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1560.4</v>
      </c>
      <c r="D187" s="38">
        <v>1556.5666666666666</v>
      </c>
      <c r="E187" s="38">
        <v>1542.1333333333332</v>
      </c>
      <c r="F187" s="38">
        <v>1523.8666666666666</v>
      </c>
      <c r="G187" s="38">
        <v>1509.4333333333332</v>
      </c>
      <c r="H187" s="38">
        <v>1574.8333333333333</v>
      </c>
      <c r="I187" s="38">
        <v>1589.2666666666667</v>
      </c>
      <c r="J187" s="38">
        <v>1607.5333333333333</v>
      </c>
      <c r="K187" s="31">
        <v>1571</v>
      </c>
      <c r="L187" s="31">
        <v>1538.3</v>
      </c>
      <c r="M187" s="31">
        <v>5.2422399999999998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323.10000000000002</v>
      </c>
      <c r="D188" s="38">
        <v>322.65000000000003</v>
      </c>
      <c r="E188" s="38">
        <v>320.40000000000009</v>
      </c>
      <c r="F188" s="38">
        <v>317.70000000000005</v>
      </c>
      <c r="G188" s="38">
        <v>315.4500000000001</v>
      </c>
      <c r="H188" s="38">
        <v>325.35000000000008</v>
      </c>
      <c r="I188" s="38">
        <v>327.59999999999997</v>
      </c>
      <c r="J188" s="38">
        <v>330.30000000000007</v>
      </c>
      <c r="K188" s="31">
        <v>324.89999999999998</v>
      </c>
      <c r="L188" s="31">
        <v>319.95</v>
      </c>
      <c r="M188" s="31">
        <v>13.72128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434.75</v>
      </c>
      <c r="D189" s="38">
        <v>445.7833333333333</v>
      </c>
      <c r="E189" s="38">
        <v>419.96666666666658</v>
      </c>
      <c r="F189" s="38">
        <v>405.18333333333328</v>
      </c>
      <c r="G189" s="38">
        <v>379.36666666666656</v>
      </c>
      <c r="H189" s="38">
        <v>460.56666666666661</v>
      </c>
      <c r="I189" s="38">
        <v>486.38333333333333</v>
      </c>
      <c r="J189" s="38">
        <v>501.16666666666663</v>
      </c>
      <c r="K189" s="31">
        <v>471.6</v>
      </c>
      <c r="L189" s="31">
        <v>431</v>
      </c>
      <c r="M189" s="31">
        <v>32.849980000000002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1844.45</v>
      </c>
      <c r="D190" s="38">
        <v>1848.2166666666669</v>
      </c>
      <c r="E190" s="38">
        <v>1828.0333333333338</v>
      </c>
      <c r="F190" s="38">
        <v>1811.6166666666668</v>
      </c>
      <c r="G190" s="38">
        <v>1791.4333333333336</v>
      </c>
      <c r="H190" s="38">
        <v>1864.6333333333339</v>
      </c>
      <c r="I190" s="38">
        <v>1884.8166666666668</v>
      </c>
      <c r="J190" s="38">
        <v>1901.233333333334</v>
      </c>
      <c r="K190" s="31">
        <v>1868.4</v>
      </c>
      <c r="L190" s="31">
        <v>1831.8</v>
      </c>
      <c r="M190" s="31">
        <v>4.8004199999999999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753.5</v>
      </c>
      <c r="D191" s="38">
        <v>757.51666666666677</v>
      </c>
      <c r="E191" s="38">
        <v>735.98333333333358</v>
      </c>
      <c r="F191" s="38">
        <v>718.46666666666681</v>
      </c>
      <c r="G191" s="38">
        <v>696.93333333333362</v>
      </c>
      <c r="H191" s="38">
        <v>775.03333333333353</v>
      </c>
      <c r="I191" s="38">
        <v>796.56666666666661</v>
      </c>
      <c r="J191" s="38">
        <v>814.08333333333348</v>
      </c>
      <c r="K191" s="31">
        <v>779.05</v>
      </c>
      <c r="L191" s="31">
        <v>740</v>
      </c>
      <c r="M191" s="31">
        <v>3.8482699999999999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335.1</v>
      </c>
      <c r="D192" s="38">
        <v>334.25</v>
      </c>
      <c r="E192" s="38">
        <v>328.1</v>
      </c>
      <c r="F192" s="38">
        <v>321.10000000000002</v>
      </c>
      <c r="G192" s="38">
        <v>314.95000000000005</v>
      </c>
      <c r="H192" s="38">
        <v>341.25</v>
      </c>
      <c r="I192" s="38">
        <v>347.4</v>
      </c>
      <c r="J192" s="38">
        <v>354.4</v>
      </c>
      <c r="K192" s="31">
        <v>340.4</v>
      </c>
      <c r="L192" s="31">
        <v>327.25</v>
      </c>
      <c r="M192" s="31">
        <v>3.0706099999999998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2372</v>
      </c>
      <c r="D193" s="38">
        <v>2372.3000000000002</v>
      </c>
      <c r="E193" s="38">
        <v>2346.0000000000005</v>
      </c>
      <c r="F193" s="38">
        <v>2320.0000000000005</v>
      </c>
      <c r="G193" s="38">
        <v>2293.7000000000007</v>
      </c>
      <c r="H193" s="38">
        <v>2398.3000000000002</v>
      </c>
      <c r="I193" s="38">
        <v>2424.5999999999995</v>
      </c>
      <c r="J193" s="38">
        <v>2450.6</v>
      </c>
      <c r="K193" s="31">
        <v>2398.6</v>
      </c>
      <c r="L193" s="31">
        <v>2346.3000000000002</v>
      </c>
      <c r="M193" s="31">
        <v>0.35592000000000001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662.15</v>
      </c>
      <c r="D194" s="38">
        <v>661.66666666666663</v>
      </c>
      <c r="E194" s="38">
        <v>654.18333333333328</v>
      </c>
      <c r="F194" s="38">
        <v>646.2166666666667</v>
      </c>
      <c r="G194" s="38">
        <v>638.73333333333335</v>
      </c>
      <c r="H194" s="38">
        <v>669.63333333333321</v>
      </c>
      <c r="I194" s="38">
        <v>677.11666666666656</v>
      </c>
      <c r="J194" s="38">
        <v>685.08333333333314</v>
      </c>
      <c r="K194" s="31">
        <v>669.15</v>
      </c>
      <c r="L194" s="31">
        <v>653.70000000000005</v>
      </c>
      <c r="M194" s="31">
        <v>0.51817000000000002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240.65</v>
      </c>
      <c r="D195" s="38">
        <v>240.83333333333334</v>
      </c>
      <c r="E195" s="38">
        <v>238.41666666666669</v>
      </c>
      <c r="F195" s="38">
        <v>236.18333333333334</v>
      </c>
      <c r="G195" s="38">
        <v>233.76666666666668</v>
      </c>
      <c r="H195" s="38">
        <v>243.06666666666669</v>
      </c>
      <c r="I195" s="38">
        <v>245.48333333333338</v>
      </c>
      <c r="J195" s="38">
        <v>247.7166666666667</v>
      </c>
      <c r="K195" s="31">
        <v>243.25</v>
      </c>
      <c r="L195" s="31">
        <v>238.6</v>
      </c>
      <c r="M195" s="31">
        <v>2.9164500000000002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2737.6</v>
      </c>
      <c r="D196" s="38">
        <v>2749.6166666666668</v>
      </c>
      <c r="E196" s="38">
        <v>2703.8833333333337</v>
      </c>
      <c r="F196" s="38">
        <v>2670.166666666667</v>
      </c>
      <c r="G196" s="38">
        <v>2624.4333333333338</v>
      </c>
      <c r="H196" s="38">
        <v>2783.3333333333335</v>
      </c>
      <c r="I196" s="38">
        <v>2829.0666666666671</v>
      </c>
      <c r="J196" s="38">
        <v>2862.7833333333333</v>
      </c>
      <c r="K196" s="31">
        <v>2795.35</v>
      </c>
      <c r="L196" s="31">
        <v>2715.9</v>
      </c>
      <c r="M196" s="31">
        <v>4.8906000000000001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470.1</v>
      </c>
      <c r="D197" s="38">
        <v>467</v>
      </c>
      <c r="E197" s="38">
        <v>462.5</v>
      </c>
      <c r="F197" s="38">
        <v>454.9</v>
      </c>
      <c r="G197" s="38">
        <v>450.4</v>
      </c>
      <c r="H197" s="38">
        <v>474.6</v>
      </c>
      <c r="I197" s="38">
        <v>479.1</v>
      </c>
      <c r="J197" s="38">
        <v>486.70000000000005</v>
      </c>
      <c r="K197" s="31">
        <v>471.5</v>
      </c>
      <c r="L197" s="31">
        <v>459.4</v>
      </c>
      <c r="M197" s="31">
        <v>8.9437899999999999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547.85</v>
      </c>
      <c r="D198" s="38">
        <v>549.2166666666667</v>
      </c>
      <c r="E198" s="38">
        <v>541.53333333333342</v>
      </c>
      <c r="F198" s="38">
        <v>535.2166666666667</v>
      </c>
      <c r="G198" s="38">
        <v>527.53333333333342</v>
      </c>
      <c r="H198" s="38">
        <v>555.53333333333342</v>
      </c>
      <c r="I198" s="38">
        <v>563.21666666666681</v>
      </c>
      <c r="J198" s="38">
        <v>569.53333333333342</v>
      </c>
      <c r="K198" s="31">
        <v>556.9</v>
      </c>
      <c r="L198" s="31">
        <v>542.9</v>
      </c>
      <c r="M198" s="31">
        <v>18.211040000000001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123.65</v>
      </c>
      <c r="D199" s="38">
        <v>123.36666666666667</v>
      </c>
      <c r="E199" s="38">
        <v>121.13333333333335</v>
      </c>
      <c r="F199" s="38">
        <v>118.61666666666667</v>
      </c>
      <c r="G199" s="38">
        <v>116.38333333333335</v>
      </c>
      <c r="H199" s="38">
        <v>125.88333333333335</v>
      </c>
      <c r="I199" s="38">
        <v>128.11666666666667</v>
      </c>
      <c r="J199" s="38">
        <v>130.63333333333335</v>
      </c>
      <c r="K199" s="31">
        <v>125.6</v>
      </c>
      <c r="L199" s="31">
        <v>120.85</v>
      </c>
      <c r="M199" s="31">
        <v>12.42257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156.55000000000001</v>
      </c>
      <c r="D200" s="38">
        <v>157.21666666666667</v>
      </c>
      <c r="E200" s="38">
        <v>154.93333333333334</v>
      </c>
      <c r="F200" s="38">
        <v>153.31666666666666</v>
      </c>
      <c r="G200" s="38">
        <v>151.03333333333333</v>
      </c>
      <c r="H200" s="38">
        <v>158.83333333333334</v>
      </c>
      <c r="I200" s="38">
        <v>161.1166666666667</v>
      </c>
      <c r="J200" s="38">
        <v>162.73333333333335</v>
      </c>
      <c r="K200" s="31">
        <v>159.5</v>
      </c>
      <c r="L200" s="31">
        <v>155.6</v>
      </c>
      <c r="M200" s="31">
        <v>21.475359999999998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283.95</v>
      </c>
      <c r="D201" s="38">
        <v>285.7166666666667</v>
      </c>
      <c r="E201" s="38">
        <v>279.43333333333339</v>
      </c>
      <c r="F201" s="38">
        <v>274.91666666666669</v>
      </c>
      <c r="G201" s="38">
        <v>268.63333333333338</v>
      </c>
      <c r="H201" s="38">
        <v>290.23333333333341</v>
      </c>
      <c r="I201" s="38">
        <v>296.51666666666671</v>
      </c>
      <c r="J201" s="38">
        <v>301.03333333333342</v>
      </c>
      <c r="K201" s="31">
        <v>292</v>
      </c>
      <c r="L201" s="31">
        <v>281.2</v>
      </c>
      <c r="M201" s="31">
        <v>9.2395099999999992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1731.3</v>
      </c>
      <c r="D202" s="38">
        <v>1743.6166666666668</v>
      </c>
      <c r="E202" s="38">
        <v>1704.7833333333335</v>
      </c>
      <c r="F202" s="38">
        <v>1678.2666666666667</v>
      </c>
      <c r="G202" s="38">
        <v>1639.4333333333334</v>
      </c>
      <c r="H202" s="38">
        <v>1770.1333333333337</v>
      </c>
      <c r="I202" s="38">
        <v>1808.9666666666667</v>
      </c>
      <c r="J202" s="38">
        <v>1835.4833333333338</v>
      </c>
      <c r="K202" s="31">
        <v>1782.45</v>
      </c>
      <c r="L202" s="31">
        <v>1717.1</v>
      </c>
      <c r="M202" s="31">
        <v>2.74004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926.5</v>
      </c>
      <c r="D203" s="38">
        <v>931.01666666666677</v>
      </c>
      <c r="E203" s="38">
        <v>917.83333333333348</v>
      </c>
      <c r="F203" s="38">
        <v>909.16666666666674</v>
      </c>
      <c r="G203" s="38">
        <v>895.98333333333346</v>
      </c>
      <c r="H203" s="38">
        <v>939.68333333333351</v>
      </c>
      <c r="I203" s="38">
        <v>952.86666666666667</v>
      </c>
      <c r="J203" s="38">
        <v>961.53333333333353</v>
      </c>
      <c r="K203" s="31">
        <v>944.2</v>
      </c>
      <c r="L203" s="31">
        <v>922.35</v>
      </c>
      <c r="M203" s="31">
        <v>3.1963900000000001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1323.55</v>
      </c>
      <c r="D204" s="38">
        <v>1325.7833333333335</v>
      </c>
      <c r="E204" s="38">
        <v>1311.5666666666671</v>
      </c>
      <c r="F204" s="38">
        <v>1299.5833333333335</v>
      </c>
      <c r="G204" s="38">
        <v>1285.366666666667</v>
      </c>
      <c r="H204" s="38">
        <v>1337.7666666666671</v>
      </c>
      <c r="I204" s="38">
        <v>1351.9833333333338</v>
      </c>
      <c r="J204" s="38">
        <v>1363.9666666666672</v>
      </c>
      <c r="K204" s="31">
        <v>1340</v>
      </c>
      <c r="L204" s="31">
        <v>1313.8</v>
      </c>
      <c r="M204" s="31">
        <v>7.3189299999999999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1141.3499999999999</v>
      </c>
      <c r="D205" s="38">
        <v>1145.0833333333333</v>
      </c>
      <c r="E205" s="38">
        <v>1133.2666666666664</v>
      </c>
      <c r="F205" s="38">
        <v>1125.1833333333332</v>
      </c>
      <c r="G205" s="38">
        <v>1113.3666666666663</v>
      </c>
      <c r="H205" s="38">
        <v>1153.1666666666665</v>
      </c>
      <c r="I205" s="38">
        <v>1164.9833333333336</v>
      </c>
      <c r="J205" s="38">
        <v>1173.0666666666666</v>
      </c>
      <c r="K205" s="31">
        <v>1156.9000000000001</v>
      </c>
      <c r="L205" s="31">
        <v>1137</v>
      </c>
      <c r="M205" s="31">
        <v>16.676970000000001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2494</v>
      </c>
      <c r="D206" s="38">
        <v>2485.9166666666665</v>
      </c>
      <c r="E206" s="38">
        <v>2463.333333333333</v>
      </c>
      <c r="F206" s="38">
        <v>2432.6666666666665</v>
      </c>
      <c r="G206" s="38">
        <v>2410.083333333333</v>
      </c>
      <c r="H206" s="38">
        <v>2516.583333333333</v>
      </c>
      <c r="I206" s="38">
        <v>2539.1666666666661</v>
      </c>
      <c r="J206" s="38">
        <v>2569.833333333333</v>
      </c>
      <c r="K206" s="31">
        <v>2508.5</v>
      </c>
      <c r="L206" s="31">
        <v>2455.25</v>
      </c>
      <c r="M206" s="31">
        <v>6.7824299999999997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1649.9</v>
      </c>
      <c r="D207" s="38">
        <v>1649.1833333333334</v>
      </c>
      <c r="E207" s="38">
        <v>1642.7666666666669</v>
      </c>
      <c r="F207" s="38">
        <v>1635.6333333333334</v>
      </c>
      <c r="G207" s="38">
        <v>1629.2166666666669</v>
      </c>
      <c r="H207" s="38">
        <v>1656.3166666666668</v>
      </c>
      <c r="I207" s="38">
        <v>1662.7333333333333</v>
      </c>
      <c r="J207" s="38">
        <v>1669.8666666666668</v>
      </c>
      <c r="K207" s="31">
        <v>1655.6</v>
      </c>
      <c r="L207" s="31">
        <v>1642.05</v>
      </c>
      <c r="M207" s="31">
        <v>218.86913999999999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645.45000000000005</v>
      </c>
      <c r="D208" s="38">
        <v>647.4666666666667</v>
      </c>
      <c r="E208" s="38">
        <v>640.08333333333337</v>
      </c>
      <c r="F208" s="38">
        <v>634.7166666666667</v>
      </c>
      <c r="G208" s="38">
        <v>627.33333333333337</v>
      </c>
      <c r="H208" s="38">
        <v>652.83333333333337</v>
      </c>
      <c r="I208" s="38">
        <v>660.21666666666658</v>
      </c>
      <c r="J208" s="38">
        <v>665.58333333333337</v>
      </c>
      <c r="K208" s="31">
        <v>654.85</v>
      </c>
      <c r="L208" s="31">
        <v>642.1</v>
      </c>
      <c r="M208" s="31">
        <v>35.427340000000001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3066.9</v>
      </c>
      <c r="D209" s="38">
        <v>3045.2166666666667</v>
      </c>
      <c r="E209" s="38">
        <v>3001.6833333333334</v>
      </c>
      <c r="F209" s="38">
        <v>2936.4666666666667</v>
      </c>
      <c r="G209" s="38">
        <v>2892.9333333333334</v>
      </c>
      <c r="H209" s="38">
        <v>3110.4333333333334</v>
      </c>
      <c r="I209" s="38">
        <v>3153.9666666666672</v>
      </c>
      <c r="J209" s="38">
        <v>3219.1833333333334</v>
      </c>
      <c r="K209" s="31">
        <v>3088.75</v>
      </c>
      <c r="L209" s="31">
        <v>2980</v>
      </c>
      <c r="M209" s="31">
        <v>20.204689999999999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70.2</v>
      </c>
      <c r="D210" s="38">
        <v>71.316666666666677</v>
      </c>
      <c r="E210" s="38">
        <v>68.78333333333336</v>
      </c>
      <c r="F210" s="38">
        <v>67.366666666666688</v>
      </c>
      <c r="G210" s="38">
        <v>64.833333333333371</v>
      </c>
      <c r="H210" s="38">
        <v>72.733333333333348</v>
      </c>
      <c r="I210" s="38">
        <v>75.26666666666668</v>
      </c>
      <c r="J210" s="38">
        <v>76.683333333333337</v>
      </c>
      <c r="K210" s="31">
        <v>73.849999999999994</v>
      </c>
      <c r="L210" s="31">
        <v>69.900000000000006</v>
      </c>
      <c r="M210" s="31">
        <v>189.59398999999999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302.7</v>
      </c>
      <c r="D211" s="38">
        <v>300.65000000000003</v>
      </c>
      <c r="E211" s="38">
        <v>290.30000000000007</v>
      </c>
      <c r="F211" s="38">
        <v>277.90000000000003</v>
      </c>
      <c r="G211" s="38">
        <v>267.55000000000007</v>
      </c>
      <c r="H211" s="38">
        <v>313.05000000000007</v>
      </c>
      <c r="I211" s="38">
        <v>323.40000000000009</v>
      </c>
      <c r="J211" s="38">
        <v>335.80000000000007</v>
      </c>
      <c r="K211" s="31">
        <v>311</v>
      </c>
      <c r="L211" s="31">
        <v>288.25</v>
      </c>
      <c r="M211" s="31">
        <v>19.964680000000001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454.75</v>
      </c>
      <c r="D212" s="38">
        <v>458</v>
      </c>
      <c r="E212" s="38">
        <v>448.75</v>
      </c>
      <c r="F212" s="38">
        <v>442.75</v>
      </c>
      <c r="G212" s="38">
        <v>433.5</v>
      </c>
      <c r="H212" s="38">
        <v>464</v>
      </c>
      <c r="I212" s="38">
        <v>473.25</v>
      </c>
      <c r="J212" s="38">
        <v>479.25</v>
      </c>
      <c r="K212" s="31">
        <v>467.25</v>
      </c>
      <c r="L212" s="31">
        <v>452</v>
      </c>
      <c r="M212" s="31">
        <v>64.484759999999994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1047.25</v>
      </c>
      <c r="D213" s="38">
        <v>1046.9833333333333</v>
      </c>
      <c r="E213" s="38">
        <v>1042.0166666666667</v>
      </c>
      <c r="F213" s="38">
        <v>1036.7833333333333</v>
      </c>
      <c r="G213" s="38">
        <v>1031.8166666666666</v>
      </c>
      <c r="H213" s="38">
        <v>1052.2166666666667</v>
      </c>
      <c r="I213" s="38">
        <v>1057.1833333333334</v>
      </c>
      <c r="J213" s="38">
        <v>1062.4166666666667</v>
      </c>
      <c r="K213" s="31">
        <v>1051.95</v>
      </c>
      <c r="L213" s="31">
        <v>1041.75</v>
      </c>
      <c r="M213" s="31">
        <v>0.16894999999999999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3775.75</v>
      </c>
      <c r="D214" s="38">
        <v>3770.7333333333336</v>
      </c>
      <c r="E214" s="38">
        <v>3746.7666666666673</v>
      </c>
      <c r="F214" s="38">
        <v>3717.7833333333338</v>
      </c>
      <c r="G214" s="38">
        <v>3693.8166666666675</v>
      </c>
      <c r="H214" s="38">
        <v>3799.7166666666672</v>
      </c>
      <c r="I214" s="38">
        <v>3823.6833333333334</v>
      </c>
      <c r="J214" s="38">
        <v>3852.666666666667</v>
      </c>
      <c r="K214" s="31">
        <v>3794.7</v>
      </c>
      <c r="L214" s="31">
        <v>3741.75</v>
      </c>
      <c r="M214" s="31">
        <v>3.9543300000000001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146.75</v>
      </c>
      <c r="D215" s="38">
        <v>147.31666666666666</v>
      </c>
      <c r="E215" s="38">
        <v>145.38333333333333</v>
      </c>
      <c r="F215" s="38">
        <v>144.01666666666665</v>
      </c>
      <c r="G215" s="38">
        <v>142.08333333333331</v>
      </c>
      <c r="H215" s="38">
        <v>148.68333333333334</v>
      </c>
      <c r="I215" s="38">
        <v>150.61666666666667</v>
      </c>
      <c r="J215" s="38">
        <v>151.98333333333335</v>
      </c>
      <c r="K215" s="31">
        <v>149.25</v>
      </c>
      <c r="L215" s="31">
        <v>145.94999999999999</v>
      </c>
      <c r="M215" s="31">
        <v>48.283169999999998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265.05</v>
      </c>
      <c r="D216" s="38">
        <v>265.93333333333334</v>
      </c>
      <c r="E216" s="38">
        <v>261.61666666666667</v>
      </c>
      <c r="F216" s="38">
        <v>258.18333333333334</v>
      </c>
      <c r="G216" s="38">
        <v>253.86666666666667</v>
      </c>
      <c r="H216" s="38">
        <v>269.36666666666667</v>
      </c>
      <c r="I216" s="38">
        <v>273.68333333333339</v>
      </c>
      <c r="J216" s="38">
        <v>277.11666666666667</v>
      </c>
      <c r="K216" s="31">
        <v>270.25</v>
      </c>
      <c r="L216" s="31">
        <v>262.5</v>
      </c>
      <c r="M216" s="31">
        <v>39.952100000000002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2565.85</v>
      </c>
      <c r="D217" s="38">
        <v>2568.8666666666663</v>
      </c>
      <c r="E217" s="38">
        <v>2552.5333333333328</v>
      </c>
      <c r="F217" s="38">
        <v>2539.2166666666667</v>
      </c>
      <c r="G217" s="38">
        <v>2522.8833333333332</v>
      </c>
      <c r="H217" s="38">
        <v>2582.1833333333325</v>
      </c>
      <c r="I217" s="38">
        <v>2598.5166666666655</v>
      </c>
      <c r="J217" s="38">
        <v>2611.8333333333321</v>
      </c>
      <c r="K217" s="31">
        <v>2585.1999999999998</v>
      </c>
      <c r="L217" s="31">
        <v>2555.5500000000002</v>
      </c>
      <c r="M217" s="31">
        <v>10.02061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319.45</v>
      </c>
      <c r="D218" s="38">
        <v>318.71666666666664</v>
      </c>
      <c r="E218" s="38">
        <v>316.48333333333329</v>
      </c>
      <c r="F218" s="38">
        <v>313.51666666666665</v>
      </c>
      <c r="G218" s="38">
        <v>311.2833333333333</v>
      </c>
      <c r="H218" s="38">
        <v>321.68333333333328</v>
      </c>
      <c r="I218" s="38">
        <v>323.91666666666663</v>
      </c>
      <c r="J218" s="38">
        <v>326.88333333333327</v>
      </c>
      <c r="K218" s="31">
        <v>320.95</v>
      </c>
      <c r="L218" s="31">
        <v>315.75</v>
      </c>
      <c r="M218" s="31">
        <v>4.2699999999999996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4300.75</v>
      </c>
      <c r="D219" s="38">
        <v>4260.1500000000005</v>
      </c>
      <c r="E219" s="38">
        <v>4194.6000000000013</v>
      </c>
      <c r="F219" s="38">
        <v>4088.4500000000007</v>
      </c>
      <c r="G219" s="38">
        <v>4022.9000000000015</v>
      </c>
      <c r="H219" s="38">
        <v>4366.3000000000011</v>
      </c>
      <c r="I219" s="38">
        <v>4431.8500000000004</v>
      </c>
      <c r="J219" s="38">
        <v>4538.0000000000009</v>
      </c>
      <c r="K219" s="31">
        <v>4325.7</v>
      </c>
      <c r="L219" s="31">
        <v>4154</v>
      </c>
      <c r="M219" s="31">
        <v>0.20397000000000001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599.15</v>
      </c>
      <c r="D220" s="38">
        <v>605.38333333333333</v>
      </c>
      <c r="E220" s="38">
        <v>590.76666666666665</v>
      </c>
      <c r="F220" s="38">
        <v>582.38333333333333</v>
      </c>
      <c r="G220" s="38">
        <v>567.76666666666665</v>
      </c>
      <c r="H220" s="38">
        <v>613.76666666666665</v>
      </c>
      <c r="I220" s="38">
        <v>628.38333333333321</v>
      </c>
      <c r="J220" s="38">
        <v>636.76666666666665</v>
      </c>
      <c r="K220" s="31">
        <v>620</v>
      </c>
      <c r="L220" s="31">
        <v>597</v>
      </c>
      <c r="M220" s="31">
        <v>3.23054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840.45</v>
      </c>
      <c r="D221" s="38">
        <v>844.81666666666661</v>
      </c>
      <c r="E221" s="38">
        <v>826.63333333333321</v>
      </c>
      <c r="F221" s="38">
        <v>812.81666666666661</v>
      </c>
      <c r="G221" s="38">
        <v>794.63333333333321</v>
      </c>
      <c r="H221" s="38">
        <v>858.63333333333321</v>
      </c>
      <c r="I221" s="38">
        <v>876.81666666666661</v>
      </c>
      <c r="J221" s="38">
        <v>890.63333333333321</v>
      </c>
      <c r="K221" s="31">
        <v>863</v>
      </c>
      <c r="L221" s="31">
        <v>831</v>
      </c>
      <c r="M221" s="31">
        <v>0.73619999999999997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42154.65</v>
      </c>
      <c r="D222" s="38">
        <v>42257.283333333333</v>
      </c>
      <c r="E222" s="38">
        <v>41904.566666666666</v>
      </c>
      <c r="F222" s="38">
        <v>41654.48333333333</v>
      </c>
      <c r="G222" s="38">
        <v>41301.766666666663</v>
      </c>
      <c r="H222" s="38">
        <v>42507.366666666669</v>
      </c>
      <c r="I222" s="38">
        <v>42860.083333333328</v>
      </c>
      <c r="J222" s="38">
        <v>43110.166666666672</v>
      </c>
      <c r="K222" s="31">
        <v>42610</v>
      </c>
      <c r="L222" s="31">
        <v>42007.199999999997</v>
      </c>
      <c r="M222" s="31">
        <v>7.9299999999999995E-3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68.849999999999994</v>
      </c>
      <c r="D223" s="38">
        <v>68.066666666666663</v>
      </c>
      <c r="E223" s="38">
        <v>65.833333333333329</v>
      </c>
      <c r="F223" s="38">
        <v>62.816666666666663</v>
      </c>
      <c r="G223" s="38">
        <v>60.583333333333329</v>
      </c>
      <c r="H223" s="38">
        <v>71.083333333333329</v>
      </c>
      <c r="I223" s="38">
        <v>73.316666666666677</v>
      </c>
      <c r="J223" s="38">
        <v>76.333333333333329</v>
      </c>
      <c r="K223" s="31">
        <v>70.3</v>
      </c>
      <c r="L223" s="31">
        <v>65.05</v>
      </c>
      <c r="M223" s="31">
        <v>504.57823999999999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979.9</v>
      </c>
      <c r="D224" s="38">
        <v>979.6</v>
      </c>
      <c r="E224" s="38">
        <v>972.6</v>
      </c>
      <c r="F224" s="38">
        <v>965.3</v>
      </c>
      <c r="G224" s="38">
        <v>958.3</v>
      </c>
      <c r="H224" s="38">
        <v>986.90000000000009</v>
      </c>
      <c r="I224" s="38">
        <v>993.90000000000009</v>
      </c>
      <c r="J224" s="38">
        <v>1001.2000000000002</v>
      </c>
      <c r="K224" s="31">
        <v>986.6</v>
      </c>
      <c r="L224" s="31">
        <v>972.3</v>
      </c>
      <c r="M224" s="31">
        <v>237.84778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1415.9</v>
      </c>
      <c r="D225" s="38">
        <v>1407.9833333333336</v>
      </c>
      <c r="E225" s="38">
        <v>1396.0666666666671</v>
      </c>
      <c r="F225" s="38">
        <v>1376.2333333333336</v>
      </c>
      <c r="G225" s="38">
        <v>1364.3166666666671</v>
      </c>
      <c r="H225" s="38">
        <v>1427.8166666666671</v>
      </c>
      <c r="I225" s="38">
        <v>1439.7333333333336</v>
      </c>
      <c r="J225" s="38">
        <v>1459.5666666666671</v>
      </c>
      <c r="K225" s="31">
        <v>1419.9</v>
      </c>
      <c r="L225" s="31">
        <v>1388.15</v>
      </c>
      <c r="M225" s="31">
        <v>7.7891300000000001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581.15</v>
      </c>
      <c r="D226" s="38">
        <v>579.55000000000007</v>
      </c>
      <c r="E226" s="38">
        <v>574.10000000000014</v>
      </c>
      <c r="F226" s="38">
        <v>567.05000000000007</v>
      </c>
      <c r="G226" s="38">
        <v>561.60000000000014</v>
      </c>
      <c r="H226" s="38">
        <v>586.60000000000014</v>
      </c>
      <c r="I226" s="38">
        <v>592.05000000000018</v>
      </c>
      <c r="J226" s="38">
        <v>599.10000000000014</v>
      </c>
      <c r="K226" s="31">
        <v>585</v>
      </c>
      <c r="L226" s="31">
        <v>572.5</v>
      </c>
      <c r="M226" s="31">
        <v>16.33145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628.25</v>
      </c>
      <c r="D227" s="38">
        <v>626.4</v>
      </c>
      <c r="E227" s="38">
        <v>622.84999999999991</v>
      </c>
      <c r="F227" s="38">
        <v>617.44999999999993</v>
      </c>
      <c r="G227" s="38">
        <v>613.89999999999986</v>
      </c>
      <c r="H227" s="38">
        <v>631.79999999999995</v>
      </c>
      <c r="I227" s="38">
        <v>635.34999999999991</v>
      </c>
      <c r="J227" s="38">
        <v>640.75</v>
      </c>
      <c r="K227" s="31">
        <v>629.95000000000005</v>
      </c>
      <c r="L227" s="31">
        <v>621</v>
      </c>
      <c r="M227" s="31">
        <v>1.79332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64.599999999999994</v>
      </c>
      <c r="D228" s="38">
        <v>64.899999999999991</v>
      </c>
      <c r="E228" s="38">
        <v>63.949999999999989</v>
      </c>
      <c r="F228" s="38">
        <v>63.3</v>
      </c>
      <c r="G228" s="38">
        <v>62.349999999999994</v>
      </c>
      <c r="H228" s="38">
        <v>65.549999999999983</v>
      </c>
      <c r="I228" s="38">
        <v>66.5</v>
      </c>
      <c r="J228" s="38">
        <v>67.149999999999977</v>
      </c>
      <c r="K228" s="31">
        <v>65.849999999999994</v>
      </c>
      <c r="L228" s="31">
        <v>64.25</v>
      </c>
      <c r="M228" s="31">
        <v>86.326669999999993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87.45</v>
      </c>
      <c r="D229" s="38">
        <v>87.683333333333323</v>
      </c>
      <c r="E229" s="38">
        <v>86.616666666666646</v>
      </c>
      <c r="F229" s="38">
        <v>85.783333333333317</v>
      </c>
      <c r="G229" s="38">
        <v>84.71666666666664</v>
      </c>
      <c r="H229" s="38">
        <v>88.516666666666652</v>
      </c>
      <c r="I229" s="38">
        <v>89.583333333333343</v>
      </c>
      <c r="J229" s="38">
        <v>90.416666666666657</v>
      </c>
      <c r="K229" s="31">
        <v>88.75</v>
      </c>
      <c r="L229" s="31">
        <v>86.85</v>
      </c>
      <c r="M229" s="31">
        <v>216.38603000000001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118.85</v>
      </c>
      <c r="D230" s="38">
        <v>118.83333333333333</v>
      </c>
      <c r="E230" s="38">
        <v>117.56666666666666</v>
      </c>
      <c r="F230" s="38">
        <v>116.28333333333333</v>
      </c>
      <c r="G230" s="38">
        <v>115.01666666666667</v>
      </c>
      <c r="H230" s="38">
        <v>120.11666666666666</v>
      </c>
      <c r="I230" s="38">
        <v>121.38333333333334</v>
      </c>
      <c r="J230" s="38">
        <v>122.66666666666666</v>
      </c>
      <c r="K230" s="31">
        <v>120.1</v>
      </c>
      <c r="L230" s="31">
        <v>117.55</v>
      </c>
      <c r="M230" s="31">
        <v>63.909179999999999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824.6</v>
      </c>
      <c r="D231" s="38">
        <v>828.85</v>
      </c>
      <c r="E231" s="38">
        <v>818.80000000000007</v>
      </c>
      <c r="F231" s="38">
        <v>813</v>
      </c>
      <c r="G231" s="38">
        <v>802.95</v>
      </c>
      <c r="H231" s="38">
        <v>834.65000000000009</v>
      </c>
      <c r="I231" s="38">
        <v>844.7</v>
      </c>
      <c r="J231" s="38">
        <v>850.50000000000011</v>
      </c>
      <c r="K231" s="31">
        <v>838.9</v>
      </c>
      <c r="L231" s="31">
        <v>823.05</v>
      </c>
      <c r="M231" s="31">
        <v>0.32135999999999998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591.54999999999995</v>
      </c>
      <c r="D232" s="38">
        <v>590.73333333333323</v>
      </c>
      <c r="E232" s="38">
        <v>583.96666666666647</v>
      </c>
      <c r="F232" s="38">
        <v>576.38333333333321</v>
      </c>
      <c r="G232" s="38">
        <v>569.61666666666645</v>
      </c>
      <c r="H232" s="38">
        <v>598.31666666666649</v>
      </c>
      <c r="I232" s="38">
        <v>605.08333333333314</v>
      </c>
      <c r="J232" s="38">
        <v>612.66666666666652</v>
      </c>
      <c r="K232" s="31">
        <v>597.5</v>
      </c>
      <c r="L232" s="31">
        <v>583.15</v>
      </c>
      <c r="M232" s="31">
        <v>3.7584200000000001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215.1</v>
      </c>
      <c r="D233" s="38">
        <v>214.30000000000004</v>
      </c>
      <c r="E233" s="38">
        <v>212.60000000000008</v>
      </c>
      <c r="F233" s="38">
        <v>210.10000000000005</v>
      </c>
      <c r="G233" s="38">
        <v>208.40000000000009</v>
      </c>
      <c r="H233" s="38">
        <v>216.80000000000007</v>
      </c>
      <c r="I233" s="38">
        <v>218.50000000000006</v>
      </c>
      <c r="J233" s="38">
        <v>221.00000000000006</v>
      </c>
      <c r="K233" s="31">
        <v>216</v>
      </c>
      <c r="L233" s="31">
        <v>211.8</v>
      </c>
      <c r="M233" s="31">
        <v>34.994520000000001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162.5</v>
      </c>
      <c r="D234" s="38">
        <v>162.9</v>
      </c>
      <c r="E234" s="38">
        <v>159.80000000000001</v>
      </c>
      <c r="F234" s="38">
        <v>157.1</v>
      </c>
      <c r="G234" s="38">
        <v>154</v>
      </c>
      <c r="H234" s="38">
        <v>165.60000000000002</v>
      </c>
      <c r="I234" s="38">
        <v>168.7</v>
      </c>
      <c r="J234" s="38">
        <v>171.40000000000003</v>
      </c>
      <c r="K234" s="31">
        <v>166</v>
      </c>
      <c r="L234" s="31">
        <v>160.19999999999999</v>
      </c>
      <c r="M234" s="31">
        <v>83.7363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68.25</v>
      </c>
      <c r="D235" s="38">
        <v>68.850000000000009</v>
      </c>
      <c r="E235" s="38">
        <v>67.40000000000002</v>
      </c>
      <c r="F235" s="38">
        <v>66.550000000000011</v>
      </c>
      <c r="G235" s="38">
        <v>65.100000000000023</v>
      </c>
      <c r="H235" s="38">
        <v>69.700000000000017</v>
      </c>
      <c r="I235" s="38">
        <v>71.150000000000006</v>
      </c>
      <c r="J235" s="38">
        <v>72.000000000000014</v>
      </c>
      <c r="K235" s="31">
        <v>70.3</v>
      </c>
      <c r="L235" s="31">
        <v>68</v>
      </c>
      <c r="M235" s="31">
        <v>55.85819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3187.2</v>
      </c>
      <c r="D236" s="38">
        <v>3171.6666666666665</v>
      </c>
      <c r="E236" s="38">
        <v>3139.0333333333328</v>
      </c>
      <c r="F236" s="38">
        <v>3090.8666666666663</v>
      </c>
      <c r="G236" s="38">
        <v>3058.2333333333327</v>
      </c>
      <c r="H236" s="38">
        <v>3219.833333333333</v>
      </c>
      <c r="I236" s="38">
        <v>3252.4666666666672</v>
      </c>
      <c r="J236" s="38">
        <v>3300.6333333333332</v>
      </c>
      <c r="K236" s="31">
        <v>3204.3</v>
      </c>
      <c r="L236" s="31">
        <v>3123.5</v>
      </c>
      <c r="M236" s="31">
        <v>1.69034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392.65</v>
      </c>
      <c r="D237" s="38">
        <v>382.8</v>
      </c>
      <c r="E237" s="38">
        <v>356</v>
      </c>
      <c r="F237" s="38">
        <v>319.34999999999997</v>
      </c>
      <c r="G237" s="38">
        <v>292.54999999999995</v>
      </c>
      <c r="H237" s="38">
        <v>419.45000000000005</v>
      </c>
      <c r="I237" s="38">
        <v>446.25000000000011</v>
      </c>
      <c r="J237" s="38">
        <v>482.90000000000009</v>
      </c>
      <c r="K237" s="31">
        <v>409.6</v>
      </c>
      <c r="L237" s="31">
        <v>346.15</v>
      </c>
      <c r="M237" s="31">
        <v>110.10352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129.05000000000001</v>
      </c>
      <c r="D238" s="38">
        <v>128.75</v>
      </c>
      <c r="E238" s="38">
        <v>127.30000000000001</v>
      </c>
      <c r="F238" s="38">
        <v>125.55000000000001</v>
      </c>
      <c r="G238" s="38">
        <v>124.10000000000002</v>
      </c>
      <c r="H238" s="38">
        <v>130.5</v>
      </c>
      <c r="I238" s="38">
        <v>131.94999999999999</v>
      </c>
      <c r="J238" s="38">
        <v>133.69999999999999</v>
      </c>
      <c r="K238" s="31">
        <v>130.19999999999999</v>
      </c>
      <c r="L238" s="31">
        <v>127</v>
      </c>
      <c r="M238" s="31">
        <v>106.49648000000001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388.65</v>
      </c>
      <c r="D239" s="38">
        <v>389.88333333333338</v>
      </c>
      <c r="E239" s="38">
        <v>383.46666666666675</v>
      </c>
      <c r="F239" s="38">
        <v>378.28333333333336</v>
      </c>
      <c r="G239" s="38">
        <v>371.86666666666673</v>
      </c>
      <c r="H239" s="38">
        <v>395.06666666666678</v>
      </c>
      <c r="I239" s="38">
        <v>401.48333333333341</v>
      </c>
      <c r="J239" s="38">
        <v>406.6666666666668</v>
      </c>
      <c r="K239" s="31">
        <v>396.3</v>
      </c>
      <c r="L239" s="31">
        <v>384.7</v>
      </c>
      <c r="M239" s="31">
        <v>23.625129999999999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92.35</v>
      </c>
      <c r="D240" s="38">
        <v>92.583333333333329</v>
      </c>
      <c r="E240" s="38">
        <v>91.716666666666654</v>
      </c>
      <c r="F240" s="38">
        <v>91.083333333333329</v>
      </c>
      <c r="G240" s="38">
        <v>90.216666666666654</v>
      </c>
      <c r="H240" s="38">
        <v>93.216666666666654</v>
      </c>
      <c r="I240" s="38">
        <v>94.083333333333329</v>
      </c>
      <c r="J240" s="38">
        <v>94.716666666666654</v>
      </c>
      <c r="K240" s="31">
        <v>93.45</v>
      </c>
      <c r="L240" s="31">
        <v>91.95</v>
      </c>
      <c r="M240" s="31">
        <v>146.52588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26.5</v>
      </c>
      <c r="D241" s="38">
        <v>26.316666666666666</v>
      </c>
      <c r="E241" s="38">
        <v>25.983333333333334</v>
      </c>
      <c r="F241" s="38">
        <v>25.466666666666669</v>
      </c>
      <c r="G241" s="38">
        <v>25.133333333333336</v>
      </c>
      <c r="H241" s="38">
        <v>26.833333333333332</v>
      </c>
      <c r="I241" s="38">
        <v>27.166666666666668</v>
      </c>
      <c r="J241" s="38">
        <v>27.68333333333333</v>
      </c>
      <c r="K241" s="31">
        <v>26.65</v>
      </c>
      <c r="L241" s="31">
        <v>25.8</v>
      </c>
      <c r="M241" s="31">
        <v>178.43838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642.6</v>
      </c>
      <c r="D242" s="38">
        <v>647.18333333333339</v>
      </c>
      <c r="E242" s="38">
        <v>636.06666666666683</v>
      </c>
      <c r="F242" s="38">
        <v>629.53333333333342</v>
      </c>
      <c r="G242" s="38">
        <v>618.41666666666686</v>
      </c>
      <c r="H242" s="38">
        <v>653.71666666666681</v>
      </c>
      <c r="I242" s="38">
        <v>664.83333333333337</v>
      </c>
      <c r="J242" s="38">
        <v>671.36666666666679</v>
      </c>
      <c r="K242" s="31">
        <v>658.3</v>
      </c>
      <c r="L242" s="31">
        <v>640.65</v>
      </c>
      <c r="M242" s="31">
        <v>11.804589999999999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50.3</v>
      </c>
      <c r="D243" s="38">
        <v>50.566666666666663</v>
      </c>
      <c r="E243" s="38">
        <v>49.133333333333326</v>
      </c>
      <c r="F243" s="38">
        <v>47.966666666666661</v>
      </c>
      <c r="G243" s="38">
        <v>46.533333333333324</v>
      </c>
      <c r="H243" s="38">
        <v>51.733333333333327</v>
      </c>
      <c r="I243" s="38">
        <v>53.166666666666664</v>
      </c>
      <c r="J243" s="38">
        <v>54.333333333333329</v>
      </c>
      <c r="K243" s="31">
        <v>52</v>
      </c>
      <c r="L243" s="31">
        <v>49.4</v>
      </c>
      <c r="M243" s="31">
        <v>3032.8770300000001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1582.7</v>
      </c>
      <c r="D244" s="38">
        <v>1610.8999999999999</v>
      </c>
      <c r="E244" s="38">
        <v>1541.8499999999997</v>
      </c>
      <c r="F244" s="38">
        <v>1500.9999999999998</v>
      </c>
      <c r="G244" s="38">
        <v>1431.9499999999996</v>
      </c>
      <c r="H244" s="38">
        <v>1651.7499999999998</v>
      </c>
      <c r="I244" s="38">
        <v>1720.8</v>
      </c>
      <c r="J244" s="38">
        <v>1761.6499999999999</v>
      </c>
      <c r="K244" s="31">
        <v>1679.95</v>
      </c>
      <c r="L244" s="31">
        <v>1570.05</v>
      </c>
      <c r="M244" s="31">
        <v>4.0276500000000004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457.95</v>
      </c>
      <c r="D245" s="38">
        <v>458.0333333333333</v>
      </c>
      <c r="E245" s="38">
        <v>454.51666666666659</v>
      </c>
      <c r="F245" s="38">
        <v>451.08333333333331</v>
      </c>
      <c r="G245" s="38">
        <v>447.56666666666661</v>
      </c>
      <c r="H245" s="38">
        <v>461.46666666666658</v>
      </c>
      <c r="I245" s="38">
        <v>464.98333333333323</v>
      </c>
      <c r="J245" s="38">
        <v>468.41666666666657</v>
      </c>
      <c r="K245" s="31">
        <v>461.55</v>
      </c>
      <c r="L245" s="31">
        <v>454.6</v>
      </c>
      <c r="M245" s="31">
        <v>7.6170999999999998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172.05</v>
      </c>
      <c r="D246" s="38">
        <v>171.98333333333335</v>
      </c>
      <c r="E246" s="38">
        <v>169.56666666666669</v>
      </c>
      <c r="F246" s="38">
        <v>167.08333333333334</v>
      </c>
      <c r="G246" s="38">
        <v>164.66666666666669</v>
      </c>
      <c r="H246" s="38">
        <v>174.4666666666667</v>
      </c>
      <c r="I246" s="38">
        <v>176.88333333333333</v>
      </c>
      <c r="J246" s="38">
        <v>179.3666666666667</v>
      </c>
      <c r="K246" s="31">
        <v>174.4</v>
      </c>
      <c r="L246" s="31">
        <v>169.5</v>
      </c>
      <c r="M246" s="31">
        <v>50.04956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1403.95</v>
      </c>
      <c r="D247" s="38">
        <v>1409.0666666666666</v>
      </c>
      <c r="E247" s="38">
        <v>1397.1833333333332</v>
      </c>
      <c r="F247" s="38">
        <v>1390.4166666666665</v>
      </c>
      <c r="G247" s="38">
        <v>1378.5333333333331</v>
      </c>
      <c r="H247" s="38">
        <v>1415.8333333333333</v>
      </c>
      <c r="I247" s="38">
        <v>1427.7166666666665</v>
      </c>
      <c r="J247" s="38">
        <v>1434.4833333333333</v>
      </c>
      <c r="K247" s="31">
        <v>1420.95</v>
      </c>
      <c r="L247" s="31">
        <v>1402.3</v>
      </c>
      <c r="M247" s="31">
        <v>18.467970000000001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14.85</v>
      </c>
      <c r="D248" s="38">
        <v>14.783333333333333</v>
      </c>
      <c r="E248" s="38">
        <v>14.316666666666666</v>
      </c>
      <c r="F248" s="38">
        <v>13.783333333333333</v>
      </c>
      <c r="G248" s="38">
        <v>13.316666666666666</v>
      </c>
      <c r="H248" s="38">
        <v>15.316666666666666</v>
      </c>
      <c r="I248" s="38">
        <v>15.783333333333331</v>
      </c>
      <c r="J248" s="38">
        <v>16.316666666666666</v>
      </c>
      <c r="K248" s="31">
        <v>15.25</v>
      </c>
      <c r="L248" s="31">
        <v>14.25</v>
      </c>
      <c r="M248" s="31">
        <v>328.3691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4714.8999999999996</v>
      </c>
      <c r="D249" s="38">
        <v>4756.916666666667</v>
      </c>
      <c r="E249" s="38">
        <v>4647.9833333333336</v>
      </c>
      <c r="F249" s="38">
        <v>4581.0666666666666</v>
      </c>
      <c r="G249" s="38">
        <v>4472.1333333333332</v>
      </c>
      <c r="H249" s="38">
        <v>4823.8333333333339</v>
      </c>
      <c r="I249" s="38">
        <v>4932.7666666666664</v>
      </c>
      <c r="J249" s="38">
        <v>4999.6833333333343</v>
      </c>
      <c r="K249" s="31">
        <v>4865.8500000000004</v>
      </c>
      <c r="L249" s="31">
        <v>4690</v>
      </c>
      <c r="M249" s="31">
        <v>2.5990899999999999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1390.2</v>
      </c>
      <c r="D250" s="38">
        <v>1389.3833333333332</v>
      </c>
      <c r="E250" s="38">
        <v>1385.2166666666665</v>
      </c>
      <c r="F250" s="38">
        <v>1380.2333333333333</v>
      </c>
      <c r="G250" s="38">
        <v>1376.0666666666666</v>
      </c>
      <c r="H250" s="38">
        <v>1394.3666666666663</v>
      </c>
      <c r="I250" s="38">
        <v>1398.5333333333333</v>
      </c>
      <c r="J250" s="38">
        <v>1403.5166666666662</v>
      </c>
      <c r="K250" s="31">
        <v>1393.55</v>
      </c>
      <c r="L250" s="31">
        <v>1384.4</v>
      </c>
      <c r="M250" s="31">
        <v>41.618769999999998</v>
      </c>
      <c r="N250" s="1"/>
      <c r="O250" s="1"/>
    </row>
    <row r="251" spans="1:15" ht="12.75" customHeight="1">
      <c r="A251" s="33">
        <v>241</v>
      </c>
      <c r="B251" s="58" t="s">
        <v>868</v>
      </c>
      <c r="C251" s="31">
        <v>3166.8</v>
      </c>
      <c r="D251" s="38">
        <v>3125.25</v>
      </c>
      <c r="E251" s="38">
        <v>3029.5</v>
      </c>
      <c r="F251" s="38">
        <v>2892.2</v>
      </c>
      <c r="G251" s="38">
        <v>2796.45</v>
      </c>
      <c r="H251" s="38">
        <v>3262.55</v>
      </c>
      <c r="I251" s="38">
        <v>3358.3</v>
      </c>
      <c r="J251" s="38">
        <v>3495.6000000000004</v>
      </c>
      <c r="K251" s="31">
        <v>3221</v>
      </c>
      <c r="L251" s="31">
        <v>2987.95</v>
      </c>
      <c r="M251" s="31">
        <v>2.5398000000000001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675.5</v>
      </c>
      <c r="D252" s="38">
        <v>684.15</v>
      </c>
      <c r="E252" s="38">
        <v>661.34999999999991</v>
      </c>
      <c r="F252" s="38">
        <v>647.19999999999993</v>
      </c>
      <c r="G252" s="38">
        <v>624.39999999999986</v>
      </c>
      <c r="H252" s="38">
        <v>698.3</v>
      </c>
      <c r="I252" s="38">
        <v>721.09999999999991</v>
      </c>
      <c r="J252" s="38">
        <v>735.25</v>
      </c>
      <c r="K252" s="31">
        <v>706.95</v>
      </c>
      <c r="L252" s="31">
        <v>670</v>
      </c>
      <c r="M252" s="31">
        <v>6.3505000000000003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2560.1</v>
      </c>
      <c r="D253" s="38">
        <v>2547.0833333333335</v>
      </c>
      <c r="E253" s="38">
        <v>2529.166666666667</v>
      </c>
      <c r="F253" s="38">
        <v>2498.2333333333336</v>
      </c>
      <c r="G253" s="38">
        <v>2480.3166666666671</v>
      </c>
      <c r="H253" s="38">
        <v>2578.0166666666669</v>
      </c>
      <c r="I253" s="38">
        <v>2595.9333333333338</v>
      </c>
      <c r="J253" s="38">
        <v>2626.8666666666668</v>
      </c>
      <c r="K253" s="31">
        <v>2565</v>
      </c>
      <c r="L253" s="31">
        <v>2516.15</v>
      </c>
      <c r="M253" s="31">
        <v>7.5088699999999999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910.4</v>
      </c>
      <c r="D254" s="38">
        <v>917.98333333333323</v>
      </c>
      <c r="E254" s="38">
        <v>898.16666666666652</v>
      </c>
      <c r="F254" s="38">
        <v>885.93333333333328</v>
      </c>
      <c r="G254" s="38">
        <v>866.11666666666656</v>
      </c>
      <c r="H254" s="38">
        <v>930.21666666666647</v>
      </c>
      <c r="I254" s="38">
        <v>950.0333333333333</v>
      </c>
      <c r="J254" s="38">
        <v>962.26666666666642</v>
      </c>
      <c r="K254" s="31">
        <v>937.8</v>
      </c>
      <c r="L254" s="31">
        <v>905.75</v>
      </c>
      <c r="M254" s="31">
        <v>8.0552899999999994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25.65</v>
      </c>
      <c r="D255" s="38">
        <v>25.716666666666665</v>
      </c>
      <c r="E255" s="38">
        <v>25.483333333333331</v>
      </c>
      <c r="F255" s="38">
        <v>25.316666666666666</v>
      </c>
      <c r="G255" s="38">
        <v>25.083333333333332</v>
      </c>
      <c r="H255" s="38">
        <v>25.883333333333329</v>
      </c>
      <c r="I255" s="38">
        <v>26.116666666666664</v>
      </c>
      <c r="J255" s="38">
        <v>26.283333333333328</v>
      </c>
      <c r="K255" s="31">
        <v>25.95</v>
      </c>
      <c r="L255" s="31">
        <v>25.55</v>
      </c>
      <c r="M255" s="31">
        <v>37.100259999999999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452.35</v>
      </c>
      <c r="D256" s="38">
        <v>453.4666666666667</v>
      </c>
      <c r="E256" s="38">
        <v>449.93333333333339</v>
      </c>
      <c r="F256" s="38">
        <v>447.51666666666671</v>
      </c>
      <c r="G256" s="38">
        <v>443.98333333333341</v>
      </c>
      <c r="H256" s="38">
        <v>455.88333333333338</v>
      </c>
      <c r="I256" s="38">
        <v>459.41666666666669</v>
      </c>
      <c r="J256" s="38">
        <v>461.83333333333337</v>
      </c>
      <c r="K256" s="31">
        <v>457</v>
      </c>
      <c r="L256" s="31">
        <v>451.05</v>
      </c>
      <c r="M256" s="31">
        <v>63.924880000000002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121.45</v>
      </c>
      <c r="D257" s="38">
        <v>122.06666666666666</v>
      </c>
      <c r="E257" s="38">
        <v>118.63333333333333</v>
      </c>
      <c r="F257" s="38">
        <v>115.81666666666666</v>
      </c>
      <c r="G257" s="38">
        <v>112.38333333333333</v>
      </c>
      <c r="H257" s="38">
        <v>124.88333333333333</v>
      </c>
      <c r="I257" s="38">
        <v>128.31666666666666</v>
      </c>
      <c r="J257" s="38">
        <v>131.13333333333333</v>
      </c>
      <c r="K257" s="31">
        <v>125.5</v>
      </c>
      <c r="L257" s="31">
        <v>119.25</v>
      </c>
      <c r="M257" s="31">
        <v>56.27646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2548.0500000000002</v>
      </c>
      <c r="D258" s="38">
        <v>2539.7166666666667</v>
      </c>
      <c r="E258" s="38">
        <v>2499.3833333333332</v>
      </c>
      <c r="F258" s="38">
        <v>2450.7166666666667</v>
      </c>
      <c r="G258" s="38">
        <v>2410.3833333333332</v>
      </c>
      <c r="H258" s="38">
        <v>2588.3833333333332</v>
      </c>
      <c r="I258" s="38">
        <v>2628.7166666666662</v>
      </c>
      <c r="J258" s="38">
        <v>2677.3833333333332</v>
      </c>
      <c r="K258" s="31">
        <v>2580.0500000000002</v>
      </c>
      <c r="L258" s="31">
        <v>2491.0500000000002</v>
      </c>
      <c r="M258" s="31">
        <v>0.58038999999999996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3282.8</v>
      </c>
      <c r="D259" s="38">
        <v>3271.0166666666664</v>
      </c>
      <c r="E259" s="38">
        <v>3242.0333333333328</v>
      </c>
      <c r="F259" s="38">
        <v>3201.2666666666664</v>
      </c>
      <c r="G259" s="38">
        <v>3172.2833333333328</v>
      </c>
      <c r="H259" s="38">
        <v>3311.7833333333328</v>
      </c>
      <c r="I259" s="38">
        <v>3340.7666666666664</v>
      </c>
      <c r="J259" s="38">
        <v>3381.5333333333328</v>
      </c>
      <c r="K259" s="31">
        <v>3300</v>
      </c>
      <c r="L259" s="31">
        <v>3230.25</v>
      </c>
      <c r="M259" s="31">
        <v>0.71306000000000003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113.2</v>
      </c>
      <c r="D260" s="38">
        <v>112.93333333333334</v>
      </c>
      <c r="E260" s="38">
        <v>111.51666666666668</v>
      </c>
      <c r="F260" s="38">
        <v>109.83333333333334</v>
      </c>
      <c r="G260" s="38">
        <v>108.41666666666669</v>
      </c>
      <c r="H260" s="38">
        <v>114.61666666666667</v>
      </c>
      <c r="I260" s="38">
        <v>116.03333333333333</v>
      </c>
      <c r="J260" s="38">
        <v>117.71666666666667</v>
      </c>
      <c r="K260" s="31">
        <v>114.35</v>
      </c>
      <c r="L260" s="31">
        <v>111.25</v>
      </c>
      <c r="M260" s="31">
        <v>28.99062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1329.35</v>
      </c>
      <c r="D261" s="38">
        <v>1335.5666666666666</v>
      </c>
      <c r="E261" s="38">
        <v>1313.7833333333333</v>
      </c>
      <c r="F261" s="38">
        <v>1298.2166666666667</v>
      </c>
      <c r="G261" s="38">
        <v>1276.4333333333334</v>
      </c>
      <c r="H261" s="38">
        <v>1351.1333333333332</v>
      </c>
      <c r="I261" s="38">
        <v>1372.9166666666665</v>
      </c>
      <c r="J261" s="38">
        <v>1388.4833333333331</v>
      </c>
      <c r="K261" s="31">
        <v>1357.35</v>
      </c>
      <c r="L261" s="31">
        <v>1320</v>
      </c>
      <c r="M261" s="31">
        <v>0.62719000000000003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393.45</v>
      </c>
      <c r="D262" s="38">
        <v>392.18333333333339</v>
      </c>
      <c r="E262" s="38">
        <v>389.36666666666679</v>
      </c>
      <c r="F262" s="38">
        <v>385.28333333333342</v>
      </c>
      <c r="G262" s="38">
        <v>382.46666666666681</v>
      </c>
      <c r="H262" s="38">
        <v>396.26666666666677</v>
      </c>
      <c r="I262" s="38">
        <v>399.08333333333337</v>
      </c>
      <c r="J262" s="38">
        <v>403.16666666666674</v>
      </c>
      <c r="K262" s="31">
        <v>395</v>
      </c>
      <c r="L262" s="31">
        <v>388.1</v>
      </c>
      <c r="M262" s="31">
        <v>1.56267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658</v>
      </c>
      <c r="D263" s="38">
        <v>659.41666666666663</v>
      </c>
      <c r="E263" s="38">
        <v>653.83333333333326</v>
      </c>
      <c r="F263" s="38">
        <v>649.66666666666663</v>
      </c>
      <c r="G263" s="38">
        <v>644.08333333333326</v>
      </c>
      <c r="H263" s="38">
        <v>663.58333333333326</v>
      </c>
      <c r="I263" s="38">
        <v>669.16666666666652</v>
      </c>
      <c r="J263" s="38">
        <v>673.33333333333326</v>
      </c>
      <c r="K263" s="31">
        <v>665</v>
      </c>
      <c r="L263" s="31">
        <v>655.25</v>
      </c>
      <c r="M263" s="31">
        <v>16.988499999999998</v>
      </c>
      <c r="N263" s="1"/>
      <c r="O263" s="1"/>
    </row>
    <row r="264" spans="1:15" ht="12.75" customHeight="1">
      <c r="A264" s="33">
        <v>254</v>
      </c>
      <c r="B264" s="58" t="s">
        <v>869</v>
      </c>
      <c r="C264" s="31">
        <v>333.7</v>
      </c>
      <c r="D264" s="38">
        <v>334.23333333333335</v>
      </c>
      <c r="E264" s="38">
        <v>328.4666666666667</v>
      </c>
      <c r="F264" s="38">
        <v>323.23333333333335</v>
      </c>
      <c r="G264" s="38">
        <v>317.4666666666667</v>
      </c>
      <c r="H264" s="38">
        <v>339.4666666666667</v>
      </c>
      <c r="I264" s="38">
        <v>345.23333333333335</v>
      </c>
      <c r="J264" s="38">
        <v>350.4666666666667</v>
      </c>
      <c r="K264" s="31">
        <v>340</v>
      </c>
      <c r="L264" s="31">
        <v>329</v>
      </c>
      <c r="M264" s="31">
        <v>0.85645000000000004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654.70000000000005</v>
      </c>
      <c r="D265" s="38">
        <v>655.98333333333335</v>
      </c>
      <c r="E265" s="38">
        <v>647.26666666666665</v>
      </c>
      <c r="F265" s="38">
        <v>639.83333333333326</v>
      </c>
      <c r="G265" s="38">
        <v>631.11666666666656</v>
      </c>
      <c r="H265" s="38">
        <v>663.41666666666674</v>
      </c>
      <c r="I265" s="38">
        <v>672.13333333333344</v>
      </c>
      <c r="J265" s="38">
        <v>679.56666666666683</v>
      </c>
      <c r="K265" s="31">
        <v>664.7</v>
      </c>
      <c r="L265" s="31">
        <v>648.54999999999995</v>
      </c>
      <c r="M265" s="31">
        <v>2.9485399999999999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332.75</v>
      </c>
      <c r="D266" s="38">
        <v>333.3</v>
      </c>
      <c r="E266" s="38">
        <v>330.45000000000005</v>
      </c>
      <c r="F266" s="38">
        <v>328.15000000000003</v>
      </c>
      <c r="G266" s="38">
        <v>325.30000000000007</v>
      </c>
      <c r="H266" s="38">
        <v>335.6</v>
      </c>
      <c r="I266" s="38">
        <v>338.45000000000005</v>
      </c>
      <c r="J266" s="38">
        <v>340.75</v>
      </c>
      <c r="K266" s="31">
        <v>336.15</v>
      </c>
      <c r="L266" s="31">
        <v>331</v>
      </c>
      <c r="M266" s="31">
        <v>4.26729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73.45</v>
      </c>
      <c r="D267" s="38">
        <v>73.86666666666666</v>
      </c>
      <c r="E267" s="38">
        <v>72.433333333333323</v>
      </c>
      <c r="F267" s="38">
        <v>71.416666666666657</v>
      </c>
      <c r="G267" s="38">
        <v>69.98333333333332</v>
      </c>
      <c r="H267" s="38">
        <v>74.883333333333326</v>
      </c>
      <c r="I267" s="38">
        <v>76.316666666666663</v>
      </c>
      <c r="J267" s="38">
        <v>77.333333333333329</v>
      </c>
      <c r="K267" s="31">
        <v>75.3</v>
      </c>
      <c r="L267" s="31">
        <v>72.849999999999994</v>
      </c>
      <c r="M267" s="31">
        <v>27.407330000000002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290.85000000000002</v>
      </c>
      <c r="D268" s="38">
        <v>291.55</v>
      </c>
      <c r="E268" s="38">
        <v>288.40000000000003</v>
      </c>
      <c r="F268" s="38">
        <v>285.95000000000005</v>
      </c>
      <c r="G268" s="38">
        <v>282.80000000000007</v>
      </c>
      <c r="H268" s="38">
        <v>294</v>
      </c>
      <c r="I268" s="38">
        <v>297.14999999999998</v>
      </c>
      <c r="J268" s="38">
        <v>299.59999999999997</v>
      </c>
      <c r="K268" s="31">
        <v>294.7</v>
      </c>
      <c r="L268" s="31">
        <v>289.10000000000002</v>
      </c>
      <c r="M268" s="31">
        <v>11.96616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801.3</v>
      </c>
      <c r="D269" s="38">
        <v>805.76666666666677</v>
      </c>
      <c r="E269" s="38">
        <v>795.03333333333353</v>
      </c>
      <c r="F269" s="38">
        <v>788.76666666666677</v>
      </c>
      <c r="G269" s="38">
        <v>778.03333333333353</v>
      </c>
      <c r="H269" s="38">
        <v>812.03333333333353</v>
      </c>
      <c r="I269" s="38">
        <v>822.76666666666688</v>
      </c>
      <c r="J269" s="38">
        <v>829.03333333333353</v>
      </c>
      <c r="K269" s="31">
        <v>816.5</v>
      </c>
      <c r="L269" s="31">
        <v>799.5</v>
      </c>
      <c r="M269" s="31">
        <v>9.3377700000000008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506</v>
      </c>
      <c r="D270" s="38">
        <v>508.90000000000003</v>
      </c>
      <c r="E270" s="38">
        <v>499.80000000000007</v>
      </c>
      <c r="F270" s="38">
        <v>493.6</v>
      </c>
      <c r="G270" s="38">
        <v>484.50000000000006</v>
      </c>
      <c r="H270" s="38">
        <v>515.10000000000014</v>
      </c>
      <c r="I270" s="38">
        <v>524.20000000000005</v>
      </c>
      <c r="J270" s="38">
        <v>530.40000000000009</v>
      </c>
      <c r="K270" s="31">
        <v>518</v>
      </c>
      <c r="L270" s="31">
        <v>502.7</v>
      </c>
      <c r="M270" s="31">
        <v>16.713329999999999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433.9</v>
      </c>
      <c r="D271" s="38">
        <v>434.43333333333334</v>
      </c>
      <c r="E271" s="38">
        <v>429.9666666666667</v>
      </c>
      <c r="F271" s="38">
        <v>426.03333333333336</v>
      </c>
      <c r="G271" s="38">
        <v>421.56666666666672</v>
      </c>
      <c r="H271" s="38">
        <v>438.36666666666667</v>
      </c>
      <c r="I271" s="38">
        <v>442.83333333333326</v>
      </c>
      <c r="J271" s="38">
        <v>446.76666666666665</v>
      </c>
      <c r="K271" s="31">
        <v>438.9</v>
      </c>
      <c r="L271" s="31">
        <v>430.5</v>
      </c>
      <c r="M271" s="31">
        <v>3.6085199999999999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398</v>
      </c>
      <c r="D272" s="38">
        <v>396.88333333333338</v>
      </c>
      <c r="E272" s="38">
        <v>386.11666666666679</v>
      </c>
      <c r="F272" s="38">
        <v>374.23333333333341</v>
      </c>
      <c r="G272" s="38">
        <v>363.46666666666681</v>
      </c>
      <c r="H272" s="38">
        <v>408.76666666666677</v>
      </c>
      <c r="I272" s="38">
        <v>419.5333333333333</v>
      </c>
      <c r="J272" s="38">
        <v>431.41666666666674</v>
      </c>
      <c r="K272" s="31">
        <v>407.65</v>
      </c>
      <c r="L272" s="31">
        <v>385</v>
      </c>
      <c r="M272" s="31">
        <v>2.7004800000000002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787.85</v>
      </c>
      <c r="D273" s="38">
        <v>789.80000000000007</v>
      </c>
      <c r="E273" s="38">
        <v>781.90000000000009</v>
      </c>
      <c r="F273" s="38">
        <v>775.95</v>
      </c>
      <c r="G273" s="38">
        <v>768.05000000000007</v>
      </c>
      <c r="H273" s="38">
        <v>795.75000000000011</v>
      </c>
      <c r="I273" s="38">
        <v>803.65</v>
      </c>
      <c r="J273" s="38">
        <v>809.60000000000014</v>
      </c>
      <c r="K273" s="31">
        <v>797.7</v>
      </c>
      <c r="L273" s="31">
        <v>783.85</v>
      </c>
      <c r="M273" s="31">
        <v>1.61259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319.89999999999998</v>
      </c>
      <c r="D274" s="38">
        <v>319.21666666666664</v>
      </c>
      <c r="E274" s="38">
        <v>315.68333333333328</v>
      </c>
      <c r="F274" s="38">
        <v>311.46666666666664</v>
      </c>
      <c r="G274" s="38">
        <v>307.93333333333328</v>
      </c>
      <c r="H274" s="38">
        <v>323.43333333333328</v>
      </c>
      <c r="I274" s="38">
        <v>326.9666666666667</v>
      </c>
      <c r="J274" s="38">
        <v>331.18333333333328</v>
      </c>
      <c r="K274" s="31">
        <v>322.75</v>
      </c>
      <c r="L274" s="31">
        <v>315</v>
      </c>
      <c r="M274" s="31">
        <v>26.40502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625.65</v>
      </c>
      <c r="D275" s="38">
        <v>630.33333333333337</v>
      </c>
      <c r="E275" s="38">
        <v>618.31666666666672</v>
      </c>
      <c r="F275" s="38">
        <v>610.98333333333335</v>
      </c>
      <c r="G275" s="38">
        <v>598.9666666666667</v>
      </c>
      <c r="H275" s="38">
        <v>637.66666666666674</v>
      </c>
      <c r="I275" s="38">
        <v>649.68333333333339</v>
      </c>
      <c r="J275" s="38">
        <v>657.01666666666677</v>
      </c>
      <c r="K275" s="31">
        <v>642.35</v>
      </c>
      <c r="L275" s="31">
        <v>623</v>
      </c>
      <c r="M275" s="31">
        <v>2.1574399999999998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1458.2</v>
      </c>
      <c r="D276" s="38">
        <v>1453.4166666666667</v>
      </c>
      <c r="E276" s="38">
        <v>1441.8333333333335</v>
      </c>
      <c r="F276" s="38">
        <v>1425.4666666666667</v>
      </c>
      <c r="G276" s="38">
        <v>1413.8833333333334</v>
      </c>
      <c r="H276" s="38">
        <v>1469.7833333333335</v>
      </c>
      <c r="I276" s="38">
        <v>1481.366666666667</v>
      </c>
      <c r="J276" s="38">
        <v>1497.7333333333336</v>
      </c>
      <c r="K276" s="31">
        <v>1465</v>
      </c>
      <c r="L276" s="31">
        <v>1437.05</v>
      </c>
      <c r="M276" s="31">
        <v>3.7547000000000001</v>
      </c>
      <c r="N276" s="1"/>
      <c r="O276" s="1"/>
    </row>
    <row r="277" spans="1:15" ht="12.75" customHeight="1">
      <c r="A277" s="33">
        <v>267</v>
      </c>
      <c r="B277" s="58" t="s">
        <v>857</v>
      </c>
      <c r="C277" s="31">
        <v>624</v>
      </c>
      <c r="D277" s="38">
        <v>630.01666666666677</v>
      </c>
      <c r="E277" s="38">
        <v>616.08333333333348</v>
      </c>
      <c r="F277" s="38">
        <v>608.16666666666674</v>
      </c>
      <c r="G277" s="38">
        <v>594.23333333333346</v>
      </c>
      <c r="H277" s="38">
        <v>637.93333333333351</v>
      </c>
      <c r="I277" s="38">
        <v>651.86666666666667</v>
      </c>
      <c r="J277" s="38">
        <v>659.78333333333353</v>
      </c>
      <c r="K277" s="31">
        <v>643.95000000000005</v>
      </c>
      <c r="L277" s="31">
        <v>622.1</v>
      </c>
      <c r="M277" s="31">
        <v>1.44878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177.65</v>
      </c>
      <c r="D278" s="38">
        <v>176.35</v>
      </c>
      <c r="E278" s="38">
        <v>173</v>
      </c>
      <c r="F278" s="38">
        <v>168.35</v>
      </c>
      <c r="G278" s="38">
        <v>165</v>
      </c>
      <c r="H278" s="38">
        <v>181</v>
      </c>
      <c r="I278" s="38">
        <v>184.34999999999997</v>
      </c>
      <c r="J278" s="38">
        <v>189</v>
      </c>
      <c r="K278" s="31">
        <v>179.7</v>
      </c>
      <c r="L278" s="31">
        <v>171.7</v>
      </c>
      <c r="M278" s="31">
        <v>14.1114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329.45</v>
      </c>
      <c r="D279" s="38">
        <v>328.79999999999995</v>
      </c>
      <c r="E279" s="38">
        <v>326.69999999999993</v>
      </c>
      <c r="F279" s="38">
        <v>323.95</v>
      </c>
      <c r="G279" s="38">
        <v>321.84999999999997</v>
      </c>
      <c r="H279" s="38">
        <v>331.5499999999999</v>
      </c>
      <c r="I279" s="38">
        <v>333.64999999999992</v>
      </c>
      <c r="J279" s="38">
        <v>336.39999999999986</v>
      </c>
      <c r="K279" s="31">
        <v>330.9</v>
      </c>
      <c r="L279" s="31">
        <v>326.05</v>
      </c>
      <c r="M279" s="31">
        <v>3.3896199999999999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125.7</v>
      </c>
      <c r="D280" s="38">
        <v>125.38333333333334</v>
      </c>
      <c r="E280" s="38">
        <v>123.86666666666667</v>
      </c>
      <c r="F280" s="38">
        <v>122.03333333333333</v>
      </c>
      <c r="G280" s="38">
        <v>120.51666666666667</v>
      </c>
      <c r="H280" s="38">
        <v>127.21666666666668</v>
      </c>
      <c r="I280" s="38">
        <v>128.73333333333335</v>
      </c>
      <c r="J280" s="38">
        <v>130.56666666666669</v>
      </c>
      <c r="K280" s="31">
        <v>126.9</v>
      </c>
      <c r="L280" s="31">
        <v>123.55</v>
      </c>
      <c r="M280" s="31">
        <v>7.5150399999999999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633.4</v>
      </c>
      <c r="D281" s="38">
        <v>639.13333333333333</v>
      </c>
      <c r="E281" s="38">
        <v>624.66666666666663</v>
      </c>
      <c r="F281" s="38">
        <v>615.93333333333328</v>
      </c>
      <c r="G281" s="38">
        <v>601.46666666666658</v>
      </c>
      <c r="H281" s="38">
        <v>647.86666666666667</v>
      </c>
      <c r="I281" s="38">
        <v>662.33333333333337</v>
      </c>
      <c r="J281" s="38">
        <v>671.06666666666672</v>
      </c>
      <c r="K281" s="31">
        <v>653.6</v>
      </c>
      <c r="L281" s="31">
        <v>630.4</v>
      </c>
      <c r="M281" s="31">
        <v>4.49214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2421.4499999999998</v>
      </c>
      <c r="D282" s="38">
        <v>2432.8166666666671</v>
      </c>
      <c r="E282" s="38">
        <v>2391.733333333334</v>
      </c>
      <c r="F282" s="38">
        <v>2362.0166666666669</v>
      </c>
      <c r="G282" s="38">
        <v>2320.9333333333338</v>
      </c>
      <c r="H282" s="38">
        <v>2462.5333333333342</v>
      </c>
      <c r="I282" s="38">
        <v>2503.6166666666672</v>
      </c>
      <c r="J282" s="38">
        <v>2533.3333333333344</v>
      </c>
      <c r="K282" s="31">
        <v>2473.9</v>
      </c>
      <c r="L282" s="31">
        <v>2403.1</v>
      </c>
      <c r="M282" s="31">
        <v>3.92503</v>
      </c>
      <c r="N282" s="1"/>
      <c r="O282" s="1"/>
    </row>
    <row r="283" spans="1:15" ht="12.75" customHeight="1">
      <c r="A283" s="33">
        <v>273</v>
      </c>
      <c r="B283" s="58" t="s">
        <v>870</v>
      </c>
      <c r="C283" s="31">
        <v>2835.7</v>
      </c>
      <c r="D283" s="38">
        <v>2845.1</v>
      </c>
      <c r="E283" s="38">
        <v>2794.7</v>
      </c>
      <c r="F283" s="38">
        <v>2753.7</v>
      </c>
      <c r="G283" s="38">
        <v>2703.2999999999997</v>
      </c>
      <c r="H283" s="38">
        <v>2886.1</v>
      </c>
      <c r="I283" s="38">
        <v>2936.5000000000005</v>
      </c>
      <c r="J283" s="38">
        <v>2977.5</v>
      </c>
      <c r="K283" s="31">
        <v>2895.5</v>
      </c>
      <c r="L283" s="31">
        <v>2804.1</v>
      </c>
      <c r="M283" s="31">
        <v>0.28116000000000002</v>
      </c>
      <c r="N283" s="1"/>
      <c r="O283" s="1"/>
    </row>
    <row r="284" spans="1:15" ht="12.75" customHeight="1">
      <c r="A284" s="33">
        <v>274</v>
      </c>
      <c r="B284" s="58" t="s">
        <v>876</v>
      </c>
      <c r="C284" s="31">
        <v>616.35</v>
      </c>
      <c r="D284" s="38">
        <v>618.43333333333339</v>
      </c>
      <c r="E284" s="38">
        <v>593.91666666666674</v>
      </c>
      <c r="F284" s="38">
        <v>571.48333333333335</v>
      </c>
      <c r="G284" s="38">
        <v>546.9666666666667</v>
      </c>
      <c r="H284" s="38">
        <v>640.86666666666679</v>
      </c>
      <c r="I284" s="38">
        <v>665.38333333333344</v>
      </c>
      <c r="J284" s="38">
        <v>687.81666666666683</v>
      </c>
      <c r="K284" s="31">
        <v>642.95000000000005</v>
      </c>
      <c r="L284" s="31">
        <v>596</v>
      </c>
      <c r="M284" s="31">
        <v>1.9921500000000001</v>
      </c>
      <c r="N284" s="1"/>
      <c r="O284" s="1"/>
    </row>
    <row r="285" spans="1:15" ht="12.75" customHeight="1">
      <c r="A285" s="33">
        <v>275</v>
      </c>
      <c r="B285" s="58" t="s">
        <v>871</v>
      </c>
      <c r="C285" s="31">
        <v>381.6</v>
      </c>
      <c r="D285" s="38">
        <v>383.0333333333333</v>
      </c>
      <c r="E285" s="38">
        <v>379.56666666666661</v>
      </c>
      <c r="F285" s="38">
        <v>377.5333333333333</v>
      </c>
      <c r="G285" s="38">
        <v>374.06666666666661</v>
      </c>
      <c r="H285" s="38">
        <v>385.06666666666661</v>
      </c>
      <c r="I285" s="38">
        <v>388.5333333333333</v>
      </c>
      <c r="J285" s="38">
        <v>390.56666666666661</v>
      </c>
      <c r="K285" s="31">
        <v>386.5</v>
      </c>
      <c r="L285" s="31">
        <v>381</v>
      </c>
      <c r="M285" s="31">
        <v>0.73346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244.15</v>
      </c>
      <c r="D286" s="38">
        <v>243.93333333333337</v>
      </c>
      <c r="E286" s="38">
        <v>241.31666666666672</v>
      </c>
      <c r="F286" s="38">
        <v>238.48333333333335</v>
      </c>
      <c r="G286" s="38">
        <v>235.8666666666667</v>
      </c>
      <c r="H286" s="38">
        <v>246.76666666666674</v>
      </c>
      <c r="I286" s="38">
        <v>249.38333333333335</v>
      </c>
      <c r="J286" s="38">
        <v>252.21666666666675</v>
      </c>
      <c r="K286" s="31">
        <v>246.55</v>
      </c>
      <c r="L286" s="31">
        <v>241.1</v>
      </c>
      <c r="M286" s="31">
        <v>2.15055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1828</v>
      </c>
      <c r="D287" s="38">
        <v>1830.8999999999999</v>
      </c>
      <c r="E287" s="38">
        <v>1819.1499999999996</v>
      </c>
      <c r="F287" s="38">
        <v>1810.2999999999997</v>
      </c>
      <c r="G287" s="38">
        <v>1798.5499999999995</v>
      </c>
      <c r="H287" s="38">
        <v>1839.7499999999998</v>
      </c>
      <c r="I287" s="38">
        <v>1851.5000000000002</v>
      </c>
      <c r="J287" s="38">
        <v>1860.35</v>
      </c>
      <c r="K287" s="31">
        <v>1842.65</v>
      </c>
      <c r="L287" s="31">
        <v>1822.05</v>
      </c>
      <c r="M287" s="31">
        <v>40.896230000000003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1147.0999999999999</v>
      </c>
      <c r="D288" s="38">
        <v>1150.1166666666668</v>
      </c>
      <c r="E288" s="38">
        <v>1138.2833333333335</v>
      </c>
      <c r="F288" s="38">
        <v>1129.4666666666667</v>
      </c>
      <c r="G288" s="38">
        <v>1117.6333333333334</v>
      </c>
      <c r="H288" s="38">
        <v>1158.9333333333336</v>
      </c>
      <c r="I288" s="38">
        <v>1170.7666666666667</v>
      </c>
      <c r="J288" s="38">
        <v>1179.5833333333337</v>
      </c>
      <c r="K288" s="31">
        <v>1161.95</v>
      </c>
      <c r="L288" s="31">
        <v>1141.3</v>
      </c>
      <c r="M288" s="31">
        <v>8.2338100000000001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394.75</v>
      </c>
      <c r="D289" s="38">
        <v>395.06666666666661</v>
      </c>
      <c r="E289" s="38">
        <v>390.8333333333332</v>
      </c>
      <c r="F289" s="38">
        <v>386.91666666666657</v>
      </c>
      <c r="G289" s="38">
        <v>382.68333333333317</v>
      </c>
      <c r="H289" s="38">
        <v>398.98333333333323</v>
      </c>
      <c r="I289" s="38">
        <v>403.21666666666658</v>
      </c>
      <c r="J289" s="38">
        <v>407.13333333333327</v>
      </c>
      <c r="K289" s="31">
        <v>399.3</v>
      </c>
      <c r="L289" s="31">
        <v>391.15</v>
      </c>
      <c r="M289" s="31">
        <v>2.71462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1823.85</v>
      </c>
      <c r="D290" s="38">
        <v>1830.6666666666667</v>
      </c>
      <c r="E290" s="38">
        <v>1799.4833333333336</v>
      </c>
      <c r="F290" s="38">
        <v>1775.1166666666668</v>
      </c>
      <c r="G290" s="38">
        <v>1743.9333333333336</v>
      </c>
      <c r="H290" s="38">
        <v>1855.0333333333335</v>
      </c>
      <c r="I290" s="38">
        <v>1886.2166666666665</v>
      </c>
      <c r="J290" s="38">
        <v>1910.5833333333335</v>
      </c>
      <c r="K290" s="31">
        <v>1861.85</v>
      </c>
      <c r="L290" s="31">
        <v>1806.3</v>
      </c>
      <c r="M290" s="31">
        <v>5.0081300000000004</v>
      </c>
      <c r="N290" s="1"/>
      <c r="O290" s="1"/>
    </row>
    <row r="291" spans="1:15" ht="12.75" customHeight="1">
      <c r="A291" s="33">
        <v>281</v>
      </c>
      <c r="B291" s="58" t="s">
        <v>872</v>
      </c>
      <c r="C291" s="31">
        <v>2619.15</v>
      </c>
      <c r="D291" s="38">
        <v>2608.0499999999997</v>
      </c>
      <c r="E291" s="38">
        <v>2566.0999999999995</v>
      </c>
      <c r="F291" s="38">
        <v>2513.0499999999997</v>
      </c>
      <c r="G291" s="38">
        <v>2471.0999999999995</v>
      </c>
      <c r="H291" s="38">
        <v>2661.0999999999995</v>
      </c>
      <c r="I291" s="38">
        <v>2703.0499999999993</v>
      </c>
      <c r="J291" s="38">
        <v>2756.0999999999995</v>
      </c>
      <c r="K291" s="31">
        <v>2650</v>
      </c>
      <c r="L291" s="31">
        <v>2555</v>
      </c>
      <c r="M291" s="31">
        <v>0.52786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127.05</v>
      </c>
      <c r="D292" s="38">
        <v>127.5</v>
      </c>
      <c r="E292" s="38">
        <v>125.55000000000001</v>
      </c>
      <c r="F292" s="38">
        <v>124.05000000000001</v>
      </c>
      <c r="G292" s="38">
        <v>122.10000000000002</v>
      </c>
      <c r="H292" s="38">
        <v>129</v>
      </c>
      <c r="I292" s="38">
        <v>130.94999999999999</v>
      </c>
      <c r="J292" s="38">
        <v>132.44999999999999</v>
      </c>
      <c r="K292" s="31">
        <v>129.44999999999999</v>
      </c>
      <c r="L292" s="31">
        <v>126</v>
      </c>
      <c r="M292" s="31">
        <v>41.811410000000002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4276.55</v>
      </c>
      <c r="D293" s="38">
        <v>4299.1833333333334</v>
      </c>
      <c r="E293" s="38">
        <v>4228.3666666666668</v>
      </c>
      <c r="F293" s="38">
        <v>4180.1833333333334</v>
      </c>
      <c r="G293" s="38">
        <v>4109.3666666666668</v>
      </c>
      <c r="H293" s="38">
        <v>4347.3666666666668</v>
      </c>
      <c r="I293" s="38">
        <v>4418.1833333333343</v>
      </c>
      <c r="J293" s="38">
        <v>4466.3666666666668</v>
      </c>
      <c r="K293" s="31">
        <v>4370</v>
      </c>
      <c r="L293" s="31">
        <v>4251</v>
      </c>
      <c r="M293" s="31">
        <v>4.4640399999999998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13373.5</v>
      </c>
      <c r="D294" s="38">
        <v>13413.383333333333</v>
      </c>
      <c r="E294" s="38">
        <v>13281.816666666666</v>
      </c>
      <c r="F294" s="38">
        <v>13190.133333333333</v>
      </c>
      <c r="G294" s="38">
        <v>13058.566666666666</v>
      </c>
      <c r="H294" s="38">
        <v>13505.066666666666</v>
      </c>
      <c r="I294" s="38">
        <v>13636.633333333335</v>
      </c>
      <c r="J294" s="38">
        <v>13728.316666666666</v>
      </c>
      <c r="K294" s="31">
        <v>13544.95</v>
      </c>
      <c r="L294" s="31">
        <v>13321.7</v>
      </c>
      <c r="M294" s="31">
        <v>3.9759999999999997E-2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2632.2</v>
      </c>
      <c r="D295" s="38">
        <v>2636.6666666666665</v>
      </c>
      <c r="E295" s="38">
        <v>2623.833333333333</v>
      </c>
      <c r="F295" s="38">
        <v>2615.4666666666667</v>
      </c>
      <c r="G295" s="38">
        <v>2602.6333333333332</v>
      </c>
      <c r="H295" s="38">
        <v>2645.0333333333328</v>
      </c>
      <c r="I295" s="38">
        <v>2657.8666666666659</v>
      </c>
      <c r="J295" s="38">
        <v>2666.2333333333327</v>
      </c>
      <c r="K295" s="31">
        <v>2649.5</v>
      </c>
      <c r="L295" s="31">
        <v>2628.3</v>
      </c>
      <c r="M295" s="31">
        <v>7.6730999999999998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379.95</v>
      </c>
      <c r="D296" s="38">
        <v>378.38333333333338</v>
      </c>
      <c r="E296" s="38">
        <v>373.76666666666677</v>
      </c>
      <c r="F296" s="38">
        <v>367.58333333333337</v>
      </c>
      <c r="G296" s="38">
        <v>362.96666666666675</v>
      </c>
      <c r="H296" s="38">
        <v>384.56666666666678</v>
      </c>
      <c r="I296" s="38">
        <v>389.18333333333345</v>
      </c>
      <c r="J296" s="38">
        <v>395.36666666666679</v>
      </c>
      <c r="K296" s="31">
        <v>383</v>
      </c>
      <c r="L296" s="31">
        <v>372.2</v>
      </c>
      <c r="M296" s="31">
        <v>5.5244499999999999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411.8</v>
      </c>
      <c r="D297" s="38">
        <v>408.31666666666661</v>
      </c>
      <c r="E297" s="38">
        <v>403.63333333333321</v>
      </c>
      <c r="F297" s="38">
        <v>395.46666666666658</v>
      </c>
      <c r="G297" s="38">
        <v>390.78333333333319</v>
      </c>
      <c r="H297" s="38">
        <v>416.48333333333323</v>
      </c>
      <c r="I297" s="38">
        <v>421.16666666666663</v>
      </c>
      <c r="J297" s="38">
        <v>429.33333333333326</v>
      </c>
      <c r="K297" s="31">
        <v>413</v>
      </c>
      <c r="L297" s="31">
        <v>400.15</v>
      </c>
      <c r="M297" s="31">
        <v>42.408119999999997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263.8</v>
      </c>
      <c r="D298" s="38">
        <v>265.33333333333331</v>
      </c>
      <c r="E298" s="38">
        <v>261.11666666666662</v>
      </c>
      <c r="F298" s="38">
        <v>258.43333333333328</v>
      </c>
      <c r="G298" s="38">
        <v>254.21666666666658</v>
      </c>
      <c r="H298" s="38">
        <v>268.01666666666665</v>
      </c>
      <c r="I298" s="38">
        <v>272.23333333333335</v>
      </c>
      <c r="J298" s="38">
        <v>274.91666666666669</v>
      </c>
      <c r="K298" s="31">
        <v>269.55</v>
      </c>
      <c r="L298" s="31">
        <v>262.64999999999998</v>
      </c>
      <c r="M298" s="31">
        <v>4.0614800000000004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94.7</v>
      </c>
      <c r="D299" s="38">
        <v>95.533333333333346</v>
      </c>
      <c r="E299" s="38">
        <v>93.366666666666688</v>
      </c>
      <c r="F299" s="38">
        <v>92.033333333333346</v>
      </c>
      <c r="G299" s="38">
        <v>89.866666666666688</v>
      </c>
      <c r="H299" s="38">
        <v>96.866666666666688</v>
      </c>
      <c r="I299" s="38">
        <v>99.033333333333346</v>
      </c>
      <c r="J299" s="38">
        <v>100.36666666666669</v>
      </c>
      <c r="K299" s="31">
        <v>97.7</v>
      </c>
      <c r="L299" s="31">
        <v>94.2</v>
      </c>
      <c r="M299" s="31">
        <v>49.429099999999998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432.45</v>
      </c>
      <c r="D300" s="38">
        <v>434.0333333333333</v>
      </c>
      <c r="E300" s="38">
        <v>427.16666666666663</v>
      </c>
      <c r="F300" s="38">
        <v>421.88333333333333</v>
      </c>
      <c r="G300" s="38">
        <v>415.01666666666665</v>
      </c>
      <c r="H300" s="38">
        <v>439.31666666666661</v>
      </c>
      <c r="I300" s="38">
        <v>446.18333333333328</v>
      </c>
      <c r="J300" s="38">
        <v>451.46666666666658</v>
      </c>
      <c r="K300" s="31">
        <v>440.9</v>
      </c>
      <c r="L300" s="31">
        <v>428.75</v>
      </c>
      <c r="M300" s="31">
        <v>46.688029999999998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643.65</v>
      </c>
      <c r="D301" s="38">
        <v>647.7833333333333</v>
      </c>
      <c r="E301" s="38">
        <v>636.41666666666663</v>
      </c>
      <c r="F301" s="38">
        <v>629.18333333333328</v>
      </c>
      <c r="G301" s="38">
        <v>617.81666666666661</v>
      </c>
      <c r="H301" s="38">
        <v>655.01666666666665</v>
      </c>
      <c r="I301" s="38">
        <v>666.38333333333344</v>
      </c>
      <c r="J301" s="38">
        <v>673.61666666666667</v>
      </c>
      <c r="K301" s="31">
        <v>659.15</v>
      </c>
      <c r="L301" s="31">
        <v>640.54999999999995</v>
      </c>
      <c r="M301" s="31">
        <v>11.57301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5036.45</v>
      </c>
      <c r="D302" s="38">
        <v>5047.833333333333</v>
      </c>
      <c r="E302" s="38">
        <v>4946.8666666666659</v>
      </c>
      <c r="F302" s="38">
        <v>4857.2833333333328</v>
      </c>
      <c r="G302" s="38">
        <v>4756.3166666666657</v>
      </c>
      <c r="H302" s="38">
        <v>5137.4166666666661</v>
      </c>
      <c r="I302" s="38">
        <v>5238.3833333333332</v>
      </c>
      <c r="J302" s="38">
        <v>5327.9666666666662</v>
      </c>
      <c r="K302" s="31">
        <v>5148.8</v>
      </c>
      <c r="L302" s="31">
        <v>4958.25</v>
      </c>
      <c r="M302" s="31">
        <v>0.34583999999999998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5082.55</v>
      </c>
      <c r="D303" s="38">
        <v>5066.6833333333334</v>
      </c>
      <c r="E303" s="38">
        <v>5037.3666666666668</v>
      </c>
      <c r="F303" s="38">
        <v>4992.1833333333334</v>
      </c>
      <c r="G303" s="38">
        <v>4962.8666666666668</v>
      </c>
      <c r="H303" s="38">
        <v>5111.8666666666668</v>
      </c>
      <c r="I303" s="38">
        <v>5141.1833333333343</v>
      </c>
      <c r="J303" s="38">
        <v>5186.3666666666668</v>
      </c>
      <c r="K303" s="31">
        <v>5096</v>
      </c>
      <c r="L303" s="31">
        <v>5021.5</v>
      </c>
      <c r="M303" s="31">
        <v>3.40699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1083.7</v>
      </c>
      <c r="D304" s="38">
        <v>1083.2</v>
      </c>
      <c r="E304" s="38">
        <v>1071.9000000000001</v>
      </c>
      <c r="F304" s="38">
        <v>1060.1000000000001</v>
      </c>
      <c r="G304" s="38">
        <v>1048.8000000000002</v>
      </c>
      <c r="H304" s="38">
        <v>1095</v>
      </c>
      <c r="I304" s="38">
        <v>1106.2999999999997</v>
      </c>
      <c r="J304" s="38">
        <v>1118.0999999999999</v>
      </c>
      <c r="K304" s="31">
        <v>1094.5</v>
      </c>
      <c r="L304" s="31">
        <v>1071.4000000000001</v>
      </c>
      <c r="M304" s="31">
        <v>11.36969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1567.8</v>
      </c>
      <c r="D305" s="38">
        <v>1572.5666666666666</v>
      </c>
      <c r="E305" s="38">
        <v>1545.1833333333332</v>
      </c>
      <c r="F305" s="38">
        <v>1522.5666666666666</v>
      </c>
      <c r="G305" s="38">
        <v>1495.1833333333332</v>
      </c>
      <c r="H305" s="38">
        <v>1595.1833333333332</v>
      </c>
      <c r="I305" s="38">
        <v>1622.5666666666664</v>
      </c>
      <c r="J305" s="38">
        <v>1645.1833333333332</v>
      </c>
      <c r="K305" s="31">
        <v>1599.95</v>
      </c>
      <c r="L305" s="31">
        <v>1549.95</v>
      </c>
      <c r="M305" s="31">
        <v>0.38716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718.05</v>
      </c>
      <c r="D306" s="38">
        <v>722.38333333333333</v>
      </c>
      <c r="E306" s="38">
        <v>711.81666666666661</v>
      </c>
      <c r="F306" s="38">
        <v>705.58333333333326</v>
      </c>
      <c r="G306" s="38">
        <v>695.01666666666654</v>
      </c>
      <c r="H306" s="38">
        <v>728.61666666666667</v>
      </c>
      <c r="I306" s="38">
        <v>739.18333333333351</v>
      </c>
      <c r="J306" s="38">
        <v>745.41666666666674</v>
      </c>
      <c r="K306" s="31">
        <v>732.95</v>
      </c>
      <c r="L306" s="31">
        <v>716.15</v>
      </c>
      <c r="M306" s="31">
        <v>3.6332200000000001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1071.9000000000001</v>
      </c>
      <c r="D307" s="38">
        <v>1066.7</v>
      </c>
      <c r="E307" s="38">
        <v>1055.4000000000001</v>
      </c>
      <c r="F307" s="38">
        <v>1038.9000000000001</v>
      </c>
      <c r="G307" s="38">
        <v>1027.6000000000001</v>
      </c>
      <c r="H307" s="38">
        <v>1083.2</v>
      </c>
      <c r="I307" s="38">
        <v>1094.4999999999998</v>
      </c>
      <c r="J307" s="38">
        <v>1111</v>
      </c>
      <c r="K307" s="31">
        <v>1078</v>
      </c>
      <c r="L307" s="31">
        <v>1050.2</v>
      </c>
      <c r="M307" s="31">
        <v>4.4557700000000002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291.45</v>
      </c>
      <c r="D308" s="38">
        <v>292.18333333333334</v>
      </c>
      <c r="E308" s="38">
        <v>287.41666666666669</v>
      </c>
      <c r="F308" s="38">
        <v>283.38333333333333</v>
      </c>
      <c r="G308" s="38">
        <v>278.61666666666667</v>
      </c>
      <c r="H308" s="38">
        <v>296.2166666666667</v>
      </c>
      <c r="I308" s="38">
        <v>300.98333333333335</v>
      </c>
      <c r="J308" s="38">
        <v>305.01666666666671</v>
      </c>
      <c r="K308" s="31">
        <v>296.95</v>
      </c>
      <c r="L308" s="31">
        <v>288.14999999999998</v>
      </c>
      <c r="M308" s="31">
        <v>22.93929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1499.7</v>
      </c>
      <c r="D309" s="38">
        <v>1506.2333333333333</v>
      </c>
      <c r="E309" s="38">
        <v>1478.4666666666667</v>
      </c>
      <c r="F309" s="38">
        <v>1457.2333333333333</v>
      </c>
      <c r="G309" s="38">
        <v>1429.4666666666667</v>
      </c>
      <c r="H309" s="38">
        <v>1527.4666666666667</v>
      </c>
      <c r="I309" s="38">
        <v>1555.2333333333336</v>
      </c>
      <c r="J309" s="38">
        <v>1576.4666666666667</v>
      </c>
      <c r="K309" s="31">
        <v>1534</v>
      </c>
      <c r="L309" s="31">
        <v>1485</v>
      </c>
      <c r="M309" s="31">
        <v>34.269480000000001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338.35</v>
      </c>
      <c r="D310" s="38">
        <v>337.56666666666666</v>
      </c>
      <c r="E310" s="38">
        <v>334.93333333333334</v>
      </c>
      <c r="F310" s="38">
        <v>331.51666666666665</v>
      </c>
      <c r="G310" s="38">
        <v>328.88333333333333</v>
      </c>
      <c r="H310" s="38">
        <v>340.98333333333335</v>
      </c>
      <c r="I310" s="38">
        <v>343.61666666666667</v>
      </c>
      <c r="J310" s="38">
        <v>347.03333333333336</v>
      </c>
      <c r="K310" s="31">
        <v>340.2</v>
      </c>
      <c r="L310" s="31">
        <v>334.15</v>
      </c>
      <c r="M310" s="31">
        <v>1.3974800000000001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509</v>
      </c>
      <c r="D311" s="38">
        <v>511.31666666666666</v>
      </c>
      <c r="E311" s="38">
        <v>506.43333333333328</v>
      </c>
      <c r="F311" s="38">
        <v>503.86666666666662</v>
      </c>
      <c r="G311" s="38">
        <v>498.98333333333323</v>
      </c>
      <c r="H311" s="38">
        <v>513.88333333333333</v>
      </c>
      <c r="I311" s="38">
        <v>518.76666666666665</v>
      </c>
      <c r="J311" s="38">
        <v>521.33333333333337</v>
      </c>
      <c r="K311" s="31">
        <v>516.20000000000005</v>
      </c>
      <c r="L311" s="31">
        <v>508.75</v>
      </c>
      <c r="M311" s="31">
        <v>0.55222000000000004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369.85</v>
      </c>
      <c r="D312" s="38">
        <v>367.4666666666667</v>
      </c>
      <c r="E312" s="38">
        <v>362.53333333333342</v>
      </c>
      <c r="F312" s="38">
        <v>355.2166666666667</v>
      </c>
      <c r="G312" s="38">
        <v>350.28333333333342</v>
      </c>
      <c r="H312" s="38">
        <v>374.78333333333342</v>
      </c>
      <c r="I312" s="38">
        <v>379.7166666666667</v>
      </c>
      <c r="J312" s="38">
        <v>387.03333333333342</v>
      </c>
      <c r="K312" s="31">
        <v>372.4</v>
      </c>
      <c r="L312" s="31">
        <v>360.15</v>
      </c>
      <c r="M312" s="31">
        <v>2.5102099999999998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144.19999999999999</v>
      </c>
      <c r="D313" s="38">
        <v>142.28333333333333</v>
      </c>
      <c r="E313" s="38">
        <v>139.86666666666667</v>
      </c>
      <c r="F313" s="38">
        <v>135.53333333333333</v>
      </c>
      <c r="G313" s="38">
        <v>133.11666666666667</v>
      </c>
      <c r="H313" s="38">
        <v>146.61666666666667</v>
      </c>
      <c r="I313" s="38">
        <v>149.03333333333336</v>
      </c>
      <c r="J313" s="38">
        <v>153.36666666666667</v>
      </c>
      <c r="K313" s="31">
        <v>144.69999999999999</v>
      </c>
      <c r="L313" s="31">
        <v>137.94999999999999</v>
      </c>
      <c r="M313" s="31">
        <v>196.9032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84.7</v>
      </c>
      <c r="D314" s="38">
        <v>83.88333333333334</v>
      </c>
      <c r="E314" s="38">
        <v>82.816666666666677</v>
      </c>
      <c r="F314" s="38">
        <v>80.933333333333337</v>
      </c>
      <c r="G314" s="38">
        <v>79.866666666666674</v>
      </c>
      <c r="H314" s="38">
        <v>85.76666666666668</v>
      </c>
      <c r="I314" s="38">
        <v>86.833333333333343</v>
      </c>
      <c r="J314" s="38">
        <v>88.716666666666683</v>
      </c>
      <c r="K314" s="31">
        <v>84.95</v>
      </c>
      <c r="L314" s="31">
        <v>82</v>
      </c>
      <c r="M314" s="31">
        <v>43.889429999999997</v>
      </c>
      <c r="N314" s="1"/>
      <c r="O314" s="1"/>
    </row>
    <row r="315" spans="1:15" ht="12.75" customHeight="1">
      <c r="A315" s="33">
        <v>305</v>
      </c>
      <c r="B315" s="58" t="s">
        <v>891</v>
      </c>
      <c r="C315" s="31">
        <v>1779.45</v>
      </c>
      <c r="D315" s="38">
        <v>1782.3833333333332</v>
      </c>
      <c r="E315" s="38">
        <v>1748.7666666666664</v>
      </c>
      <c r="F315" s="38">
        <v>1718.0833333333333</v>
      </c>
      <c r="G315" s="38">
        <v>1684.4666666666665</v>
      </c>
      <c r="H315" s="38">
        <v>1813.0666666666664</v>
      </c>
      <c r="I315" s="38">
        <v>1846.6833333333332</v>
      </c>
      <c r="J315" s="38">
        <v>1877.3666666666663</v>
      </c>
      <c r="K315" s="31">
        <v>1816</v>
      </c>
      <c r="L315" s="31">
        <v>1751.7</v>
      </c>
      <c r="M315" s="31">
        <v>9.4599499999999992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577.25</v>
      </c>
      <c r="D316" s="38">
        <v>576.4</v>
      </c>
      <c r="E316" s="38">
        <v>574.29999999999995</v>
      </c>
      <c r="F316" s="38">
        <v>571.35</v>
      </c>
      <c r="G316" s="38">
        <v>569.25</v>
      </c>
      <c r="H316" s="38">
        <v>579.34999999999991</v>
      </c>
      <c r="I316" s="38">
        <v>581.45000000000005</v>
      </c>
      <c r="J316" s="38">
        <v>584.39999999999986</v>
      </c>
      <c r="K316" s="31">
        <v>578.5</v>
      </c>
      <c r="L316" s="31">
        <v>573.45000000000005</v>
      </c>
      <c r="M316" s="31">
        <v>12.826890000000001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9542.5499999999993</v>
      </c>
      <c r="D317" s="38">
        <v>9556.85</v>
      </c>
      <c r="E317" s="38">
        <v>9490.7000000000007</v>
      </c>
      <c r="F317" s="38">
        <v>9438.85</v>
      </c>
      <c r="G317" s="38">
        <v>9372.7000000000007</v>
      </c>
      <c r="H317" s="38">
        <v>9608.7000000000007</v>
      </c>
      <c r="I317" s="38">
        <v>9674.8499999999985</v>
      </c>
      <c r="J317" s="38">
        <v>9726.7000000000007</v>
      </c>
      <c r="K317" s="31">
        <v>9623</v>
      </c>
      <c r="L317" s="31">
        <v>9505</v>
      </c>
      <c r="M317" s="31">
        <v>4.3063599999999997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2048.65</v>
      </c>
      <c r="D318" s="38">
        <v>2041.6333333333332</v>
      </c>
      <c r="E318" s="38">
        <v>2023.2666666666664</v>
      </c>
      <c r="F318" s="38">
        <v>1997.8833333333332</v>
      </c>
      <c r="G318" s="38">
        <v>1979.5166666666664</v>
      </c>
      <c r="H318" s="38">
        <v>2067.0166666666664</v>
      </c>
      <c r="I318" s="38">
        <v>2085.3833333333332</v>
      </c>
      <c r="J318" s="38">
        <v>2110.7666666666664</v>
      </c>
      <c r="K318" s="31">
        <v>2060</v>
      </c>
      <c r="L318" s="31">
        <v>2016.25</v>
      </c>
      <c r="M318" s="31">
        <v>0.7087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810.95</v>
      </c>
      <c r="D319" s="38">
        <v>803.75</v>
      </c>
      <c r="E319" s="38">
        <v>793.5</v>
      </c>
      <c r="F319" s="38">
        <v>776.05</v>
      </c>
      <c r="G319" s="38">
        <v>765.8</v>
      </c>
      <c r="H319" s="38">
        <v>821.2</v>
      </c>
      <c r="I319" s="38">
        <v>831.45</v>
      </c>
      <c r="J319" s="38">
        <v>848.90000000000009</v>
      </c>
      <c r="K319" s="31">
        <v>814</v>
      </c>
      <c r="L319" s="31">
        <v>786.3</v>
      </c>
      <c r="M319" s="31">
        <v>20.705290000000002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559.5</v>
      </c>
      <c r="D320" s="38">
        <v>568.5</v>
      </c>
      <c r="E320" s="38">
        <v>545.04999999999995</v>
      </c>
      <c r="F320" s="38">
        <v>530.59999999999991</v>
      </c>
      <c r="G320" s="38">
        <v>507.14999999999986</v>
      </c>
      <c r="H320" s="38">
        <v>582.95000000000005</v>
      </c>
      <c r="I320" s="38">
        <v>606.40000000000009</v>
      </c>
      <c r="J320" s="38">
        <v>620.85000000000014</v>
      </c>
      <c r="K320" s="31">
        <v>591.95000000000005</v>
      </c>
      <c r="L320" s="31">
        <v>554.04999999999995</v>
      </c>
      <c r="M320" s="31">
        <v>29.305720000000001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1819.1</v>
      </c>
      <c r="D321" s="38">
        <v>1825.8500000000001</v>
      </c>
      <c r="E321" s="38">
        <v>1797.7000000000003</v>
      </c>
      <c r="F321" s="38">
        <v>1776.3000000000002</v>
      </c>
      <c r="G321" s="38">
        <v>1748.1500000000003</v>
      </c>
      <c r="H321" s="38">
        <v>1847.2500000000002</v>
      </c>
      <c r="I321" s="38">
        <v>1875.4000000000003</v>
      </c>
      <c r="J321" s="38">
        <v>1896.8000000000002</v>
      </c>
      <c r="K321" s="31">
        <v>1854</v>
      </c>
      <c r="L321" s="31">
        <v>1804.45</v>
      </c>
      <c r="M321" s="31">
        <v>8.0371400000000008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909.2</v>
      </c>
      <c r="D322" s="38">
        <v>918.06666666666661</v>
      </c>
      <c r="E322" s="38">
        <v>891.13333333333321</v>
      </c>
      <c r="F322" s="38">
        <v>873.06666666666661</v>
      </c>
      <c r="G322" s="38">
        <v>846.13333333333321</v>
      </c>
      <c r="H322" s="38">
        <v>936.13333333333321</v>
      </c>
      <c r="I322" s="38">
        <v>963.06666666666661</v>
      </c>
      <c r="J322" s="38">
        <v>981.13333333333321</v>
      </c>
      <c r="K322" s="31">
        <v>945</v>
      </c>
      <c r="L322" s="31">
        <v>900</v>
      </c>
      <c r="M322" s="31">
        <v>3.22994</v>
      </c>
      <c r="N322" s="1"/>
      <c r="O322" s="1"/>
    </row>
    <row r="323" spans="1:15" ht="12.75" customHeight="1">
      <c r="A323" s="33">
        <v>313</v>
      </c>
      <c r="B323" s="58" t="s">
        <v>874</v>
      </c>
      <c r="C323" s="31">
        <v>906.65</v>
      </c>
      <c r="D323" s="38">
        <v>914.56666666666661</v>
      </c>
      <c r="E323" s="38">
        <v>896.18333333333317</v>
      </c>
      <c r="F323" s="38">
        <v>885.71666666666658</v>
      </c>
      <c r="G323" s="38">
        <v>867.33333333333314</v>
      </c>
      <c r="H323" s="38">
        <v>925.03333333333319</v>
      </c>
      <c r="I323" s="38">
        <v>943.41666666666663</v>
      </c>
      <c r="J323" s="38">
        <v>953.88333333333321</v>
      </c>
      <c r="K323" s="31">
        <v>932.95</v>
      </c>
      <c r="L323" s="31">
        <v>904.1</v>
      </c>
      <c r="M323" s="31">
        <v>0.68755999999999995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1072.75</v>
      </c>
      <c r="D324" s="38">
        <v>1073.5833333333333</v>
      </c>
      <c r="E324" s="38">
        <v>1064.1666666666665</v>
      </c>
      <c r="F324" s="38">
        <v>1055.5833333333333</v>
      </c>
      <c r="G324" s="38">
        <v>1046.1666666666665</v>
      </c>
      <c r="H324" s="38">
        <v>1082.1666666666665</v>
      </c>
      <c r="I324" s="38">
        <v>1091.583333333333</v>
      </c>
      <c r="J324" s="38">
        <v>1100.1666666666665</v>
      </c>
      <c r="K324" s="31">
        <v>1083</v>
      </c>
      <c r="L324" s="31">
        <v>1065</v>
      </c>
      <c r="M324" s="31">
        <v>0.72989000000000004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1388.15</v>
      </c>
      <c r="D325" s="38">
        <v>1390.0333333333335</v>
      </c>
      <c r="E325" s="38">
        <v>1370.116666666667</v>
      </c>
      <c r="F325" s="38">
        <v>1352.0833333333335</v>
      </c>
      <c r="G325" s="38">
        <v>1332.166666666667</v>
      </c>
      <c r="H325" s="38">
        <v>1408.0666666666671</v>
      </c>
      <c r="I325" s="38">
        <v>1427.9833333333336</v>
      </c>
      <c r="J325" s="38">
        <v>1446.0166666666671</v>
      </c>
      <c r="K325" s="31">
        <v>1409.95</v>
      </c>
      <c r="L325" s="31">
        <v>1372</v>
      </c>
      <c r="M325" s="31">
        <v>1.8009299999999999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36.200000000000003</v>
      </c>
      <c r="D326" s="38">
        <v>36.4</v>
      </c>
      <c r="E326" s="38">
        <v>35.4</v>
      </c>
      <c r="F326" s="38">
        <v>34.6</v>
      </c>
      <c r="G326" s="38">
        <v>33.6</v>
      </c>
      <c r="H326" s="38">
        <v>37.199999999999996</v>
      </c>
      <c r="I326" s="38">
        <v>38.199999999999996</v>
      </c>
      <c r="J326" s="38">
        <v>38.999999999999993</v>
      </c>
      <c r="K326" s="31">
        <v>37.4</v>
      </c>
      <c r="L326" s="31">
        <v>35.6</v>
      </c>
      <c r="M326" s="31">
        <v>39.278219999999997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60.4</v>
      </c>
      <c r="D327" s="38">
        <v>60.366666666666667</v>
      </c>
      <c r="E327" s="38">
        <v>59.833333333333336</v>
      </c>
      <c r="F327" s="38">
        <v>59.266666666666666</v>
      </c>
      <c r="G327" s="38">
        <v>58.733333333333334</v>
      </c>
      <c r="H327" s="38">
        <v>60.933333333333337</v>
      </c>
      <c r="I327" s="38">
        <v>61.466666666666669</v>
      </c>
      <c r="J327" s="38">
        <v>62.033333333333339</v>
      </c>
      <c r="K327" s="31">
        <v>60.9</v>
      </c>
      <c r="L327" s="31">
        <v>59.8</v>
      </c>
      <c r="M327" s="31">
        <v>64.859849999999994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853.45</v>
      </c>
      <c r="D328" s="38">
        <v>859.73333333333323</v>
      </c>
      <c r="E328" s="38">
        <v>842.76666666666642</v>
      </c>
      <c r="F328" s="38">
        <v>832.08333333333314</v>
      </c>
      <c r="G328" s="38">
        <v>815.11666666666633</v>
      </c>
      <c r="H328" s="38">
        <v>870.41666666666652</v>
      </c>
      <c r="I328" s="38">
        <v>887.38333333333344</v>
      </c>
      <c r="J328" s="38">
        <v>898.06666666666661</v>
      </c>
      <c r="K328" s="31">
        <v>876.7</v>
      </c>
      <c r="L328" s="31">
        <v>849.05</v>
      </c>
      <c r="M328" s="31">
        <v>1.8692200000000001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2340.15</v>
      </c>
      <c r="D329" s="38">
        <v>2347</v>
      </c>
      <c r="E329" s="38">
        <v>2314</v>
      </c>
      <c r="F329" s="38">
        <v>2287.85</v>
      </c>
      <c r="G329" s="38">
        <v>2254.85</v>
      </c>
      <c r="H329" s="38">
        <v>2373.15</v>
      </c>
      <c r="I329" s="38">
        <v>2406.15</v>
      </c>
      <c r="J329" s="38">
        <v>2432.3000000000002</v>
      </c>
      <c r="K329" s="31">
        <v>2380</v>
      </c>
      <c r="L329" s="31">
        <v>2320.85</v>
      </c>
      <c r="M329" s="31">
        <v>6.9271500000000001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107634.85</v>
      </c>
      <c r="D330" s="38">
        <v>107443.18333333335</v>
      </c>
      <c r="E330" s="38">
        <v>106055.81666666669</v>
      </c>
      <c r="F330" s="38">
        <v>104476.78333333334</v>
      </c>
      <c r="G330" s="38">
        <v>103089.41666666669</v>
      </c>
      <c r="H330" s="38">
        <v>109022.2166666667</v>
      </c>
      <c r="I330" s="38">
        <v>110409.58333333334</v>
      </c>
      <c r="J330" s="38">
        <v>111988.61666666671</v>
      </c>
      <c r="K330" s="31">
        <v>108830.55</v>
      </c>
      <c r="L330" s="31">
        <v>105864.15</v>
      </c>
      <c r="M330" s="31">
        <v>0.11305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2261.5</v>
      </c>
      <c r="D331" s="38">
        <v>2264.8833333333332</v>
      </c>
      <c r="E331" s="38">
        <v>2231.8666666666663</v>
      </c>
      <c r="F331" s="38">
        <v>2202.2333333333331</v>
      </c>
      <c r="G331" s="38">
        <v>2169.2166666666662</v>
      </c>
      <c r="H331" s="38">
        <v>2294.5166666666664</v>
      </c>
      <c r="I331" s="38">
        <v>2327.5333333333328</v>
      </c>
      <c r="J331" s="38">
        <v>2357.1666666666665</v>
      </c>
      <c r="K331" s="31">
        <v>2297.9</v>
      </c>
      <c r="L331" s="31">
        <v>2235.25</v>
      </c>
      <c r="M331" s="31">
        <v>2.6228799999999999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1600.35</v>
      </c>
      <c r="D332" s="38">
        <v>1608.1166666666668</v>
      </c>
      <c r="E332" s="38">
        <v>1582.2333333333336</v>
      </c>
      <c r="F332" s="38">
        <v>1564.1166666666668</v>
      </c>
      <c r="G332" s="38">
        <v>1538.2333333333336</v>
      </c>
      <c r="H332" s="38">
        <v>1626.2333333333336</v>
      </c>
      <c r="I332" s="38">
        <v>1652.1166666666668</v>
      </c>
      <c r="J332" s="38">
        <v>1670.2333333333336</v>
      </c>
      <c r="K332" s="31">
        <v>1634</v>
      </c>
      <c r="L332" s="31">
        <v>1590</v>
      </c>
      <c r="M332" s="31">
        <v>2.0036100000000001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1365.1</v>
      </c>
      <c r="D333" s="38">
        <v>1363.0166666666667</v>
      </c>
      <c r="E333" s="38">
        <v>1354.2833333333333</v>
      </c>
      <c r="F333" s="38">
        <v>1343.4666666666667</v>
      </c>
      <c r="G333" s="38">
        <v>1334.7333333333333</v>
      </c>
      <c r="H333" s="38">
        <v>1373.8333333333333</v>
      </c>
      <c r="I333" s="38">
        <v>1382.5666666666664</v>
      </c>
      <c r="J333" s="38">
        <v>1393.3833333333332</v>
      </c>
      <c r="K333" s="31">
        <v>1371.75</v>
      </c>
      <c r="L333" s="31">
        <v>1352.2</v>
      </c>
      <c r="M333" s="31">
        <v>4.9428099999999997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1000.85</v>
      </c>
      <c r="D334" s="38">
        <v>1005.5</v>
      </c>
      <c r="E334" s="38">
        <v>992.25</v>
      </c>
      <c r="F334" s="38">
        <v>983.65</v>
      </c>
      <c r="G334" s="38">
        <v>970.4</v>
      </c>
      <c r="H334" s="38">
        <v>1014.1</v>
      </c>
      <c r="I334" s="38">
        <v>1027.3499999999999</v>
      </c>
      <c r="J334" s="38">
        <v>1035.95</v>
      </c>
      <c r="K334" s="31">
        <v>1018.75</v>
      </c>
      <c r="L334" s="31">
        <v>996.9</v>
      </c>
      <c r="M334" s="31">
        <v>1.7476700000000001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875.85</v>
      </c>
      <c r="D335" s="38">
        <v>867.25</v>
      </c>
      <c r="E335" s="38">
        <v>853.7</v>
      </c>
      <c r="F335" s="38">
        <v>831.55000000000007</v>
      </c>
      <c r="G335" s="38">
        <v>818.00000000000011</v>
      </c>
      <c r="H335" s="38">
        <v>889.4</v>
      </c>
      <c r="I335" s="38">
        <v>902.94999999999993</v>
      </c>
      <c r="J335" s="38">
        <v>925.09999999999991</v>
      </c>
      <c r="K335" s="31">
        <v>880.8</v>
      </c>
      <c r="L335" s="31">
        <v>845.1</v>
      </c>
      <c r="M335" s="31">
        <v>12.394410000000001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94.8</v>
      </c>
      <c r="D336" s="38">
        <v>94.766666666666652</v>
      </c>
      <c r="E336" s="38">
        <v>94.183333333333309</v>
      </c>
      <c r="F336" s="38">
        <v>93.566666666666663</v>
      </c>
      <c r="G336" s="38">
        <v>92.98333333333332</v>
      </c>
      <c r="H336" s="38">
        <v>95.383333333333297</v>
      </c>
      <c r="I336" s="38">
        <v>95.96666666666664</v>
      </c>
      <c r="J336" s="38">
        <v>96.583333333333286</v>
      </c>
      <c r="K336" s="31">
        <v>95.35</v>
      </c>
      <c r="L336" s="31">
        <v>94.15</v>
      </c>
      <c r="M336" s="31">
        <v>37.930030000000002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4477.3500000000004</v>
      </c>
      <c r="D337" s="38">
        <v>4463.5333333333338</v>
      </c>
      <c r="E337" s="38">
        <v>4423.8166666666675</v>
      </c>
      <c r="F337" s="38">
        <v>4370.2833333333338</v>
      </c>
      <c r="G337" s="38">
        <v>4330.5666666666675</v>
      </c>
      <c r="H337" s="38">
        <v>4517.0666666666675</v>
      </c>
      <c r="I337" s="38">
        <v>4556.7833333333328</v>
      </c>
      <c r="J337" s="38">
        <v>4610.3166666666675</v>
      </c>
      <c r="K337" s="31">
        <v>4503.25</v>
      </c>
      <c r="L337" s="31">
        <v>4410</v>
      </c>
      <c r="M337" s="31">
        <v>1.1744000000000001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670.85</v>
      </c>
      <c r="D338" s="38">
        <v>676.15000000000009</v>
      </c>
      <c r="E338" s="38">
        <v>661.35000000000014</v>
      </c>
      <c r="F338" s="38">
        <v>651.85</v>
      </c>
      <c r="G338" s="38">
        <v>637.05000000000007</v>
      </c>
      <c r="H338" s="38">
        <v>685.6500000000002</v>
      </c>
      <c r="I338" s="38">
        <v>700.45000000000016</v>
      </c>
      <c r="J338" s="38">
        <v>709.95000000000027</v>
      </c>
      <c r="K338" s="31">
        <v>690.95</v>
      </c>
      <c r="L338" s="31">
        <v>666.65</v>
      </c>
      <c r="M338" s="31">
        <v>1.2091700000000001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48.25</v>
      </c>
      <c r="D339" s="38">
        <v>48.383333333333333</v>
      </c>
      <c r="E339" s="38">
        <v>47.116666666666667</v>
      </c>
      <c r="F339" s="38">
        <v>45.983333333333334</v>
      </c>
      <c r="G339" s="38">
        <v>44.716666666666669</v>
      </c>
      <c r="H339" s="38">
        <v>49.516666666666666</v>
      </c>
      <c r="I339" s="38">
        <v>50.783333333333331</v>
      </c>
      <c r="J339" s="38">
        <v>51.916666666666664</v>
      </c>
      <c r="K339" s="31">
        <v>49.65</v>
      </c>
      <c r="L339" s="31">
        <v>47.25</v>
      </c>
      <c r="M339" s="31">
        <v>223.10399000000001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154</v>
      </c>
      <c r="D340" s="38">
        <v>154.20000000000002</v>
      </c>
      <c r="E340" s="38">
        <v>152.30000000000004</v>
      </c>
      <c r="F340" s="38">
        <v>150.60000000000002</v>
      </c>
      <c r="G340" s="38">
        <v>148.70000000000005</v>
      </c>
      <c r="H340" s="38">
        <v>155.90000000000003</v>
      </c>
      <c r="I340" s="38">
        <v>157.80000000000001</v>
      </c>
      <c r="J340" s="38">
        <v>159.50000000000003</v>
      </c>
      <c r="K340" s="31">
        <v>156.1</v>
      </c>
      <c r="L340" s="31">
        <v>152.5</v>
      </c>
      <c r="M340" s="31">
        <v>23.408550000000002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22229.25</v>
      </c>
      <c r="D341" s="38">
        <v>22276.066666666666</v>
      </c>
      <c r="E341" s="38">
        <v>22053.183333333331</v>
      </c>
      <c r="F341" s="38">
        <v>21877.116666666665</v>
      </c>
      <c r="G341" s="38">
        <v>21654.23333333333</v>
      </c>
      <c r="H341" s="38">
        <v>22452.133333333331</v>
      </c>
      <c r="I341" s="38">
        <v>22675.016666666663</v>
      </c>
      <c r="J341" s="38">
        <v>22851.083333333332</v>
      </c>
      <c r="K341" s="31">
        <v>22498.95</v>
      </c>
      <c r="L341" s="31">
        <v>22100</v>
      </c>
      <c r="M341" s="31">
        <v>0.58031999999999995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60.2</v>
      </c>
      <c r="D342" s="38">
        <v>59.95000000000001</v>
      </c>
      <c r="E342" s="38">
        <v>59.050000000000018</v>
      </c>
      <c r="F342" s="38">
        <v>57.900000000000006</v>
      </c>
      <c r="G342" s="38">
        <v>57.000000000000014</v>
      </c>
      <c r="H342" s="38">
        <v>61.100000000000023</v>
      </c>
      <c r="I342" s="38">
        <v>62.000000000000014</v>
      </c>
      <c r="J342" s="38">
        <v>63.150000000000027</v>
      </c>
      <c r="K342" s="31">
        <v>60.85</v>
      </c>
      <c r="L342" s="31">
        <v>58.8</v>
      </c>
      <c r="M342" s="31">
        <v>24.736070000000002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49.3</v>
      </c>
      <c r="D343" s="38">
        <v>49.25</v>
      </c>
      <c r="E343" s="38">
        <v>48.95</v>
      </c>
      <c r="F343" s="38">
        <v>48.6</v>
      </c>
      <c r="G343" s="38">
        <v>48.300000000000004</v>
      </c>
      <c r="H343" s="38">
        <v>49.6</v>
      </c>
      <c r="I343" s="38">
        <v>49.9</v>
      </c>
      <c r="J343" s="38">
        <v>50.25</v>
      </c>
      <c r="K343" s="31">
        <v>49.55</v>
      </c>
      <c r="L343" s="31">
        <v>48.9</v>
      </c>
      <c r="M343" s="31">
        <v>71.071979999999996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309.89999999999998</v>
      </c>
      <c r="D344" s="38">
        <v>310.73333333333335</v>
      </c>
      <c r="E344" s="38">
        <v>306.36666666666667</v>
      </c>
      <c r="F344" s="38">
        <v>302.83333333333331</v>
      </c>
      <c r="G344" s="38">
        <v>298.46666666666664</v>
      </c>
      <c r="H344" s="38">
        <v>314.26666666666671</v>
      </c>
      <c r="I344" s="38">
        <v>318.63333333333338</v>
      </c>
      <c r="J344" s="38">
        <v>322.16666666666674</v>
      </c>
      <c r="K344" s="31">
        <v>315.10000000000002</v>
      </c>
      <c r="L344" s="31">
        <v>307.2</v>
      </c>
      <c r="M344" s="31">
        <v>2.4851000000000001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124.05</v>
      </c>
      <c r="D345" s="38">
        <v>123.03333333333335</v>
      </c>
      <c r="E345" s="38">
        <v>120.61666666666669</v>
      </c>
      <c r="F345" s="38">
        <v>117.18333333333334</v>
      </c>
      <c r="G345" s="38">
        <v>114.76666666666668</v>
      </c>
      <c r="H345" s="38">
        <v>126.4666666666667</v>
      </c>
      <c r="I345" s="38">
        <v>128.88333333333335</v>
      </c>
      <c r="J345" s="38">
        <v>132.31666666666672</v>
      </c>
      <c r="K345" s="31">
        <v>125.45</v>
      </c>
      <c r="L345" s="31">
        <v>119.6</v>
      </c>
      <c r="M345" s="31">
        <v>42.270139999999998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111.3</v>
      </c>
      <c r="D346" s="38">
        <v>111.8</v>
      </c>
      <c r="E346" s="38">
        <v>110.39999999999999</v>
      </c>
      <c r="F346" s="38">
        <v>109.5</v>
      </c>
      <c r="G346" s="38">
        <v>108.1</v>
      </c>
      <c r="H346" s="38">
        <v>112.69999999999999</v>
      </c>
      <c r="I346" s="38">
        <v>114.1</v>
      </c>
      <c r="J346" s="38">
        <v>114.99999999999999</v>
      </c>
      <c r="K346" s="31">
        <v>113.2</v>
      </c>
      <c r="L346" s="31">
        <v>110.9</v>
      </c>
      <c r="M346" s="31">
        <v>67.963049999999996</v>
      </c>
      <c r="N346" s="1"/>
      <c r="O346" s="1"/>
    </row>
    <row r="347" spans="1:15" ht="12.75" customHeight="1">
      <c r="A347" s="33">
        <v>337</v>
      </c>
      <c r="B347" s="58" t="s">
        <v>875</v>
      </c>
      <c r="C347" s="31">
        <v>47.25</v>
      </c>
      <c r="D347" s="38">
        <v>47.65</v>
      </c>
      <c r="E347" s="38">
        <v>46.599999999999994</v>
      </c>
      <c r="F347" s="38">
        <v>45.949999999999996</v>
      </c>
      <c r="G347" s="38">
        <v>44.899999999999991</v>
      </c>
      <c r="H347" s="38">
        <v>48.3</v>
      </c>
      <c r="I347" s="38">
        <v>49.349999999999994</v>
      </c>
      <c r="J347" s="38">
        <v>50</v>
      </c>
      <c r="K347" s="31">
        <v>48.7</v>
      </c>
      <c r="L347" s="31">
        <v>47</v>
      </c>
      <c r="M347" s="31">
        <v>51.928980000000003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224</v>
      </c>
      <c r="D348" s="38">
        <v>225.58333333333334</v>
      </c>
      <c r="E348" s="38">
        <v>221.51666666666668</v>
      </c>
      <c r="F348" s="38">
        <v>219.03333333333333</v>
      </c>
      <c r="G348" s="38">
        <v>214.96666666666667</v>
      </c>
      <c r="H348" s="38">
        <v>228.06666666666669</v>
      </c>
      <c r="I348" s="38">
        <v>232.13333333333335</v>
      </c>
      <c r="J348" s="38">
        <v>234.6166666666667</v>
      </c>
      <c r="K348" s="31">
        <v>229.65</v>
      </c>
      <c r="L348" s="31">
        <v>223.1</v>
      </c>
      <c r="M348" s="31">
        <v>4.2238100000000003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217.55</v>
      </c>
      <c r="D349" s="38">
        <v>217.31666666666669</v>
      </c>
      <c r="E349" s="38">
        <v>214.23333333333338</v>
      </c>
      <c r="F349" s="38">
        <v>210.91666666666669</v>
      </c>
      <c r="G349" s="38">
        <v>207.83333333333337</v>
      </c>
      <c r="H349" s="38">
        <v>220.63333333333338</v>
      </c>
      <c r="I349" s="38">
        <v>223.7166666666667</v>
      </c>
      <c r="J349" s="38">
        <v>227.03333333333339</v>
      </c>
      <c r="K349" s="31">
        <v>220.4</v>
      </c>
      <c r="L349" s="31">
        <v>214</v>
      </c>
      <c r="M349" s="31">
        <v>153.14866000000001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361.75</v>
      </c>
      <c r="D350" s="38">
        <v>362.7833333333333</v>
      </c>
      <c r="E350" s="38">
        <v>357.61666666666662</v>
      </c>
      <c r="F350" s="38">
        <v>353.48333333333329</v>
      </c>
      <c r="G350" s="38">
        <v>348.31666666666661</v>
      </c>
      <c r="H350" s="38">
        <v>366.91666666666663</v>
      </c>
      <c r="I350" s="38">
        <v>372.08333333333337</v>
      </c>
      <c r="J350" s="38">
        <v>376.21666666666664</v>
      </c>
      <c r="K350" s="31">
        <v>367.95</v>
      </c>
      <c r="L350" s="31">
        <v>358.65</v>
      </c>
      <c r="M350" s="31">
        <v>1.20943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1106.5999999999999</v>
      </c>
      <c r="D351" s="38">
        <v>1101.1666666666667</v>
      </c>
      <c r="E351" s="38">
        <v>1088.9333333333334</v>
      </c>
      <c r="F351" s="38">
        <v>1071.2666666666667</v>
      </c>
      <c r="G351" s="38">
        <v>1059.0333333333333</v>
      </c>
      <c r="H351" s="38">
        <v>1118.8333333333335</v>
      </c>
      <c r="I351" s="38">
        <v>1131.0666666666666</v>
      </c>
      <c r="J351" s="38">
        <v>1148.7333333333336</v>
      </c>
      <c r="K351" s="31">
        <v>1113.4000000000001</v>
      </c>
      <c r="L351" s="31">
        <v>1083.5</v>
      </c>
      <c r="M351" s="31">
        <v>8.6115999999999993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173.35</v>
      </c>
      <c r="D352" s="38">
        <v>173.25</v>
      </c>
      <c r="E352" s="38">
        <v>172.7</v>
      </c>
      <c r="F352" s="38">
        <v>172.04999999999998</v>
      </c>
      <c r="G352" s="38">
        <v>171.49999999999997</v>
      </c>
      <c r="H352" s="38">
        <v>173.9</v>
      </c>
      <c r="I352" s="38">
        <v>174.45000000000002</v>
      </c>
      <c r="J352" s="38">
        <v>175.10000000000002</v>
      </c>
      <c r="K352" s="31">
        <v>173.8</v>
      </c>
      <c r="L352" s="31">
        <v>172.6</v>
      </c>
      <c r="M352" s="31">
        <v>36.312379999999997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273.64999999999998</v>
      </c>
      <c r="D353" s="38">
        <v>273.0333333333333</v>
      </c>
      <c r="E353" s="38">
        <v>271.06666666666661</v>
      </c>
      <c r="F353" s="38">
        <v>268.48333333333329</v>
      </c>
      <c r="G353" s="38">
        <v>266.51666666666659</v>
      </c>
      <c r="H353" s="38">
        <v>275.61666666666662</v>
      </c>
      <c r="I353" s="38">
        <v>277.58333333333331</v>
      </c>
      <c r="J353" s="38">
        <v>280.16666666666663</v>
      </c>
      <c r="K353" s="31">
        <v>275</v>
      </c>
      <c r="L353" s="31">
        <v>270.45</v>
      </c>
      <c r="M353" s="31">
        <v>5.4921199999999999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1078</v>
      </c>
      <c r="D354" s="38">
        <v>1068.1000000000001</v>
      </c>
      <c r="E354" s="38">
        <v>1041.2000000000003</v>
      </c>
      <c r="F354" s="38">
        <v>1004.4000000000001</v>
      </c>
      <c r="G354" s="38">
        <v>977.50000000000023</v>
      </c>
      <c r="H354" s="38">
        <v>1104.9000000000003</v>
      </c>
      <c r="I354" s="38">
        <v>1131.8000000000004</v>
      </c>
      <c r="J354" s="38">
        <v>1168.6000000000004</v>
      </c>
      <c r="K354" s="31">
        <v>1095</v>
      </c>
      <c r="L354" s="31">
        <v>1031.3</v>
      </c>
      <c r="M354" s="31">
        <v>14.23183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830.65</v>
      </c>
      <c r="D355" s="38">
        <v>835.88333333333321</v>
      </c>
      <c r="E355" s="38">
        <v>822.06666666666638</v>
      </c>
      <c r="F355" s="38">
        <v>813.48333333333312</v>
      </c>
      <c r="G355" s="38">
        <v>799.66666666666629</v>
      </c>
      <c r="H355" s="38">
        <v>844.46666666666647</v>
      </c>
      <c r="I355" s="38">
        <v>858.2833333333333</v>
      </c>
      <c r="J355" s="38">
        <v>866.86666666666656</v>
      </c>
      <c r="K355" s="31">
        <v>849.7</v>
      </c>
      <c r="L355" s="31">
        <v>827.3</v>
      </c>
      <c r="M355" s="31">
        <v>23.363060000000001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3950.8</v>
      </c>
      <c r="D356" s="38">
        <v>3951.5499999999997</v>
      </c>
      <c r="E356" s="38">
        <v>3924.3499999999995</v>
      </c>
      <c r="F356" s="38">
        <v>3897.8999999999996</v>
      </c>
      <c r="G356" s="38">
        <v>3870.6999999999994</v>
      </c>
      <c r="H356" s="38">
        <v>3977.9999999999995</v>
      </c>
      <c r="I356" s="38">
        <v>4005.1999999999994</v>
      </c>
      <c r="J356" s="38">
        <v>4031.6499999999996</v>
      </c>
      <c r="K356" s="31">
        <v>3978.75</v>
      </c>
      <c r="L356" s="31">
        <v>3925.1</v>
      </c>
      <c r="M356" s="31">
        <v>0.37790000000000001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240</v>
      </c>
      <c r="D357" s="38">
        <v>239.56666666666669</v>
      </c>
      <c r="E357" s="38">
        <v>236.43333333333339</v>
      </c>
      <c r="F357" s="38">
        <v>232.8666666666667</v>
      </c>
      <c r="G357" s="38">
        <v>229.73333333333341</v>
      </c>
      <c r="H357" s="38">
        <v>243.13333333333338</v>
      </c>
      <c r="I357" s="38">
        <v>246.26666666666665</v>
      </c>
      <c r="J357" s="38">
        <v>249.83333333333337</v>
      </c>
      <c r="K357" s="31">
        <v>242.7</v>
      </c>
      <c r="L357" s="31">
        <v>236</v>
      </c>
      <c r="M357" s="31">
        <v>3.3565100000000001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39189.65</v>
      </c>
      <c r="D358" s="38">
        <v>39238.049999999996</v>
      </c>
      <c r="E358" s="38">
        <v>39001.599999999991</v>
      </c>
      <c r="F358" s="38">
        <v>38813.549999999996</v>
      </c>
      <c r="G358" s="38">
        <v>38577.099999999991</v>
      </c>
      <c r="H358" s="38">
        <v>39426.099999999991</v>
      </c>
      <c r="I358" s="38">
        <v>39662.549999999988</v>
      </c>
      <c r="J358" s="38">
        <v>39850.599999999991</v>
      </c>
      <c r="K358" s="31">
        <v>39474.5</v>
      </c>
      <c r="L358" s="31">
        <v>39050</v>
      </c>
      <c r="M358" s="31">
        <v>0.11716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1347.3</v>
      </c>
      <c r="D359" s="38">
        <v>1349.9166666666667</v>
      </c>
      <c r="E359" s="38">
        <v>1327.3833333333334</v>
      </c>
      <c r="F359" s="38">
        <v>1307.4666666666667</v>
      </c>
      <c r="G359" s="38">
        <v>1284.9333333333334</v>
      </c>
      <c r="H359" s="38">
        <v>1369.8333333333335</v>
      </c>
      <c r="I359" s="38">
        <v>1392.3666666666668</v>
      </c>
      <c r="J359" s="38">
        <v>1412.2833333333335</v>
      </c>
      <c r="K359" s="31">
        <v>1372.45</v>
      </c>
      <c r="L359" s="31">
        <v>1330</v>
      </c>
      <c r="M359" s="31">
        <v>1.5732299999999999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760.15</v>
      </c>
      <c r="D360" s="38">
        <v>775.73333333333323</v>
      </c>
      <c r="E360" s="38">
        <v>733.46666666666647</v>
      </c>
      <c r="F360" s="38">
        <v>706.78333333333319</v>
      </c>
      <c r="G360" s="38">
        <v>664.51666666666642</v>
      </c>
      <c r="H360" s="38">
        <v>802.41666666666652</v>
      </c>
      <c r="I360" s="38">
        <v>844.68333333333317</v>
      </c>
      <c r="J360" s="38">
        <v>871.36666666666656</v>
      </c>
      <c r="K360" s="31">
        <v>818</v>
      </c>
      <c r="L360" s="31">
        <v>749.05</v>
      </c>
      <c r="M360" s="31">
        <v>53.352220000000003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152.6</v>
      </c>
      <c r="D361" s="38">
        <v>153.68333333333331</v>
      </c>
      <c r="E361" s="38">
        <v>150.91666666666663</v>
      </c>
      <c r="F361" s="38">
        <v>149.23333333333332</v>
      </c>
      <c r="G361" s="38">
        <v>146.46666666666664</v>
      </c>
      <c r="H361" s="38">
        <v>155.36666666666662</v>
      </c>
      <c r="I361" s="38">
        <v>158.13333333333333</v>
      </c>
      <c r="J361" s="38">
        <v>159.81666666666661</v>
      </c>
      <c r="K361" s="31">
        <v>156.44999999999999</v>
      </c>
      <c r="L361" s="31">
        <v>152</v>
      </c>
      <c r="M361" s="31">
        <v>12.00197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4856.95</v>
      </c>
      <c r="D362" s="38">
        <v>4883.3</v>
      </c>
      <c r="E362" s="38">
        <v>4816.6500000000005</v>
      </c>
      <c r="F362" s="38">
        <v>4776.3500000000004</v>
      </c>
      <c r="G362" s="38">
        <v>4709.7000000000007</v>
      </c>
      <c r="H362" s="38">
        <v>4923.6000000000004</v>
      </c>
      <c r="I362" s="38">
        <v>4990.25</v>
      </c>
      <c r="J362" s="38">
        <v>5030.55</v>
      </c>
      <c r="K362" s="31">
        <v>4949.95</v>
      </c>
      <c r="L362" s="31">
        <v>4843</v>
      </c>
      <c r="M362" s="31">
        <v>3.0280300000000002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225.35</v>
      </c>
      <c r="D363" s="38">
        <v>226.23333333333335</v>
      </c>
      <c r="E363" s="38">
        <v>223.7166666666667</v>
      </c>
      <c r="F363" s="38">
        <v>222.08333333333334</v>
      </c>
      <c r="G363" s="38">
        <v>219.56666666666669</v>
      </c>
      <c r="H363" s="38">
        <v>227.8666666666667</v>
      </c>
      <c r="I363" s="38">
        <v>230.38333333333335</v>
      </c>
      <c r="J363" s="38">
        <v>232.01666666666671</v>
      </c>
      <c r="K363" s="31">
        <v>228.75</v>
      </c>
      <c r="L363" s="31">
        <v>224.6</v>
      </c>
      <c r="M363" s="31">
        <v>17.771719999999998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3945</v>
      </c>
      <c r="D364" s="38">
        <v>3955.4666666666667</v>
      </c>
      <c r="E364" s="38">
        <v>3892.9333333333334</v>
      </c>
      <c r="F364" s="38">
        <v>3840.8666666666668</v>
      </c>
      <c r="G364" s="38">
        <v>3778.3333333333335</v>
      </c>
      <c r="H364" s="38">
        <v>4007.5333333333333</v>
      </c>
      <c r="I364" s="38">
        <v>4070.0666666666671</v>
      </c>
      <c r="J364" s="38">
        <v>4122.1333333333332</v>
      </c>
      <c r="K364" s="31">
        <v>4018</v>
      </c>
      <c r="L364" s="31">
        <v>3903.4</v>
      </c>
      <c r="M364" s="31">
        <v>0.19858000000000001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1690.35</v>
      </c>
      <c r="D365" s="38">
        <v>1720.3999999999999</v>
      </c>
      <c r="E365" s="38">
        <v>1643.0499999999997</v>
      </c>
      <c r="F365" s="38">
        <v>1595.7499999999998</v>
      </c>
      <c r="G365" s="38">
        <v>1518.3999999999996</v>
      </c>
      <c r="H365" s="38">
        <v>1767.6999999999998</v>
      </c>
      <c r="I365" s="38">
        <v>1845.0499999999997</v>
      </c>
      <c r="J365" s="38">
        <v>1892.35</v>
      </c>
      <c r="K365" s="31">
        <v>1797.75</v>
      </c>
      <c r="L365" s="31">
        <v>1673.1</v>
      </c>
      <c r="M365" s="31">
        <v>3.84918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3850.75</v>
      </c>
      <c r="D366" s="38">
        <v>3827.5</v>
      </c>
      <c r="E366" s="38">
        <v>3795</v>
      </c>
      <c r="F366" s="38">
        <v>3739.25</v>
      </c>
      <c r="G366" s="38">
        <v>3706.75</v>
      </c>
      <c r="H366" s="38">
        <v>3883.25</v>
      </c>
      <c r="I366" s="38">
        <v>3915.75</v>
      </c>
      <c r="J366" s="38">
        <v>3971.5</v>
      </c>
      <c r="K366" s="31">
        <v>3860</v>
      </c>
      <c r="L366" s="31">
        <v>3771.75</v>
      </c>
      <c r="M366" s="31">
        <v>3.4594200000000002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2623.8</v>
      </c>
      <c r="D367" s="38">
        <v>2615.5333333333333</v>
      </c>
      <c r="E367" s="38">
        <v>2603.0666666666666</v>
      </c>
      <c r="F367" s="38">
        <v>2582.3333333333335</v>
      </c>
      <c r="G367" s="38">
        <v>2569.8666666666668</v>
      </c>
      <c r="H367" s="38">
        <v>2636.2666666666664</v>
      </c>
      <c r="I367" s="38">
        <v>2648.7333333333327</v>
      </c>
      <c r="J367" s="38">
        <v>2669.4666666666662</v>
      </c>
      <c r="K367" s="31">
        <v>2628</v>
      </c>
      <c r="L367" s="31">
        <v>2594.8000000000002</v>
      </c>
      <c r="M367" s="31">
        <v>2.9436399999999998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1014.25</v>
      </c>
      <c r="D368" s="38">
        <v>1005.2166666666667</v>
      </c>
      <c r="E368" s="38">
        <v>990.13333333333344</v>
      </c>
      <c r="F368" s="38">
        <v>966.01666666666677</v>
      </c>
      <c r="G368" s="38">
        <v>950.93333333333351</v>
      </c>
      <c r="H368" s="38">
        <v>1029.3333333333335</v>
      </c>
      <c r="I368" s="38">
        <v>1044.4166666666665</v>
      </c>
      <c r="J368" s="38">
        <v>1068.5333333333333</v>
      </c>
      <c r="K368" s="31">
        <v>1020.3</v>
      </c>
      <c r="L368" s="31">
        <v>981.1</v>
      </c>
      <c r="M368" s="31">
        <v>24.615030000000001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98.45</v>
      </c>
      <c r="D369" s="38">
        <v>99.683333333333337</v>
      </c>
      <c r="E369" s="38">
        <v>96.816666666666677</v>
      </c>
      <c r="F369" s="38">
        <v>95.183333333333337</v>
      </c>
      <c r="G369" s="38">
        <v>92.316666666666677</v>
      </c>
      <c r="H369" s="38">
        <v>101.31666666666668</v>
      </c>
      <c r="I369" s="38">
        <v>104.18333333333335</v>
      </c>
      <c r="J369" s="38">
        <v>105.81666666666668</v>
      </c>
      <c r="K369" s="31">
        <v>102.55</v>
      </c>
      <c r="L369" s="31">
        <v>98.05</v>
      </c>
      <c r="M369" s="31">
        <v>62.745510000000003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638.9</v>
      </c>
      <c r="D370" s="38">
        <v>635.16666666666663</v>
      </c>
      <c r="E370" s="38">
        <v>627.83333333333326</v>
      </c>
      <c r="F370" s="38">
        <v>616.76666666666665</v>
      </c>
      <c r="G370" s="38">
        <v>609.43333333333328</v>
      </c>
      <c r="H370" s="38">
        <v>646.23333333333323</v>
      </c>
      <c r="I370" s="38">
        <v>653.56666666666649</v>
      </c>
      <c r="J370" s="38">
        <v>664.63333333333321</v>
      </c>
      <c r="K370" s="31">
        <v>642.5</v>
      </c>
      <c r="L370" s="31">
        <v>624.1</v>
      </c>
      <c r="M370" s="31">
        <v>4.1520700000000001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359.05</v>
      </c>
      <c r="D371" s="38">
        <v>357.33333333333331</v>
      </c>
      <c r="E371" s="38">
        <v>350.86666666666662</v>
      </c>
      <c r="F371" s="38">
        <v>342.68333333333328</v>
      </c>
      <c r="G371" s="38">
        <v>336.21666666666658</v>
      </c>
      <c r="H371" s="38">
        <v>365.51666666666665</v>
      </c>
      <c r="I371" s="38">
        <v>371.98333333333335</v>
      </c>
      <c r="J371" s="38">
        <v>380.16666666666669</v>
      </c>
      <c r="K371" s="31">
        <v>363.8</v>
      </c>
      <c r="L371" s="31">
        <v>349.15</v>
      </c>
      <c r="M371" s="31">
        <v>9.6697299999999995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1391.5</v>
      </c>
      <c r="D372" s="38">
        <v>1408.5</v>
      </c>
      <c r="E372" s="38">
        <v>1363</v>
      </c>
      <c r="F372" s="38">
        <v>1334.5</v>
      </c>
      <c r="G372" s="38">
        <v>1289</v>
      </c>
      <c r="H372" s="38">
        <v>1437</v>
      </c>
      <c r="I372" s="38">
        <v>1482.5</v>
      </c>
      <c r="J372" s="38">
        <v>1511</v>
      </c>
      <c r="K372" s="31">
        <v>1454</v>
      </c>
      <c r="L372" s="31">
        <v>1380</v>
      </c>
      <c r="M372" s="31">
        <v>2.5231499999999998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4671.6000000000004</v>
      </c>
      <c r="D373" s="38">
        <v>4650.9333333333334</v>
      </c>
      <c r="E373" s="38">
        <v>4621.916666666667</v>
      </c>
      <c r="F373" s="38">
        <v>4572.2333333333336</v>
      </c>
      <c r="G373" s="38">
        <v>4543.2166666666672</v>
      </c>
      <c r="H373" s="38">
        <v>4700.6166666666668</v>
      </c>
      <c r="I373" s="38">
        <v>4729.6333333333332</v>
      </c>
      <c r="J373" s="38">
        <v>4779.3166666666666</v>
      </c>
      <c r="K373" s="31">
        <v>4679.95</v>
      </c>
      <c r="L373" s="31">
        <v>4601.25</v>
      </c>
      <c r="M373" s="31">
        <v>4.21136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1255.55</v>
      </c>
      <c r="D374" s="38">
        <v>1262.3833333333332</v>
      </c>
      <c r="E374" s="38">
        <v>1240.8666666666663</v>
      </c>
      <c r="F374" s="38">
        <v>1226.1833333333332</v>
      </c>
      <c r="G374" s="38">
        <v>1204.6666666666663</v>
      </c>
      <c r="H374" s="38">
        <v>1277.0666666666664</v>
      </c>
      <c r="I374" s="38">
        <v>1298.5833333333333</v>
      </c>
      <c r="J374" s="38">
        <v>1313.2666666666664</v>
      </c>
      <c r="K374" s="31">
        <v>1283.9000000000001</v>
      </c>
      <c r="L374" s="31">
        <v>1247.7</v>
      </c>
      <c r="M374" s="31">
        <v>0.66091999999999995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446.55</v>
      </c>
      <c r="D375" s="38">
        <v>443.34999999999997</v>
      </c>
      <c r="E375" s="38">
        <v>435.19999999999993</v>
      </c>
      <c r="F375" s="38">
        <v>423.84999999999997</v>
      </c>
      <c r="G375" s="38">
        <v>415.69999999999993</v>
      </c>
      <c r="H375" s="38">
        <v>454.69999999999993</v>
      </c>
      <c r="I375" s="38">
        <v>462.84999999999991</v>
      </c>
      <c r="J375" s="38">
        <v>474.19999999999993</v>
      </c>
      <c r="K375" s="31">
        <v>451.5</v>
      </c>
      <c r="L375" s="31">
        <v>432</v>
      </c>
      <c r="M375" s="31">
        <v>40.703159999999997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269</v>
      </c>
      <c r="D376" s="38">
        <v>268.61666666666662</v>
      </c>
      <c r="E376" s="38">
        <v>260.43333333333322</v>
      </c>
      <c r="F376" s="38">
        <v>251.86666666666662</v>
      </c>
      <c r="G376" s="38">
        <v>243.68333333333322</v>
      </c>
      <c r="H376" s="38">
        <v>277.18333333333322</v>
      </c>
      <c r="I376" s="38">
        <v>285.36666666666662</v>
      </c>
      <c r="J376" s="38">
        <v>293.93333333333322</v>
      </c>
      <c r="K376" s="31">
        <v>276.8</v>
      </c>
      <c r="L376" s="31">
        <v>260.05</v>
      </c>
      <c r="M376" s="31">
        <v>306.34867000000003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241.5</v>
      </c>
      <c r="D377" s="38">
        <v>242.46666666666667</v>
      </c>
      <c r="E377" s="38">
        <v>239.68333333333334</v>
      </c>
      <c r="F377" s="38">
        <v>237.86666666666667</v>
      </c>
      <c r="G377" s="38">
        <v>235.08333333333334</v>
      </c>
      <c r="H377" s="38">
        <v>244.28333333333333</v>
      </c>
      <c r="I377" s="38">
        <v>247.06666666666669</v>
      </c>
      <c r="J377" s="38">
        <v>248.88333333333333</v>
      </c>
      <c r="K377" s="31">
        <v>245.25</v>
      </c>
      <c r="L377" s="31">
        <v>240.65</v>
      </c>
      <c r="M377" s="31">
        <v>113.78795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469.75</v>
      </c>
      <c r="D378" s="38">
        <v>462.18333333333334</v>
      </c>
      <c r="E378" s="38">
        <v>450.36666666666667</v>
      </c>
      <c r="F378" s="38">
        <v>430.98333333333335</v>
      </c>
      <c r="G378" s="38">
        <v>419.16666666666669</v>
      </c>
      <c r="H378" s="38">
        <v>481.56666666666666</v>
      </c>
      <c r="I378" s="38">
        <v>493.38333333333338</v>
      </c>
      <c r="J378" s="38">
        <v>512.76666666666665</v>
      </c>
      <c r="K378" s="31">
        <v>474</v>
      </c>
      <c r="L378" s="31">
        <v>442.8</v>
      </c>
      <c r="M378" s="31">
        <v>41.983110000000003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601.5</v>
      </c>
      <c r="D379" s="38">
        <v>598.23333333333335</v>
      </c>
      <c r="E379" s="38">
        <v>581.4666666666667</v>
      </c>
      <c r="F379" s="38">
        <v>561.43333333333339</v>
      </c>
      <c r="G379" s="38">
        <v>544.66666666666674</v>
      </c>
      <c r="H379" s="38">
        <v>618.26666666666665</v>
      </c>
      <c r="I379" s="38">
        <v>635.0333333333333</v>
      </c>
      <c r="J379" s="38">
        <v>655.06666666666661</v>
      </c>
      <c r="K379" s="31">
        <v>615</v>
      </c>
      <c r="L379" s="31">
        <v>578.20000000000005</v>
      </c>
      <c r="M379" s="31">
        <v>6.6701699999999997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684.2</v>
      </c>
      <c r="D380" s="38">
        <v>682.08333333333337</v>
      </c>
      <c r="E380" s="38">
        <v>677.91666666666674</v>
      </c>
      <c r="F380" s="38">
        <v>671.63333333333333</v>
      </c>
      <c r="G380" s="38">
        <v>667.4666666666667</v>
      </c>
      <c r="H380" s="38">
        <v>688.36666666666679</v>
      </c>
      <c r="I380" s="38">
        <v>692.53333333333353</v>
      </c>
      <c r="J380" s="38">
        <v>698.81666666666683</v>
      </c>
      <c r="K380" s="31">
        <v>686.25</v>
      </c>
      <c r="L380" s="31">
        <v>675.8</v>
      </c>
      <c r="M380" s="31">
        <v>1.85972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131.69999999999999</v>
      </c>
      <c r="D381" s="38">
        <v>131.85</v>
      </c>
      <c r="E381" s="38">
        <v>129.69999999999999</v>
      </c>
      <c r="F381" s="38">
        <v>127.69999999999999</v>
      </c>
      <c r="G381" s="38">
        <v>125.54999999999998</v>
      </c>
      <c r="H381" s="38">
        <v>133.85</v>
      </c>
      <c r="I381" s="38">
        <v>136.00000000000003</v>
      </c>
      <c r="J381" s="38">
        <v>138</v>
      </c>
      <c r="K381" s="31">
        <v>134</v>
      </c>
      <c r="L381" s="31">
        <v>129.85</v>
      </c>
      <c r="M381" s="31">
        <v>8.2976799999999997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15679.05</v>
      </c>
      <c r="D382" s="38">
        <v>15672.65</v>
      </c>
      <c r="E382" s="38">
        <v>15546.4</v>
      </c>
      <c r="F382" s="38">
        <v>15413.75</v>
      </c>
      <c r="G382" s="38">
        <v>15287.5</v>
      </c>
      <c r="H382" s="38">
        <v>15805.3</v>
      </c>
      <c r="I382" s="38">
        <v>15931.55</v>
      </c>
      <c r="J382" s="38">
        <v>16064.199999999999</v>
      </c>
      <c r="K382" s="31">
        <v>15798.9</v>
      </c>
      <c r="L382" s="31">
        <v>15540</v>
      </c>
      <c r="M382" s="31">
        <v>1.1209999999999999E-2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62.15</v>
      </c>
      <c r="D383" s="38">
        <v>61.6</v>
      </c>
      <c r="E383" s="38">
        <v>60.85</v>
      </c>
      <c r="F383" s="38">
        <v>59.55</v>
      </c>
      <c r="G383" s="38">
        <v>58.8</v>
      </c>
      <c r="H383" s="38">
        <v>62.900000000000006</v>
      </c>
      <c r="I383" s="38">
        <v>63.650000000000006</v>
      </c>
      <c r="J383" s="38">
        <v>64.950000000000017</v>
      </c>
      <c r="K383" s="31">
        <v>62.35</v>
      </c>
      <c r="L383" s="31">
        <v>60.3</v>
      </c>
      <c r="M383" s="31">
        <v>630.23356999999999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1602.05</v>
      </c>
      <c r="D384" s="38">
        <v>1598.0666666666666</v>
      </c>
      <c r="E384" s="38">
        <v>1583.9333333333332</v>
      </c>
      <c r="F384" s="38">
        <v>1565.8166666666666</v>
      </c>
      <c r="G384" s="38">
        <v>1551.6833333333332</v>
      </c>
      <c r="H384" s="38">
        <v>1616.1833333333332</v>
      </c>
      <c r="I384" s="38">
        <v>1630.3166666666664</v>
      </c>
      <c r="J384" s="38">
        <v>1648.4333333333332</v>
      </c>
      <c r="K384" s="31">
        <v>1612.2</v>
      </c>
      <c r="L384" s="31">
        <v>1579.95</v>
      </c>
      <c r="M384" s="31">
        <v>3.68974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419.05</v>
      </c>
      <c r="D385" s="38">
        <v>420.8</v>
      </c>
      <c r="E385" s="38">
        <v>416.6</v>
      </c>
      <c r="F385" s="38">
        <v>414.15000000000003</v>
      </c>
      <c r="G385" s="38">
        <v>409.95000000000005</v>
      </c>
      <c r="H385" s="38">
        <v>423.25</v>
      </c>
      <c r="I385" s="38">
        <v>427.44999999999993</v>
      </c>
      <c r="J385" s="38">
        <v>429.9</v>
      </c>
      <c r="K385" s="31">
        <v>425</v>
      </c>
      <c r="L385" s="31">
        <v>418.35</v>
      </c>
      <c r="M385" s="31">
        <v>1.15703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1394.2</v>
      </c>
      <c r="D386" s="38">
        <v>1380.0999999999997</v>
      </c>
      <c r="E386" s="38">
        <v>1360.1999999999994</v>
      </c>
      <c r="F386" s="38">
        <v>1326.1999999999996</v>
      </c>
      <c r="G386" s="38">
        <v>1306.2999999999993</v>
      </c>
      <c r="H386" s="38">
        <v>1414.0999999999995</v>
      </c>
      <c r="I386" s="38">
        <v>1433.9999999999995</v>
      </c>
      <c r="J386" s="38">
        <v>1467.9999999999995</v>
      </c>
      <c r="K386" s="31">
        <v>1400</v>
      </c>
      <c r="L386" s="31">
        <v>1346.1</v>
      </c>
      <c r="M386" s="31">
        <v>2.5956399999999999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123.9</v>
      </c>
      <c r="D387" s="38">
        <v>124.28333333333335</v>
      </c>
      <c r="E387" s="38">
        <v>122.4666666666667</v>
      </c>
      <c r="F387" s="38">
        <v>121.03333333333335</v>
      </c>
      <c r="G387" s="38">
        <v>119.2166666666667</v>
      </c>
      <c r="H387" s="38">
        <v>125.7166666666667</v>
      </c>
      <c r="I387" s="38">
        <v>127.53333333333333</v>
      </c>
      <c r="J387" s="38">
        <v>128.9666666666667</v>
      </c>
      <c r="K387" s="31">
        <v>126.1</v>
      </c>
      <c r="L387" s="31">
        <v>122.85</v>
      </c>
      <c r="M387" s="31">
        <v>140.79921999999999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156.15</v>
      </c>
      <c r="D388" s="38">
        <v>157.95000000000002</v>
      </c>
      <c r="E388" s="38">
        <v>153.80000000000004</v>
      </c>
      <c r="F388" s="38">
        <v>151.45000000000002</v>
      </c>
      <c r="G388" s="38">
        <v>147.30000000000004</v>
      </c>
      <c r="H388" s="38">
        <v>160.30000000000004</v>
      </c>
      <c r="I388" s="38">
        <v>164.45000000000002</v>
      </c>
      <c r="J388" s="38">
        <v>166.80000000000004</v>
      </c>
      <c r="K388" s="31">
        <v>162.1</v>
      </c>
      <c r="L388" s="31">
        <v>155.6</v>
      </c>
      <c r="M388" s="31">
        <v>23.679760000000002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1057.8499999999999</v>
      </c>
      <c r="D389" s="38">
        <v>1061.4833333333333</v>
      </c>
      <c r="E389" s="38">
        <v>1024.3166666666666</v>
      </c>
      <c r="F389" s="38">
        <v>990.7833333333333</v>
      </c>
      <c r="G389" s="38">
        <v>953.61666666666656</v>
      </c>
      <c r="H389" s="38">
        <v>1095.0166666666667</v>
      </c>
      <c r="I389" s="38">
        <v>1132.1833333333332</v>
      </c>
      <c r="J389" s="38">
        <v>1165.7166666666667</v>
      </c>
      <c r="K389" s="31">
        <v>1098.6500000000001</v>
      </c>
      <c r="L389" s="31">
        <v>1027.95</v>
      </c>
      <c r="M389" s="31">
        <v>1.6426499999999999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521.75</v>
      </c>
      <c r="D390" s="38">
        <v>521.9</v>
      </c>
      <c r="E390" s="38">
        <v>513.79999999999995</v>
      </c>
      <c r="F390" s="38">
        <v>505.85</v>
      </c>
      <c r="G390" s="38">
        <v>497.75</v>
      </c>
      <c r="H390" s="38">
        <v>529.84999999999991</v>
      </c>
      <c r="I390" s="38">
        <v>537.95000000000005</v>
      </c>
      <c r="J390" s="38">
        <v>545.89999999999986</v>
      </c>
      <c r="K390" s="31">
        <v>530</v>
      </c>
      <c r="L390" s="31">
        <v>513.95000000000005</v>
      </c>
      <c r="M390" s="31">
        <v>40.043759999999999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224.1</v>
      </c>
      <c r="D391" s="38">
        <v>221.35</v>
      </c>
      <c r="E391" s="38">
        <v>217.79999999999998</v>
      </c>
      <c r="F391" s="38">
        <v>211.5</v>
      </c>
      <c r="G391" s="38">
        <v>207.95</v>
      </c>
      <c r="H391" s="38">
        <v>227.64999999999998</v>
      </c>
      <c r="I391" s="38">
        <v>231.2</v>
      </c>
      <c r="J391" s="38">
        <v>237.49999999999997</v>
      </c>
      <c r="K391" s="31">
        <v>224.9</v>
      </c>
      <c r="L391" s="31">
        <v>215.05</v>
      </c>
      <c r="M391" s="31">
        <v>21.058720000000001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116</v>
      </c>
      <c r="D392" s="38">
        <v>116.93333333333334</v>
      </c>
      <c r="E392" s="38">
        <v>114.56666666666668</v>
      </c>
      <c r="F392" s="38">
        <v>113.13333333333334</v>
      </c>
      <c r="G392" s="38">
        <v>110.76666666666668</v>
      </c>
      <c r="H392" s="38">
        <v>118.36666666666667</v>
      </c>
      <c r="I392" s="38">
        <v>120.73333333333335</v>
      </c>
      <c r="J392" s="38">
        <v>122.16666666666667</v>
      </c>
      <c r="K392" s="31">
        <v>119.3</v>
      </c>
      <c r="L392" s="31">
        <v>115.5</v>
      </c>
      <c r="M392" s="31">
        <v>78.296360000000007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2598.6999999999998</v>
      </c>
      <c r="D393" s="38">
        <v>2604.6333333333332</v>
      </c>
      <c r="E393" s="38">
        <v>2584.0666666666666</v>
      </c>
      <c r="F393" s="38">
        <v>2569.4333333333334</v>
      </c>
      <c r="G393" s="38">
        <v>2548.8666666666668</v>
      </c>
      <c r="H393" s="38">
        <v>2619.2666666666664</v>
      </c>
      <c r="I393" s="38">
        <v>2639.833333333333</v>
      </c>
      <c r="J393" s="38">
        <v>2654.4666666666662</v>
      </c>
      <c r="K393" s="31">
        <v>2625.2</v>
      </c>
      <c r="L393" s="31">
        <v>2590</v>
      </c>
      <c r="M393" s="31">
        <v>0.11265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45.65</v>
      </c>
      <c r="D394" s="38">
        <v>46.416666666666664</v>
      </c>
      <c r="E394" s="38">
        <v>44.333333333333329</v>
      </c>
      <c r="F394" s="38">
        <v>43.016666666666666</v>
      </c>
      <c r="G394" s="38">
        <v>40.93333333333333</v>
      </c>
      <c r="H394" s="38">
        <v>47.733333333333327</v>
      </c>
      <c r="I394" s="38">
        <v>49.816666666666656</v>
      </c>
      <c r="J394" s="38">
        <v>51.133333333333326</v>
      </c>
      <c r="K394" s="31">
        <v>48.5</v>
      </c>
      <c r="L394" s="31">
        <v>45.1</v>
      </c>
      <c r="M394" s="31">
        <v>35.792160000000003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1961.5</v>
      </c>
      <c r="D395" s="38">
        <v>1956.8333333333333</v>
      </c>
      <c r="E395" s="38">
        <v>1940.8666666666666</v>
      </c>
      <c r="F395" s="38">
        <v>1920.2333333333333</v>
      </c>
      <c r="G395" s="38">
        <v>1904.2666666666667</v>
      </c>
      <c r="H395" s="38">
        <v>1977.4666666666665</v>
      </c>
      <c r="I395" s="38">
        <v>1993.4333333333332</v>
      </c>
      <c r="J395" s="38">
        <v>2014.0666666666664</v>
      </c>
      <c r="K395" s="31">
        <v>1972.8</v>
      </c>
      <c r="L395" s="31">
        <v>1936.2</v>
      </c>
      <c r="M395" s="31">
        <v>1.8286199999999999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220.4</v>
      </c>
      <c r="D396" s="38">
        <v>219.91666666666666</v>
      </c>
      <c r="E396" s="38">
        <v>216.88333333333333</v>
      </c>
      <c r="F396" s="38">
        <v>213.36666666666667</v>
      </c>
      <c r="G396" s="38">
        <v>210.33333333333334</v>
      </c>
      <c r="H396" s="38">
        <v>223.43333333333331</v>
      </c>
      <c r="I396" s="38">
        <v>226.46666666666667</v>
      </c>
      <c r="J396" s="38">
        <v>229.98333333333329</v>
      </c>
      <c r="K396" s="31">
        <v>222.95</v>
      </c>
      <c r="L396" s="31">
        <v>216.4</v>
      </c>
      <c r="M396" s="31">
        <v>111.7197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217</v>
      </c>
      <c r="D397" s="38">
        <v>215.23333333333335</v>
      </c>
      <c r="E397" s="38">
        <v>209.76666666666671</v>
      </c>
      <c r="F397" s="38">
        <v>202.53333333333336</v>
      </c>
      <c r="G397" s="38">
        <v>197.06666666666672</v>
      </c>
      <c r="H397" s="38">
        <v>222.4666666666667</v>
      </c>
      <c r="I397" s="38">
        <v>227.93333333333334</v>
      </c>
      <c r="J397" s="38">
        <v>235.16666666666669</v>
      </c>
      <c r="K397" s="31">
        <v>220.7</v>
      </c>
      <c r="L397" s="31">
        <v>208</v>
      </c>
      <c r="M397" s="31">
        <v>524.95106999999996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154.15</v>
      </c>
      <c r="D398" s="38">
        <v>154.68333333333334</v>
      </c>
      <c r="E398" s="38">
        <v>152.66666666666669</v>
      </c>
      <c r="F398" s="38">
        <v>151.18333333333334</v>
      </c>
      <c r="G398" s="38">
        <v>149.16666666666669</v>
      </c>
      <c r="H398" s="38">
        <v>156.16666666666669</v>
      </c>
      <c r="I398" s="38">
        <v>158.18333333333334</v>
      </c>
      <c r="J398" s="38">
        <v>159.66666666666669</v>
      </c>
      <c r="K398" s="31">
        <v>156.69999999999999</v>
      </c>
      <c r="L398" s="31">
        <v>153.19999999999999</v>
      </c>
      <c r="M398" s="31">
        <v>21.243510000000001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929.05</v>
      </c>
      <c r="D399" s="38">
        <v>928.85</v>
      </c>
      <c r="E399" s="38">
        <v>921.7</v>
      </c>
      <c r="F399" s="38">
        <v>914.35</v>
      </c>
      <c r="G399" s="38">
        <v>907.2</v>
      </c>
      <c r="H399" s="38">
        <v>936.2</v>
      </c>
      <c r="I399" s="38">
        <v>943.34999999999991</v>
      </c>
      <c r="J399" s="38">
        <v>950.7</v>
      </c>
      <c r="K399" s="31">
        <v>936</v>
      </c>
      <c r="L399" s="31">
        <v>921.5</v>
      </c>
      <c r="M399" s="31">
        <v>0.60231000000000001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2508.65</v>
      </c>
      <c r="D400" s="38">
        <v>2514.2166666666667</v>
      </c>
      <c r="E400" s="38">
        <v>2493.9833333333336</v>
      </c>
      <c r="F400" s="38">
        <v>2479.3166666666671</v>
      </c>
      <c r="G400" s="38">
        <v>2459.0833333333339</v>
      </c>
      <c r="H400" s="38">
        <v>2528.8833333333332</v>
      </c>
      <c r="I400" s="38">
        <v>2549.1166666666659</v>
      </c>
      <c r="J400" s="38">
        <v>2563.7833333333328</v>
      </c>
      <c r="K400" s="31">
        <v>2534.4499999999998</v>
      </c>
      <c r="L400" s="31">
        <v>2499.5500000000002</v>
      </c>
      <c r="M400" s="31">
        <v>49.220359999999999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117.4</v>
      </c>
      <c r="D401" s="38">
        <v>117.61666666666667</v>
      </c>
      <c r="E401" s="38">
        <v>115.13333333333335</v>
      </c>
      <c r="F401" s="38">
        <v>112.86666666666667</v>
      </c>
      <c r="G401" s="38">
        <v>110.38333333333335</v>
      </c>
      <c r="H401" s="38">
        <v>119.88333333333335</v>
      </c>
      <c r="I401" s="38">
        <v>122.36666666666667</v>
      </c>
      <c r="J401" s="38">
        <v>124.63333333333335</v>
      </c>
      <c r="K401" s="31">
        <v>120.1</v>
      </c>
      <c r="L401" s="31">
        <v>115.35</v>
      </c>
      <c r="M401" s="31">
        <v>9.23292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683.85</v>
      </c>
      <c r="D402" s="38">
        <v>680.0333333333333</v>
      </c>
      <c r="E402" s="38">
        <v>672.66666666666663</v>
      </c>
      <c r="F402" s="38">
        <v>661.48333333333335</v>
      </c>
      <c r="G402" s="38">
        <v>654.11666666666667</v>
      </c>
      <c r="H402" s="38">
        <v>691.21666666666658</v>
      </c>
      <c r="I402" s="38">
        <v>698.58333333333337</v>
      </c>
      <c r="J402" s="38">
        <v>709.76666666666654</v>
      </c>
      <c r="K402" s="31">
        <v>687.4</v>
      </c>
      <c r="L402" s="31">
        <v>668.85</v>
      </c>
      <c r="M402" s="31">
        <v>1.5787100000000001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453.7</v>
      </c>
      <c r="D403" s="38">
        <v>456.7</v>
      </c>
      <c r="E403" s="38">
        <v>447.9</v>
      </c>
      <c r="F403" s="38">
        <v>442.09999999999997</v>
      </c>
      <c r="G403" s="38">
        <v>433.29999999999995</v>
      </c>
      <c r="H403" s="38">
        <v>462.5</v>
      </c>
      <c r="I403" s="38">
        <v>471.30000000000007</v>
      </c>
      <c r="J403" s="38">
        <v>477.1</v>
      </c>
      <c r="K403" s="31">
        <v>465.5</v>
      </c>
      <c r="L403" s="31">
        <v>450.9</v>
      </c>
      <c r="M403" s="31">
        <v>5.9437300000000004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840.25</v>
      </c>
      <c r="D404" s="38">
        <v>848.43333333333339</v>
      </c>
      <c r="E404" s="38">
        <v>820.86666666666679</v>
      </c>
      <c r="F404" s="38">
        <v>801.48333333333335</v>
      </c>
      <c r="G404" s="38">
        <v>773.91666666666674</v>
      </c>
      <c r="H404" s="38">
        <v>867.81666666666683</v>
      </c>
      <c r="I404" s="38">
        <v>895.38333333333344</v>
      </c>
      <c r="J404" s="38">
        <v>914.76666666666688</v>
      </c>
      <c r="K404" s="31">
        <v>876</v>
      </c>
      <c r="L404" s="31">
        <v>829.05</v>
      </c>
      <c r="M404" s="31">
        <v>3.24369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1473.6</v>
      </c>
      <c r="D405" s="38">
        <v>1476.5666666666668</v>
      </c>
      <c r="E405" s="38">
        <v>1463.4333333333336</v>
      </c>
      <c r="F405" s="38">
        <v>1453.2666666666669</v>
      </c>
      <c r="G405" s="38">
        <v>1440.1333333333337</v>
      </c>
      <c r="H405" s="38">
        <v>1486.7333333333336</v>
      </c>
      <c r="I405" s="38">
        <v>1499.8666666666668</v>
      </c>
      <c r="J405" s="38">
        <v>1510.0333333333335</v>
      </c>
      <c r="K405" s="31">
        <v>1489.7</v>
      </c>
      <c r="L405" s="31">
        <v>1466.4</v>
      </c>
      <c r="M405" s="31">
        <v>4.1144100000000003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98.1</v>
      </c>
      <c r="D406" s="38">
        <v>98.5</v>
      </c>
      <c r="E406" s="38">
        <v>97.5</v>
      </c>
      <c r="F406" s="38">
        <v>96.9</v>
      </c>
      <c r="G406" s="38">
        <v>95.9</v>
      </c>
      <c r="H406" s="38">
        <v>99.1</v>
      </c>
      <c r="I406" s="38">
        <v>100.1</v>
      </c>
      <c r="J406" s="38">
        <v>100.69999999999999</v>
      </c>
      <c r="K406" s="31">
        <v>99.5</v>
      </c>
      <c r="L406" s="31">
        <v>97.9</v>
      </c>
      <c r="M406" s="31">
        <v>72.94614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7324.8</v>
      </c>
      <c r="D407" s="38">
        <v>7321.9333333333334</v>
      </c>
      <c r="E407" s="38">
        <v>7259.8666666666668</v>
      </c>
      <c r="F407" s="38">
        <v>7194.9333333333334</v>
      </c>
      <c r="G407" s="38">
        <v>7132.8666666666668</v>
      </c>
      <c r="H407" s="38">
        <v>7386.8666666666668</v>
      </c>
      <c r="I407" s="38">
        <v>7448.9333333333343</v>
      </c>
      <c r="J407" s="38">
        <v>7513.8666666666668</v>
      </c>
      <c r="K407" s="31">
        <v>7384</v>
      </c>
      <c r="L407" s="31">
        <v>7257</v>
      </c>
      <c r="M407" s="31">
        <v>0.18357000000000001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1375.8</v>
      </c>
      <c r="D408" s="38">
        <v>1371.8833333333332</v>
      </c>
      <c r="E408" s="38">
        <v>1353.9166666666665</v>
      </c>
      <c r="F408" s="38">
        <v>1332.0333333333333</v>
      </c>
      <c r="G408" s="38">
        <v>1314.0666666666666</v>
      </c>
      <c r="H408" s="38">
        <v>1393.7666666666664</v>
      </c>
      <c r="I408" s="38">
        <v>1411.7333333333331</v>
      </c>
      <c r="J408" s="38">
        <v>1433.6166666666663</v>
      </c>
      <c r="K408" s="31">
        <v>1389.85</v>
      </c>
      <c r="L408" s="31">
        <v>1350</v>
      </c>
      <c r="M408" s="31">
        <v>0.87977000000000005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881.25</v>
      </c>
      <c r="D409" s="38">
        <v>882.33333333333337</v>
      </c>
      <c r="E409" s="38">
        <v>871.81666666666672</v>
      </c>
      <c r="F409" s="38">
        <v>862.38333333333333</v>
      </c>
      <c r="G409" s="38">
        <v>851.86666666666667</v>
      </c>
      <c r="H409" s="38">
        <v>891.76666666666677</v>
      </c>
      <c r="I409" s="38">
        <v>902.28333333333342</v>
      </c>
      <c r="J409" s="38">
        <v>911.71666666666681</v>
      </c>
      <c r="K409" s="31">
        <v>892.85</v>
      </c>
      <c r="L409" s="31">
        <v>872.9</v>
      </c>
      <c r="M409" s="31">
        <v>10.02735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1349.35</v>
      </c>
      <c r="D410" s="38">
        <v>1333.95</v>
      </c>
      <c r="E410" s="38">
        <v>1309.1500000000001</v>
      </c>
      <c r="F410" s="38">
        <v>1268.95</v>
      </c>
      <c r="G410" s="38">
        <v>1244.1500000000001</v>
      </c>
      <c r="H410" s="38">
        <v>1374.15</v>
      </c>
      <c r="I410" s="38">
        <v>1398.9499999999998</v>
      </c>
      <c r="J410" s="38">
        <v>1439.15</v>
      </c>
      <c r="K410" s="31">
        <v>1358.75</v>
      </c>
      <c r="L410" s="31">
        <v>1293.75</v>
      </c>
      <c r="M410" s="31">
        <v>34.589149999999997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3025.05</v>
      </c>
      <c r="D411" s="38">
        <v>3027.4166666666665</v>
      </c>
      <c r="E411" s="38">
        <v>2998.833333333333</v>
      </c>
      <c r="F411" s="38">
        <v>2972.6166666666663</v>
      </c>
      <c r="G411" s="38">
        <v>2944.0333333333328</v>
      </c>
      <c r="H411" s="38">
        <v>3053.6333333333332</v>
      </c>
      <c r="I411" s="38">
        <v>3082.2166666666662</v>
      </c>
      <c r="J411" s="38">
        <v>3108.4333333333334</v>
      </c>
      <c r="K411" s="31">
        <v>3056</v>
      </c>
      <c r="L411" s="31">
        <v>3001.2</v>
      </c>
      <c r="M411" s="31">
        <v>0.62304999999999999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426.05</v>
      </c>
      <c r="D412" s="38">
        <v>428.34999999999997</v>
      </c>
      <c r="E412" s="38">
        <v>422.19999999999993</v>
      </c>
      <c r="F412" s="38">
        <v>418.34999999999997</v>
      </c>
      <c r="G412" s="38">
        <v>412.19999999999993</v>
      </c>
      <c r="H412" s="38">
        <v>432.19999999999993</v>
      </c>
      <c r="I412" s="38">
        <v>438.34999999999991</v>
      </c>
      <c r="J412" s="38">
        <v>442.19999999999993</v>
      </c>
      <c r="K412" s="31">
        <v>434.5</v>
      </c>
      <c r="L412" s="31">
        <v>424.5</v>
      </c>
      <c r="M412" s="31">
        <v>1.0382499999999999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805.6</v>
      </c>
      <c r="D413" s="38">
        <v>808.51666666666677</v>
      </c>
      <c r="E413" s="38">
        <v>798.08333333333348</v>
      </c>
      <c r="F413" s="38">
        <v>790.56666666666672</v>
      </c>
      <c r="G413" s="38">
        <v>780.13333333333344</v>
      </c>
      <c r="H413" s="38">
        <v>816.03333333333353</v>
      </c>
      <c r="I413" s="38">
        <v>826.4666666666667</v>
      </c>
      <c r="J413" s="38">
        <v>833.98333333333358</v>
      </c>
      <c r="K413" s="31">
        <v>818.95</v>
      </c>
      <c r="L413" s="31">
        <v>801</v>
      </c>
      <c r="M413" s="31">
        <v>0.17979999999999999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24270.05</v>
      </c>
      <c r="D414" s="38">
        <v>24255.900000000005</v>
      </c>
      <c r="E414" s="38">
        <v>24134.30000000001</v>
      </c>
      <c r="F414" s="38">
        <v>23998.550000000007</v>
      </c>
      <c r="G414" s="38">
        <v>23876.950000000012</v>
      </c>
      <c r="H414" s="38">
        <v>24391.650000000009</v>
      </c>
      <c r="I414" s="38">
        <v>24513.250000000007</v>
      </c>
      <c r="J414" s="38">
        <v>24649.000000000007</v>
      </c>
      <c r="K414" s="31">
        <v>24377.5</v>
      </c>
      <c r="L414" s="31">
        <v>24120.15</v>
      </c>
      <c r="M414" s="31">
        <v>0.20046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45.9</v>
      </c>
      <c r="D415" s="38">
        <v>46.466666666666669</v>
      </c>
      <c r="E415" s="38">
        <v>45.183333333333337</v>
      </c>
      <c r="F415" s="38">
        <v>44.466666666666669</v>
      </c>
      <c r="G415" s="38">
        <v>43.183333333333337</v>
      </c>
      <c r="H415" s="38">
        <v>47.183333333333337</v>
      </c>
      <c r="I415" s="38">
        <v>48.466666666666669</v>
      </c>
      <c r="J415" s="38">
        <v>49.183333333333337</v>
      </c>
      <c r="K415" s="31">
        <v>47.75</v>
      </c>
      <c r="L415" s="31">
        <v>45.75</v>
      </c>
      <c r="M415" s="31">
        <v>102.45305999999999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1861.4</v>
      </c>
      <c r="D416" s="38">
        <v>1858.7166666666665</v>
      </c>
      <c r="E416" s="38">
        <v>1842.6833333333329</v>
      </c>
      <c r="F416" s="38">
        <v>1823.9666666666665</v>
      </c>
      <c r="G416" s="38">
        <v>1807.9333333333329</v>
      </c>
      <c r="H416" s="38">
        <v>1877.4333333333329</v>
      </c>
      <c r="I416" s="38">
        <v>1893.4666666666662</v>
      </c>
      <c r="J416" s="38">
        <v>1912.1833333333329</v>
      </c>
      <c r="K416" s="31">
        <v>1874.75</v>
      </c>
      <c r="L416" s="31">
        <v>1840</v>
      </c>
      <c r="M416" s="31">
        <v>19.71951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421.1</v>
      </c>
      <c r="D417" s="38">
        <v>418.48333333333335</v>
      </c>
      <c r="E417" s="38">
        <v>406.56666666666672</v>
      </c>
      <c r="F417" s="38">
        <v>392.03333333333336</v>
      </c>
      <c r="G417" s="38">
        <v>380.11666666666673</v>
      </c>
      <c r="H417" s="38">
        <v>433.01666666666671</v>
      </c>
      <c r="I417" s="38">
        <v>444.93333333333334</v>
      </c>
      <c r="J417" s="38">
        <v>459.4666666666667</v>
      </c>
      <c r="K417" s="31">
        <v>430.4</v>
      </c>
      <c r="L417" s="31">
        <v>403.95</v>
      </c>
      <c r="M417" s="31">
        <v>21.748419999999999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3779.35</v>
      </c>
      <c r="D418" s="38">
        <v>3782.4500000000003</v>
      </c>
      <c r="E418" s="38">
        <v>3718.9000000000005</v>
      </c>
      <c r="F418" s="38">
        <v>3658.4500000000003</v>
      </c>
      <c r="G418" s="38">
        <v>3594.9000000000005</v>
      </c>
      <c r="H418" s="38">
        <v>3842.9000000000005</v>
      </c>
      <c r="I418" s="38">
        <v>3906.4500000000007</v>
      </c>
      <c r="J418" s="38">
        <v>3966.9000000000005</v>
      </c>
      <c r="K418" s="31">
        <v>3846</v>
      </c>
      <c r="L418" s="31">
        <v>3722</v>
      </c>
      <c r="M418" s="31">
        <v>3.8045300000000002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55.9</v>
      </c>
      <c r="D419" s="38">
        <v>56.199999999999996</v>
      </c>
      <c r="E419" s="38">
        <v>55.199999999999989</v>
      </c>
      <c r="F419" s="38">
        <v>54.499999999999993</v>
      </c>
      <c r="G419" s="38">
        <v>53.499999999999986</v>
      </c>
      <c r="H419" s="38">
        <v>56.899999999999991</v>
      </c>
      <c r="I419" s="38">
        <v>57.900000000000006</v>
      </c>
      <c r="J419" s="38">
        <v>58.599999999999994</v>
      </c>
      <c r="K419" s="31">
        <v>57.2</v>
      </c>
      <c r="L419" s="31">
        <v>55.5</v>
      </c>
      <c r="M419" s="31">
        <v>81.439930000000004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5139</v>
      </c>
      <c r="D420" s="38">
        <v>5152.1333333333332</v>
      </c>
      <c r="E420" s="38">
        <v>5089.4666666666662</v>
      </c>
      <c r="F420" s="38">
        <v>5039.9333333333334</v>
      </c>
      <c r="G420" s="38">
        <v>4977.2666666666664</v>
      </c>
      <c r="H420" s="38">
        <v>5201.6666666666661</v>
      </c>
      <c r="I420" s="38">
        <v>5264.3333333333339</v>
      </c>
      <c r="J420" s="38">
        <v>5313.8666666666659</v>
      </c>
      <c r="K420" s="31">
        <v>5214.8</v>
      </c>
      <c r="L420" s="31">
        <v>5102.6000000000004</v>
      </c>
      <c r="M420" s="31">
        <v>8.7230000000000002E-2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581.4</v>
      </c>
      <c r="D421" s="38">
        <v>584.63333333333333</v>
      </c>
      <c r="E421" s="38">
        <v>571.26666666666665</v>
      </c>
      <c r="F421" s="38">
        <v>561.13333333333333</v>
      </c>
      <c r="G421" s="38">
        <v>547.76666666666665</v>
      </c>
      <c r="H421" s="38">
        <v>594.76666666666665</v>
      </c>
      <c r="I421" s="38">
        <v>608.13333333333321</v>
      </c>
      <c r="J421" s="38">
        <v>618.26666666666665</v>
      </c>
      <c r="K421" s="31">
        <v>598</v>
      </c>
      <c r="L421" s="31">
        <v>574.5</v>
      </c>
      <c r="M421" s="31">
        <v>11.92934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3891.5</v>
      </c>
      <c r="D422" s="38">
        <v>3886.5499999999997</v>
      </c>
      <c r="E422" s="38">
        <v>3857.1999999999994</v>
      </c>
      <c r="F422" s="38">
        <v>3822.8999999999996</v>
      </c>
      <c r="G422" s="38">
        <v>3793.5499999999993</v>
      </c>
      <c r="H422" s="38">
        <v>3920.8499999999995</v>
      </c>
      <c r="I422" s="38">
        <v>3950.2</v>
      </c>
      <c r="J422" s="38">
        <v>3984.4999999999995</v>
      </c>
      <c r="K422" s="31">
        <v>3915.9</v>
      </c>
      <c r="L422" s="31">
        <v>3852.25</v>
      </c>
      <c r="M422" s="31">
        <v>2.4308200000000002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556.5</v>
      </c>
      <c r="D423" s="38">
        <v>556.98333333333335</v>
      </c>
      <c r="E423" s="38">
        <v>552.01666666666665</v>
      </c>
      <c r="F423" s="38">
        <v>547.5333333333333</v>
      </c>
      <c r="G423" s="38">
        <v>542.56666666666661</v>
      </c>
      <c r="H423" s="38">
        <v>561.4666666666667</v>
      </c>
      <c r="I423" s="38">
        <v>566.43333333333339</v>
      </c>
      <c r="J423" s="38">
        <v>570.91666666666674</v>
      </c>
      <c r="K423" s="31">
        <v>561.95000000000005</v>
      </c>
      <c r="L423" s="31">
        <v>552.5</v>
      </c>
      <c r="M423" s="31">
        <v>9.8162900000000004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1018.6</v>
      </c>
      <c r="D424" s="38">
        <v>1026.5333333333333</v>
      </c>
      <c r="E424" s="38">
        <v>1006.0666666666666</v>
      </c>
      <c r="F424" s="38">
        <v>993.5333333333333</v>
      </c>
      <c r="G424" s="38">
        <v>973.06666666666661</v>
      </c>
      <c r="H424" s="38">
        <v>1039.0666666666666</v>
      </c>
      <c r="I424" s="38">
        <v>1059.5333333333333</v>
      </c>
      <c r="J424" s="38">
        <v>1072.0666666666666</v>
      </c>
      <c r="K424" s="31">
        <v>1047</v>
      </c>
      <c r="L424" s="31">
        <v>1014</v>
      </c>
      <c r="M424" s="31">
        <v>1.2164900000000001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2277.9499999999998</v>
      </c>
      <c r="D425" s="38">
        <v>2276.7166666666667</v>
      </c>
      <c r="E425" s="38">
        <v>2258.9333333333334</v>
      </c>
      <c r="F425" s="38">
        <v>2239.9166666666665</v>
      </c>
      <c r="G425" s="38">
        <v>2222.1333333333332</v>
      </c>
      <c r="H425" s="38">
        <v>2295.7333333333336</v>
      </c>
      <c r="I425" s="38">
        <v>2313.5166666666673</v>
      </c>
      <c r="J425" s="38">
        <v>2332.5333333333338</v>
      </c>
      <c r="K425" s="31">
        <v>2294.5</v>
      </c>
      <c r="L425" s="31">
        <v>2257.6999999999998</v>
      </c>
      <c r="M425" s="31">
        <v>5.5115100000000004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632.04999999999995</v>
      </c>
      <c r="D426" s="38">
        <v>635.68333333333328</v>
      </c>
      <c r="E426" s="38">
        <v>622.36666666666656</v>
      </c>
      <c r="F426" s="38">
        <v>612.68333333333328</v>
      </c>
      <c r="G426" s="38">
        <v>599.36666666666656</v>
      </c>
      <c r="H426" s="38">
        <v>645.36666666666656</v>
      </c>
      <c r="I426" s="38">
        <v>658.68333333333339</v>
      </c>
      <c r="J426" s="38">
        <v>668.36666666666656</v>
      </c>
      <c r="K426" s="31">
        <v>649</v>
      </c>
      <c r="L426" s="31">
        <v>626</v>
      </c>
      <c r="M426" s="31">
        <v>5.97607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573.1</v>
      </c>
      <c r="D427" s="38">
        <v>571.93333333333328</v>
      </c>
      <c r="E427" s="38">
        <v>569.61666666666656</v>
      </c>
      <c r="F427" s="38">
        <v>566.13333333333333</v>
      </c>
      <c r="G427" s="38">
        <v>563.81666666666661</v>
      </c>
      <c r="H427" s="38">
        <v>575.41666666666652</v>
      </c>
      <c r="I427" s="38">
        <v>577.73333333333335</v>
      </c>
      <c r="J427" s="38">
        <v>581.21666666666647</v>
      </c>
      <c r="K427" s="31">
        <v>574.25</v>
      </c>
      <c r="L427" s="31">
        <v>568.45000000000005</v>
      </c>
      <c r="M427" s="31">
        <v>250.38670999999999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92.6</v>
      </c>
      <c r="D428" s="38">
        <v>92.983333333333348</v>
      </c>
      <c r="E428" s="38">
        <v>91.766666666666694</v>
      </c>
      <c r="F428" s="38">
        <v>90.933333333333351</v>
      </c>
      <c r="G428" s="38">
        <v>89.716666666666697</v>
      </c>
      <c r="H428" s="38">
        <v>93.816666666666691</v>
      </c>
      <c r="I428" s="38">
        <v>95.033333333333331</v>
      </c>
      <c r="J428" s="38">
        <v>95.866666666666688</v>
      </c>
      <c r="K428" s="31">
        <v>94.2</v>
      </c>
      <c r="L428" s="31">
        <v>92.15</v>
      </c>
      <c r="M428" s="31">
        <v>106.95874999999999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384.6</v>
      </c>
      <c r="D429" s="38">
        <v>382.55</v>
      </c>
      <c r="E429" s="38">
        <v>372.20000000000005</v>
      </c>
      <c r="F429" s="38">
        <v>359.8</v>
      </c>
      <c r="G429" s="38">
        <v>349.45000000000005</v>
      </c>
      <c r="H429" s="38">
        <v>394.95000000000005</v>
      </c>
      <c r="I429" s="38">
        <v>405.30000000000007</v>
      </c>
      <c r="J429" s="38">
        <v>417.70000000000005</v>
      </c>
      <c r="K429" s="31">
        <v>392.9</v>
      </c>
      <c r="L429" s="31">
        <v>370.15</v>
      </c>
      <c r="M429" s="31">
        <v>8.8407400000000003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154</v>
      </c>
      <c r="D430" s="38">
        <v>155.5</v>
      </c>
      <c r="E430" s="38">
        <v>151.19999999999999</v>
      </c>
      <c r="F430" s="38">
        <v>148.39999999999998</v>
      </c>
      <c r="G430" s="38">
        <v>144.09999999999997</v>
      </c>
      <c r="H430" s="38">
        <v>158.30000000000001</v>
      </c>
      <c r="I430" s="38">
        <v>162.60000000000002</v>
      </c>
      <c r="J430" s="38">
        <v>165.40000000000003</v>
      </c>
      <c r="K430" s="31">
        <v>159.80000000000001</v>
      </c>
      <c r="L430" s="31">
        <v>152.69999999999999</v>
      </c>
      <c r="M430" s="31">
        <v>23.74727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412.1</v>
      </c>
      <c r="D431" s="38">
        <v>413.95</v>
      </c>
      <c r="E431" s="38">
        <v>405.29999999999995</v>
      </c>
      <c r="F431" s="38">
        <v>398.49999999999994</v>
      </c>
      <c r="G431" s="38">
        <v>389.84999999999991</v>
      </c>
      <c r="H431" s="38">
        <v>420.75</v>
      </c>
      <c r="I431" s="38">
        <v>429.4</v>
      </c>
      <c r="J431" s="38">
        <v>436.20000000000005</v>
      </c>
      <c r="K431" s="31">
        <v>422.6</v>
      </c>
      <c r="L431" s="31">
        <v>407.15</v>
      </c>
      <c r="M431" s="31">
        <v>4.7027999999999999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228.55</v>
      </c>
      <c r="D432" s="38">
        <v>227.9</v>
      </c>
      <c r="E432" s="38">
        <v>224.15</v>
      </c>
      <c r="F432" s="38">
        <v>219.75</v>
      </c>
      <c r="G432" s="38">
        <v>216</v>
      </c>
      <c r="H432" s="38">
        <v>232.3</v>
      </c>
      <c r="I432" s="38">
        <v>236.05</v>
      </c>
      <c r="J432" s="38">
        <v>240.45000000000002</v>
      </c>
      <c r="K432" s="31">
        <v>231.65</v>
      </c>
      <c r="L432" s="31">
        <v>223.5</v>
      </c>
      <c r="M432" s="31">
        <v>8.7636800000000008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1148.6500000000001</v>
      </c>
      <c r="D433" s="38">
        <v>1151.0666666666666</v>
      </c>
      <c r="E433" s="38">
        <v>1137.5333333333333</v>
      </c>
      <c r="F433" s="38">
        <v>1126.4166666666667</v>
      </c>
      <c r="G433" s="38">
        <v>1112.8833333333334</v>
      </c>
      <c r="H433" s="38">
        <v>1162.1833333333332</v>
      </c>
      <c r="I433" s="38">
        <v>1175.7166666666665</v>
      </c>
      <c r="J433" s="38">
        <v>1186.833333333333</v>
      </c>
      <c r="K433" s="31">
        <v>1164.5999999999999</v>
      </c>
      <c r="L433" s="31">
        <v>1139.95</v>
      </c>
      <c r="M433" s="31">
        <v>30.734680000000001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543.20000000000005</v>
      </c>
      <c r="D434" s="38">
        <v>539.9</v>
      </c>
      <c r="E434" s="38">
        <v>535.29999999999995</v>
      </c>
      <c r="F434" s="38">
        <v>527.4</v>
      </c>
      <c r="G434" s="38">
        <v>522.79999999999995</v>
      </c>
      <c r="H434" s="38">
        <v>547.79999999999995</v>
      </c>
      <c r="I434" s="38">
        <v>552.40000000000009</v>
      </c>
      <c r="J434" s="38">
        <v>560.29999999999995</v>
      </c>
      <c r="K434" s="31">
        <v>544.5</v>
      </c>
      <c r="L434" s="31">
        <v>532</v>
      </c>
      <c r="M434" s="31">
        <v>6.8952099999999996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2619.6999999999998</v>
      </c>
      <c r="D435" s="38">
        <v>2622.1833333333334</v>
      </c>
      <c r="E435" s="38">
        <v>2595.5666666666666</v>
      </c>
      <c r="F435" s="38">
        <v>2571.4333333333334</v>
      </c>
      <c r="G435" s="38">
        <v>2544.8166666666666</v>
      </c>
      <c r="H435" s="38">
        <v>2646.3166666666666</v>
      </c>
      <c r="I435" s="38">
        <v>2672.9333333333334</v>
      </c>
      <c r="J435" s="38">
        <v>2697.0666666666666</v>
      </c>
      <c r="K435" s="31">
        <v>2648.8</v>
      </c>
      <c r="L435" s="31">
        <v>2598.0500000000002</v>
      </c>
      <c r="M435" s="31">
        <v>0.57425000000000004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1192.45</v>
      </c>
      <c r="D436" s="38">
        <v>1198.8333333333333</v>
      </c>
      <c r="E436" s="38">
        <v>1179.6666666666665</v>
      </c>
      <c r="F436" s="38">
        <v>1166.8833333333332</v>
      </c>
      <c r="G436" s="38">
        <v>1147.7166666666665</v>
      </c>
      <c r="H436" s="38">
        <v>1211.6166666666666</v>
      </c>
      <c r="I436" s="38">
        <v>1230.7833333333331</v>
      </c>
      <c r="J436" s="38">
        <v>1243.5666666666666</v>
      </c>
      <c r="K436" s="31">
        <v>1218</v>
      </c>
      <c r="L436" s="31">
        <v>1186.05</v>
      </c>
      <c r="M436" s="31">
        <v>0.47216000000000002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390.5</v>
      </c>
      <c r="D437" s="38">
        <v>384.51666666666665</v>
      </c>
      <c r="E437" s="38">
        <v>374.0333333333333</v>
      </c>
      <c r="F437" s="38">
        <v>357.56666666666666</v>
      </c>
      <c r="G437" s="38">
        <v>347.08333333333331</v>
      </c>
      <c r="H437" s="38">
        <v>400.98333333333329</v>
      </c>
      <c r="I437" s="38">
        <v>411.46666666666664</v>
      </c>
      <c r="J437" s="38">
        <v>427.93333333333328</v>
      </c>
      <c r="K437" s="31">
        <v>395</v>
      </c>
      <c r="L437" s="31">
        <v>368.05</v>
      </c>
      <c r="M437" s="31">
        <v>21.048590000000001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409.8</v>
      </c>
      <c r="D438" s="38">
        <v>409.23333333333335</v>
      </c>
      <c r="E438" s="38">
        <v>391.91666666666669</v>
      </c>
      <c r="F438" s="38">
        <v>374.03333333333336</v>
      </c>
      <c r="G438" s="38">
        <v>356.7166666666667</v>
      </c>
      <c r="H438" s="38">
        <v>427.11666666666667</v>
      </c>
      <c r="I438" s="38">
        <v>444.43333333333328</v>
      </c>
      <c r="J438" s="38">
        <v>462.31666666666666</v>
      </c>
      <c r="K438" s="31">
        <v>426.55</v>
      </c>
      <c r="L438" s="31">
        <v>391.35</v>
      </c>
      <c r="M438" s="31">
        <v>12.80972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3853.9</v>
      </c>
      <c r="D439" s="38">
        <v>3819.6</v>
      </c>
      <c r="E439" s="38">
        <v>3754.2999999999997</v>
      </c>
      <c r="F439" s="38">
        <v>3654.7</v>
      </c>
      <c r="G439" s="38">
        <v>3589.3999999999996</v>
      </c>
      <c r="H439" s="38">
        <v>3919.2</v>
      </c>
      <c r="I439" s="38">
        <v>3984.5</v>
      </c>
      <c r="J439" s="38">
        <v>4084.1</v>
      </c>
      <c r="K439" s="31">
        <v>3884.9</v>
      </c>
      <c r="L439" s="31">
        <v>3720</v>
      </c>
      <c r="M439" s="31">
        <v>3.4906199999999998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489.55</v>
      </c>
      <c r="D440" s="38">
        <v>489.68333333333334</v>
      </c>
      <c r="E440" s="38">
        <v>486.36666666666667</v>
      </c>
      <c r="F440" s="38">
        <v>483.18333333333334</v>
      </c>
      <c r="G440" s="38">
        <v>479.86666666666667</v>
      </c>
      <c r="H440" s="38">
        <v>492.86666666666667</v>
      </c>
      <c r="I440" s="38">
        <v>496.18333333333339</v>
      </c>
      <c r="J440" s="38">
        <v>499.36666666666667</v>
      </c>
      <c r="K440" s="31">
        <v>493</v>
      </c>
      <c r="L440" s="31">
        <v>486.5</v>
      </c>
      <c r="M440" s="31">
        <v>1.2260599999999999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18.600000000000001</v>
      </c>
      <c r="D441" s="38">
        <v>18.633333333333333</v>
      </c>
      <c r="E441" s="38">
        <v>18.316666666666666</v>
      </c>
      <c r="F441" s="38">
        <v>18.033333333333335</v>
      </c>
      <c r="G441" s="38">
        <v>17.716666666666669</v>
      </c>
      <c r="H441" s="38">
        <v>18.916666666666664</v>
      </c>
      <c r="I441" s="38">
        <v>19.233333333333327</v>
      </c>
      <c r="J441" s="38">
        <v>19.516666666666662</v>
      </c>
      <c r="K441" s="31">
        <v>18.95</v>
      </c>
      <c r="L441" s="31">
        <v>18.350000000000001</v>
      </c>
      <c r="M441" s="31">
        <v>1071.7712899999999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261.05</v>
      </c>
      <c r="D442" s="38">
        <v>259.68333333333334</v>
      </c>
      <c r="E442" s="38">
        <v>255.36666666666667</v>
      </c>
      <c r="F442" s="38">
        <v>249.68333333333334</v>
      </c>
      <c r="G442" s="38">
        <v>245.36666666666667</v>
      </c>
      <c r="H442" s="38">
        <v>265.36666666666667</v>
      </c>
      <c r="I442" s="38">
        <v>269.68333333333339</v>
      </c>
      <c r="J442" s="38">
        <v>275.36666666666667</v>
      </c>
      <c r="K442" s="31">
        <v>264</v>
      </c>
      <c r="L442" s="31">
        <v>254</v>
      </c>
      <c r="M442" s="31">
        <v>10.62093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822.7</v>
      </c>
      <c r="D443" s="38">
        <v>828.25</v>
      </c>
      <c r="E443" s="38">
        <v>813.6</v>
      </c>
      <c r="F443" s="38">
        <v>804.5</v>
      </c>
      <c r="G443" s="38">
        <v>789.85</v>
      </c>
      <c r="H443" s="38">
        <v>837.35</v>
      </c>
      <c r="I443" s="38">
        <v>852.00000000000011</v>
      </c>
      <c r="J443" s="38">
        <v>861.1</v>
      </c>
      <c r="K443" s="31">
        <v>842.9</v>
      </c>
      <c r="L443" s="31">
        <v>819.15</v>
      </c>
      <c r="M443" s="31">
        <v>5.1982699999999999</v>
      </c>
      <c r="N443" s="1"/>
      <c r="O443" s="1"/>
    </row>
    <row r="444" spans="1:15" ht="12.75" customHeight="1">
      <c r="A444" s="33">
        <v>434</v>
      </c>
      <c r="B444" s="58" t="s">
        <v>877</v>
      </c>
      <c r="C444" s="31">
        <v>451.65</v>
      </c>
      <c r="D444" s="38">
        <v>451.88333333333338</v>
      </c>
      <c r="E444" s="38">
        <v>449.76666666666677</v>
      </c>
      <c r="F444" s="38">
        <v>447.88333333333338</v>
      </c>
      <c r="G444" s="38">
        <v>445.76666666666677</v>
      </c>
      <c r="H444" s="38">
        <v>453.76666666666677</v>
      </c>
      <c r="I444" s="38">
        <v>455.88333333333344</v>
      </c>
      <c r="J444" s="38">
        <v>457.76666666666677</v>
      </c>
      <c r="K444" s="31">
        <v>454</v>
      </c>
      <c r="L444" s="31">
        <v>450</v>
      </c>
      <c r="M444" s="31">
        <v>0.98919000000000001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1172.95</v>
      </c>
      <c r="D445" s="38">
        <v>1161.1833333333334</v>
      </c>
      <c r="E445" s="38">
        <v>1136.7666666666669</v>
      </c>
      <c r="F445" s="38">
        <v>1100.5833333333335</v>
      </c>
      <c r="G445" s="38">
        <v>1076.166666666667</v>
      </c>
      <c r="H445" s="38">
        <v>1197.3666666666668</v>
      </c>
      <c r="I445" s="38">
        <v>1221.7833333333333</v>
      </c>
      <c r="J445" s="38">
        <v>1257.9666666666667</v>
      </c>
      <c r="K445" s="31">
        <v>1185.5999999999999</v>
      </c>
      <c r="L445" s="31">
        <v>1125</v>
      </c>
      <c r="M445" s="31">
        <v>7.3875700000000002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1010.35</v>
      </c>
      <c r="D446" s="38">
        <v>1014.8666666666668</v>
      </c>
      <c r="E446" s="38">
        <v>997.78333333333353</v>
      </c>
      <c r="F446" s="38">
        <v>985.2166666666667</v>
      </c>
      <c r="G446" s="38">
        <v>968.13333333333344</v>
      </c>
      <c r="H446" s="38">
        <v>1027.4333333333336</v>
      </c>
      <c r="I446" s="38">
        <v>1044.5166666666669</v>
      </c>
      <c r="J446" s="38">
        <v>1057.0833333333337</v>
      </c>
      <c r="K446" s="31">
        <v>1031.95</v>
      </c>
      <c r="L446" s="31">
        <v>1002.3</v>
      </c>
      <c r="M446" s="31">
        <v>28.0322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1683.7</v>
      </c>
      <c r="D447" s="38">
        <v>1689.1166666666668</v>
      </c>
      <c r="E447" s="38">
        <v>1672.2333333333336</v>
      </c>
      <c r="F447" s="38">
        <v>1660.7666666666669</v>
      </c>
      <c r="G447" s="38">
        <v>1643.8833333333337</v>
      </c>
      <c r="H447" s="38">
        <v>1700.5833333333335</v>
      </c>
      <c r="I447" s="38">
        <v>1717.4666666666667</v>
      </c>
      <c r="J447" s="38">
        <v>1728.9333333333334</v>
      </c>
      <c r="K447" s="31">
        <v>1706</v>
      </c>
      <c r="L447" s="31">
        <v>1677.65</v>
      </c>
      <c r="M447" s="31">
        <v>7.6263399999999999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3470.6</v>
      </c>
      <c r="D448" s="38">
        <v>3472.3833333333332</v>
      </c>
      <c r="E448" s="38">
        <v>3454.8166666666666</v>
      </c>
      <c r="F448" s="38">
        <v>3439.0333333333333</v>
      </c>
      <c r="G448" s="38">
        <v>3421.4666666666667</v>
      </c>
      <c r="H448" s="38">
        <v>3488.1666666666665</v>
      </c>
      <c r="I448" s="38">
        <v>3505.7333333333331</v>
      </c>
      <c r="J448" s="38">
        <v>3521.5166666666664</v>
      </c>
      <c r="K448" s="31">
        <v>3489.95</v>
      </c>
      <c r="L448" s="31">
        <v>3456.6</v>
      </c>
      <c r="M448" s="31">
        <v>16.34225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847.45</v>
      </c>
      <c r="D449" s="38">
        <v>844.76666666666677</v>
      </c>
      <c r="E449" s="38">
        <v>836.43333333333351</v>
      </c>
      <c r="F449" s="38">
        <v>825.41666666666674</v>
      </c>
      <c r="G449" s="38">
        <v>817.08333333333348</v>
      </c>
      <c r="H449" s="38">
        <v>855.78333333333353</v>
      </c>
      <c r="I449" s="38">
        <v>864.11666666666679</v>
      </c>
      <c r="J449" s="38">
        <v>875.13333333333355</v>
      </c>
      <c r="K449" s="31">
        <v>853.1</v>
      </c>
      <c r="L449" s="31">
        <v>833.75</v>
      </c>
      <c r="M449" s="31">
        <v>12.522970000000001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7162</v>
      </c>
      <c r="D450" s="38">
        <v>7178.9333333333334</v>
      </c>
      <c r="E450" s="38">
        <v>7133.0666666666666</v>
      </c>
      <c r="F450" s="38">
        <v>7104.1333333333332</v>
      </c>
      <c r="G450" s="38">
        <v>7058.2666666666664</v>
      </c>
      <c r="H450" s="38">
        <v>7207.8666666666668</v>
      </c>
      <c r="I450" s="38">
        <v>7253.7333333333336</v>
      </c>
      <c r="J450" s="38">
        <v>7282.666666666667</v>
      </c>
      <c r="K450" s="31">
        <v>7224.8</v>
      </c>
      <c r="L450" s="31">
        <v>7150</v>
      </c>
      <c r="M450" s="31">
        <v>0.56596999999999997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2497.85</v>
      </c>
      <c r="D451" s="38">
        <v>2511.8000000000002</v>
      </c>
      <c r="E451" s="38">
        <v>2473.6000000000004</v>
      </c>
      <c r="F451" s="38">
        <v>2449.3500000000004</v>
      </c>
      <c r="G451" s="38">
        <v>2411.1500000000005</v>
      </c>
      <c r="H451" s="38">
        <v>2536.0500000000002</v>
      </c>
      <c r="I451" s="38">
        <v>2574.25</v>
      </c>
      <c r="J451" s="38">
        <v>2598.5</v>
      </c>
      <c r="K451" s="31">
        <v>2550</v>
      </c>
      <c r="L451" s="31">
        <v>2487.5500000000002</v>
      </c>
      <c r="M451" s="31">
        <v>0.36759999999999998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394.6</v>
      </c>
      <c r="D452" s="38">
        <v>396.38333333333338</v>
      </c>
      <c r="E452" s="38">
        <v>391.71666666666675</v>
      </c>
      <c r="F452" s="38">
        <v>388.83333333333337</v>
      </c>
      <c r="G452" s="38">
        <v>384.16666666666674</v>
      </c>
      <c r="H452" s="38">
        <v>399.26666666666677</v>
      </c>
      <c r="I452" s="38">
        <v>403.93333333333339</v>
      </c>
      <c r="J452" s="38">
        <v>406.81666666666678</v>
      </c>
      <c r="K452" s="31">
        <v>401.05</v>
      </c>
      <c r="L452" s="31">
        <v>393.5</v>
      </c>
      <c r="M452" s="31">
        <v>20.444269999999999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607.29999999999995</v>
      </c>
      <c r="D453" s="38">
        <v>609.1</v>
      </c>
      <c r="E453" s="38">
        <v>603.45000000000005</v>
      </c>
      <c r="F453" s="38">
        <v>599.6</v>
      </c>
      <c r="G453" s="38">
        <v>593.95000000000005</v>
      </c>
      <c r="H453" s="38">
        <v>612.95000000000005</v>
      </c>
      <c r="I453" s="38">
        <v>618.59999999999991</v>
      </c>
      <c r="J453" s="38">
        <v>622.45000000000005</v>
      </c>
      <c r="K453" s="31">
        <v>614.75</v>
      </c>
      <c r="L453" s="31">
        <v>605.25</v>
      </c>
      <c r="M453" s="31">
        <v>88.636399999999995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233.9</v>
      </c>
      <c r="D454" s="38">
        <v>233.68333333333331</v>
      </c>
      <c r="E454" s="38">
        <v>230.71666666666661</v>
      </c>
      <c r="F454" s="38">
        <v>227.5333333333333</v>
      </c>
      <c r="G454" s="38">
        <v>224.56666666666661</v>
      </c>
      <c r="H454" s="38">
        <v>236.86666666666662</v>
      </c>
      <c r="I454" s="38">
        <v>239.83333333333331</v>
      </c>
      <c r="J454" s="38">
        <v>243.01666666666662</v>
      </c>
      <c r="K454" s="31">
        <v>236.65</v>
      </c>
      <c r="L454" s="31">
        <v>230.5</v>
      </c>
      <c r="M454" s="31">
        <v>94.641009999999994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118.15</v>
      </c>
      <c r="D455" s="38">
        <v>118.53333333333335</v>
      </c>
      <c r="E455" s="38">
        <v>117.56666666666669</v>
      </c>
      <c r="F455" s="38">
        <v>116.98333333333335</v>
      </c>
      <c r="G455" s="38">
        <v>116.01666666666669</v>
      </c>
      <c r="H455" s="38">
        <v>119.11666666666669</v>
      </c>
      <c r="I455" s="38">
        <v>120.08333333333336</v>
      </c>
      <c r="J455" s="38">
        <v>120.66666666666669</v>
      </c>
      <c r="K455" s="31">
        <v>119.5</v>
      </c>
      <c r="L455" s="31">
        <v>117.95</v>
      </c>
      <c r="M455" s="31">
        <v>212.75054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77.25</v>
      </c>
      <c r="D456" s="38">
        <v>77.416666666666671</v>
      </c>
      <c r="E456" s="38">
        <v>76.033333333333346</v>
      </c>
      <c r="F456" s="38">
        <v>74.816666666666677</v>
      </c>
      <c r="G456" s="38">
        <v>73.433333333333351</v>
      </c>
      <c r="H456" s="38">
        <v>78.63333333333334</v>
      </c>
      <c r="I456" s="38">
        <v>80.016666666666666</v>
      </c>
      <c r="J456" s="38">
        <v>81.233333333333334</v>
      </c>
      <c r="K456" s="31">
        <v>78.8</v>
      </c>
      <c r="L456" s="31">
        <v>76.2</v>
      </c>
      <c r="M456" s="31">
        <v>27.717400000000001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1458.45</v>
      </c>
      <c r="D457" s="38">
        <v>1472.05</v>
      </c>
      <c r="E457" s="38">
        <v>1439.3999999999999</v>
      </c>
      <c r="F457" s="38">
        <v>1420.35</v>
      </c>
      <c r="G457" s="38">
        <v>1387.6999999999998</v>
      </c>
      <c r="H457" s="38">
        <v>1491.1</v>
      </c>
      <c r="I457" s="38">
        <v>1523.75</v>
      </c>
      <c r="J457" s="38">
        <v>1542.8</v>
      </c>
      <c r="K457" s="31">
        <v>1504.7</v>
      </c>
      <c r="L457" s="31">
        <v>1453</v>
      </c>
      <c r="M457" s="31">
        <v>0.44777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434.15</v>
      </c>
      <c r="D458" s="38">
        <v>434.68333333333334</v>
      </c>
      <c r="E458" s="38">
        <v>430.86666666666667</v>
      </c>
      <c r="F458" s="38">
        <v>427.58333333333331</v>
      </c>
      <c r="G458" s="38">
        <v>423.76666666666665</v>
      </c>
      <c r="H458" s="38">
        <v>437.9666666666667</v>
      </c>
      <c r="I458" s="38">
        <v>441.78333333333342</v>
      </c>
      <c r="J458" s="38">
        <v>445.06666666666672</v>
      </c>
      <c r="K458" s="31">
        <v>438.5</v>
      </c>
      <c r="L458" s="31">
        <v>431.4</v>
      </c>
      <c r="M458" s="31">
        <v>1.0413600000000001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2359.4</v>
      </c>
      <c r="D459" s="38">
        <v>2376.6166666666668</v>
      </c>
      <c r="E459" s="38">
        <v>2332.9333333333334</v>
      </c>
      <c r="F459" s="38">
        <v>2306.4666666666667</v>
      </c>
      <c r="G459" s="38">
        <v>2262.7833333333333</v>
      </c>
      <c r="H459" s="38">
        <v>2403.0833333333335</v>
      </c>
      <c r="I459" s="38">
        <v>2446.7666666666669</v>
      </c>
      <c r="J459" s="38">
        <v>2473.2333333333336</v>
      </c>
      <c r="K459" s="31">
        <v>2420.3000000000002</v>
      </c>
      <c r="L459" s="31">
        <v>2350.15</v>
      </c>
      <c r="M459" s="31">
        <v>7.3870000000000005E-2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1205.4000000000001</v>
      </c>
      <c r="D460" s="38">
        <v>1196.4666666666667</v>
      </c>
      <c r="E460" s="38">
        <v>1184.0333333333333</v>
      </c>
      <c r="F460" s="38">
        <v>1162.6666666666665</v>
      </c>
      <c r="G460" s="38">
        <v>1150.2333333333331</v>
      </c>
      <c r="H460" s="38">
        <v>1217.8333333333335</v>
      </c>
      <c r="I460" s="38">
        <v>1230.2666666666669</v>
      </c>
      <c r="J460" s="38">
        <v>1251.6333333333337</v>
      </c>
      <c r="K460" s="31">
        <v>1208.9000000000001</v>
      </c>
      <c r="L460" s="31">
        <v>1175.0999999999999</v>
      </c>
      <c r="M460" s="31">
        <v>51.374020000000002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833.6</v>
      </c>
      <c r="D461" s="38">
        <v>838.16666666666663</v>
      </c>
      <c r="E461" s="38">
        <v>820.48333333333323</v>
      </c>
      <c r="F461" s="38">
        <v>807.36666666666656</v>
      </c>
      <c r="G461" s="38">
        <v>789.68333333333317</v>
      </c>
      <c r="H461" s="38">
        <v>851.2833333333333</v>
      </c>
      <c r="I461" s="38">
        <v>868.9666666666667</v>
      </c>
      <c r="J461" s="38">
        <v>882.08333333333337</v>
      </c>
      <c r="K461" s="31">
        <v>855.85</v>
      </c>
      <c r="L461" s="31">
        <v>825.05</v>
      </c>
      <c r="M461" s="31">
        <v>6.0955599999999999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127.1</v>
      </c>
      <c r="D462" s="38">
        <v>128.46666666666667</v>
      </c>
      <c r="E462" s="38">
        <v>125.18333333333334</v>
      </c>
      <c r="F462" s="38">
        <v>123.26666666666667</v>
      </c>
      <c r="G462" s="38">
        <v>119.98333333333333</v>
      </c>
      <c r="H462" s="38">
        <v>130.38333333333333</v>
      </c>
      <c r="I462" s="38">
        <v>133.66666666666669</v>
      </c>
      <c r="J462" s="38">
        <v>135.58333333333334</v>
      </c>
      <c r="K462" s="31">
        <v>131.75</v>
      </c>
      <c r="L462" s="31">
        <v>126.55</v>
      </c>
      <c r="M462" s="31">
        <v>11.125120000000001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847.85</v>
      </c>
      <c r="D463" s="38">
        <v>847.48333333333323</v>
      </c>
      <c r="E463" s="38">
        <v>828.06666666666649</v>
      </c>
      <c r="F463" s="38">
        <v>808.2833333333333</v>
      </c>
      <c r="G463" s="38">
        <v>788.86666666666656</v>
      </c>
      <c r="H463" s="38">
        <v>867.26666666666642</v>
      </c>
      <c r="I463" s="38">
        <v>886.68333333333317</v>
      </c>
      <c r="J463" s="38">
        <v>906.46666666666636</v>
      </c>
      <c r="K463" s="31">
        <v>866.9</v>
      </c>
      <c r="L463" s="31">
        <v>827.7</v>
      </c>
      <c r="M463" s="31">
        <v>19.79102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2545</v>
      </c>
      <c r="D464" s="38">
        <v>2536.3333333333335</v>
      </c>
      <c r="E464" s="38">
        <v>2520.666666666667</v>
      </c>
      <c r="F464" s="38">
        <v>2496.3333333333335</v>
      </c>
      <c r="G464" s="38">
        <v>2480.666666666667</v>
      </c>
      <c r="H464" s="38">
        <v>2560.666666666667</v>
      </c>
      <c r="I464" s="38">
        <v>2576.3333333333339</v>
      </c>
      <c r="J464" s="38">
        <v>2600.666666666667</v>
      </c>
      <c r="K464" s="31">
        <v>2552</v>
      </c>
      <c r="L464" s="31">
        <v>2512</v>
      </c>
      <c r="M464" s="31">
        <v>0.32212000000000002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3400.55</v>
      </c>
      <c r="D465" s="38">
        <v>3396.9</v>
      </c>
      <c r="E465" s="38">
        <v>3354.8500000000004</v>
      </c>
      <c r="F465" s="38">
        <v>3309.15</v>
      </c>
      <c r="G465" s="38">
        <v>3267.1000000000004</v>
      </c>
      <c r="H465" s="38">
        <v>3442.6000000000004</v>
      </c>
      <c r="I465" s="38">
        <v>3484.6500000000005</v>
      </c>
      <c r="J465" s="38">
        <v>3530.3500000000004</v>
      </c>
      <c r="K465" s="31">
        <v>3438.95</v>
      </c>
      <c r="L465" s="31">
        <v>3351.2</v>
      </c>
      <c r="M465" s="31">
        <v>0.45229000000000003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2921.25</v>
      </c>
      <c r="D466" s="38">
        <v>2919.2833333333333</v>
      </c>
      <c r="E466" s="38">
        <v>2906.5666666666666</v>
      </c>
      <c r="F466" s="38">
        <v>2891.8833333333332</v>
      </c>
      <c r="G466" s="38">
        <v>2879.1666666666665</v>
      </c>
      <c r="H466" s="38">
        <v>2933.9666666666667</v>
      </c>
      <c r="I466" s="38">
        <v>2946.6833333333329</v>
      </c>
      <c r="J466" s="38">
        <v>2961.3666666666668</v>
      </c>
      <c r="K466" s="31">
        <v>2932</v>
      </c>
      <c r="L466" s="31">
        <v>2904.6</v>
      </c>
      <c r="M466" s="31">
        <v>4.7441700000000004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2040.35</v>
      </c>
      <c r="D467" s="38">
        <v>2052.5166666666664</v>
      </c>
      <c r="E467" s="38">
        <v>2010.4833333333327</v>
      </c>
      <c r="F467" s="38">
        <v>1980.6166666666663</v>
      </c>
      <c r="G467" s="38">
        <v>1938.5833333333326</v>
      </c>
      <c r="H467" s="38">
        <v>2082.3833333333328</v>
      </c>
      <c r="I467" s="38">
        <v>2124.4166666666665</v>
      </c>
      <c r="J467" s="38">
        <v>2154.2833333333328</v>
      </c>
      <c r="K467" s="31">
        <v>2094.5500000000002</v>
      </c>
      <c r="L467" s="31">
        <v>2022.65</v>
      </c>
      <c r="M467" s="31">
        <v>5.9978100000000003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657.55</v>
      </c>
      <c r="D468" s="38">
        <v>657.91666666666663</v>
      </c>
      <c r="E468" s="38">
        <v>652.63333333333321</v>
      </c>
      <c r="F468" s="38">
        <v>647.71666666666658</v>
      </c>
      <c r="G468" s="38">
        <v>642.43333333333317</v>
      </c>
      <c r="H468" s="38">
        <v>662.83333333333326</v>
      </c>
      <c r="I468" s="38">
        <v>668.11666666666679</v>
      </c>
      <c r="J468" s="38">
        <v>673.0333333333333</v>
      </c>
      <c r="K468" s="31">
        <v>663.2</v>
      </c>
      <c r="L468" s="31">
        <v>653</v>
      </c>
      <c r="M468" s="31">
        <v>1.18313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767.2</v>
      </c>
      <c r="D469" s="38">
        <v>770.69999999999993</v>
      </c>
      <c r="E469" s="38">
        <v>756.59999999999991</v>
      </c>
      <c r="F469" s="38">
        <v>746</v>
      </c>
      <c r="G469" s="38">
        <v>731.9</v>
      </c>
      <c r="H469" s="38">
        <v>781.29999999999984</v>
      </c>
      <c r="I469" s="38">
        <v>795.4</v>
      </c>
      <c r="J469" s="38">
        <v>805.99999999999977</v>
      </c>
      <c r="K469" s="31">
        <v>784.8</v>
      </c>
      <c r="L469" s="31">
        <v>760.1</v>
      </c>
      <c r="M469" s="31">
        <v>0.52863000000000004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1713.7</v>
      </c>
      <c r="D470" s="38">
        <v>1702.6000000000001</v>
      </c>
      <c r="E470" s="38">
        <v>1685.5000000000002</v>
      </c>
      <c r="F470" s="38">
        <v>1657.3000000000002</v>
      </c>
      <c r="G470" s="38">
        <v>1640.2000000000003</v>
      </c>
      <c r="H470" s="38">
        <v>1730.8000000000002</v>
      </c>
      <c r="I470" s="38">
        <v>1747.9</v>
      </c>
      <c r="J470" s="38">
        <v>1776.1000000000001</v>
      </c>
      <c r="K470" s="31">
        <v>1719.7</v>
      </c>
      <c r="L470" s="31">
        <v>1674.4</v>
      </c>
      <c r="M470" s="31">
        <v>3.2258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31.95</v>
      </c>
      <c r="D471" s="38">
        <v>31.966666666666669</v>
      </c>
      <c r="E471" s="38">
        <v>31.833333333333336</v>
      </c>
      <c r="F471" s="38">
        <v>31.716666666666669</v>
      </c>
      <c r="G471" s="38">
        <v>31.583333333333336</v>
      </c>
      <c r="H471" s="38">
        <v>32.083333333333336</v>
      </c>
      <c r="I471" s="38">
        <v>32.216666666666661</v>
      </c>
      <c r="J471" s="38">
        <v>32.333333333333336</v>
      </c>
      <c r="K471" s="31">
        <v>32.1</v>
      </c>
      <c r="L471" s="31">
        <v>31.85</v>
      </c>
      <c r="M471" s="31">
        <v>39.136859999999999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299.89999999999998</v>
      </c>
      <c r="D472" s="38">
        <v>301.48333333333335</v>
      </c>
      <c r="E472" s="38">
        <v>297.36666666666667</v>
      </c>
      <c r="F472" s="38">
        <v>294.83333333333331</v>
      </c>
      <c r="G472" s="38">
        <v>290.71666666666664</v>
      </c>
      <c r="H472" s="38">
        <v>304.01666666666671</v>
      </c>
      <c r="I472" s="38">
        <v>308.13333333333338</v>
      </c>
      <c r="J472" s="38">
        <v>310.66666666666674</v>
      </c>
      <c r="K472" s="31">
        <v>305.60000000000002</v>
      </c>
      <c r="L472" s="31">
        <v>298.95</v>
      </c>
      <c r="M472" s="31">
        <v>4.1358100000000002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397.1</v>
      </c>
      <c r="D473" s="38">
        <v>397.63333333333338</v>
      </c>
      <c r="E473" s="38">
        <v>395.01666666666677</v>
      </c>
      <c r="F473" s="38">
        <v>392.93333333333339</v>
      </c>
      <c r="G473" s="38">
        <v>390.31666666666678</v>
      </c>
      <c r="H473" s="38">
        <v>399.71666666666675</v>
      </c>
      <c r="I473" s="38">
        <v>402.33333333333343</v>
      </c>
      <c r="J473" s="38">
        <v>404.41666666666674</v>
      </c>
      <c r="K473" s="31">
        <v>400.25</v>
      </c>
      <c r="L473" s="31">
        <v>395.55</v>
      </c>
      <c r="M473" s="31">
        <v>2.40747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774.05</v>
      </c>
      <c r="D474" s="38">
        <v>778.61666666666667</v>
      </c>
      <c r="E474" s="38">
        <v>767.93333333333339</v>
      </c>
      <c r="F474" s="38">
        <v>761.81666666666672</v>
      </c>
      <c r="G474" s="38">
        <v>751.13333333333344</v>
      </c>
      <c r="H474" s="38">
        <v>784.73333333333335</v>
      </c>
      <c r="I474" s="38">
        <v>795.41666666666652</v>
      </c>
      <c r="J474" s="38">
        <v>801.5333333333333</v>
      </c>
      <c r="K474" s="31">
        <v>789.3</v>
      </c>
      <c r="L474" s="31">
        <v>772.5</v>
      </c>
      <c r="M474" s="31">
        <v>0.31236999999999998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3004.05</v>
      </c>
      <c r="D475" s="38">
        <v>3022.9333333333329</v>
      </c>
      <c r="E475" s="38">
        <v>2971.1666666666661</v>
      </c>
      <c r="F475" s="38">
        <v>2938.2833333333333</v>
      </c>
      <c r="G475" s="38">
        <v>2886.5166666666664</v>
      </c>
      <c r="H475" s="38">
        <v>3055.8166666666657</v>
      </c>
      <c r="I475" s="38">
        <v>3107.583333333333</v>
      </c>
      <c r="J475" s="38">
        <v>3140.4666666666653</v>
      </c>
      <c r="K475" s="31">
        <v>3074.7</v>
      </c>
      <c r="L475" s="31">
        <v>2990.05</v>
      </c>
      <c r="M475" s="31">
        <v>1.9446300000000001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39.700000000000003</v>
      </c>
      <c r="D476" s="38">
        <v>39.933333333333337</v>
      </c>
      <c r="E476" s="38">
        <v>38.866666666666674</v>
      </c>
      <c r="F476" s="38">
        <v>38.033333333333339</v>
      </c>
      <c r="G476" s="38">
        <v>36.966666666666676</v>
      </c>
      <c r="H476" s="38">
        <v>40.766666666666673</v>
      </c>
      <c r="I476" s="38">
        <v>41.833333333333336</v>
      </c>
      <c r="J476" s="38">
        <v>42.666666666666671</v>
      </c>
      <c r="K476" s="31">
        <v>41</v>
      </c>
      <c r="L476" s="31">
        <v>39.1</v>
      </c>
      <c r="M476" s="31">
        <v>139.84155999999999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1331.55</v>
      </c>
      <c r="D477" s="38">
        <v>1331.7</v>
      </c>
      <c r="E477" s="38">
        <v>1318.15</v>
      </c>
      <c r="F477" s="38">
        <v>1304.75</v>
      </c>
      <c r="G477" s="38">
        <v>1291.2</v>
      </c>
      <c r="H477" s="38">
        <v>1345.1000000000001</v>
      </c>
      <c r="I477" s="38">
        <v>1358.6499999999999</v>
      </c>
      <c r="J477" s="38">
        <v>1372.0500000000002</v>
      </c>
      <c r="K477" s="31">
        <v>1345.25</v>
      </c>
      <c r="L477" s="31">
        <v>1318.3</v>
      </c>
      <c r="M477" s="31">
        <v>12.46119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27.75</v>
      </c>
      <c r="D478" s="38">
        <v>27.533333333333331</v>
      </c>
      <c r="E478" s="38">
        <v>27.216666666666661</v>
      </c>
      <c r="F478" s="38">
        <v>26.68333333333333</v>
      </c>
      <c r="G478" s="38">
        <v>26.36666666666666</v>
      </c>
      <c r="H478" s="38">
        <v>28.066666666666663</v>
      </c>
      <c r="I478" s="38">
        <v>28.383333333333333</v>
      </c>
      <c r="J478" s="38">
        <v>28.916666666666664</v>
      </c>
      <c r="K478" s="31">
        <v>27.85</v>
      </c>
      <c r="L478" s="31">
        <v>27</v>
      </c>
      <c r="M478" s="31">
        <v>97.877139999999997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422.75</v>
      </c>
      <c r="D479" s="38">
        <v>420.7833333333333</v>
      </c>
      <c r="E479" s="38">
        <v>417.06666666666661</v>
      </c>
      <c r="F479" s="38">
        <v>411.38333333333333</v>
      </c>
      <c r="G479" s="38">
        <v>407.66666666666663</v>
      </c>
      <c r="H479" s="38">
        <v>426.46666666666658</v>
      </c>
      <c r="I479" s="38">
        <v>430.18333333333328</v>
      </c>
      <c r="J479" s="38">
        <v>435.86666666666656</v>
      </c>
      <c r="K479" s="31">
        <v>424.5</v>
      </c>
      <c r="L479" s="31">
        <v>415.1</v>
      </c>
      <c r="M479" s="31">
        <v>1.2424500000000001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8156.85</v>
      </c>
      <c r="D480" s="38">
        <v>8174.6000000000013</v>
      </c>
      <c r="E480" s="38">
        <v>8119.2500000000018</v>
      </c>
      <c r="F480" s="38">
        <v>8081.6500000000005</v>
      </c>
      <c r="G480" s="38">
        <v>8026.3000000000011</v>
      </c>
      <c r="H480" s="38">
        <v>8212.2000000000025</v>
      </c>
      <c r="I480" s="38">
        <v>8267.5500000000029</v>
      </c>
      <c r="J480" s="38">
        <v>8305.1500000000033</v>
      </c>
      <c r="K480" s="31">
        <v>8229.9500000000007</v>
      </c>
      <c r="L480" s="31">
        <v>8137</v>
      </c>
      <c r="M480" s="31">
        <v>1.6600699999999999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90.1</v>
      </c>
      <c r="D481" s="38">
        <v>88.966666666666654</v>
      </c>
      <c r="E481" s="38">
        <v>87.433333333333309</v>
      </c>
      <c r="F481" s="38">
        <v>84.766666666666652</v>
      </c>
      <c r="G481" s="38">
        <v>83.233333333333306</v>
      </c>
      <c r="H481" s="38">
        <v>91.633333333333312</v>
      </c>
      <c r="I481" s="38">
        <v>93.166666666666643</v>
      </c>
      <c r="J481" s="38">
        <v>95.833333333333314</v>
      </c>
      <c r="K481" s="31">
        <v>90.5</v>
      </c>
      <c r="L481" s="31">
        <v>86.3</v>
      </c>
      <c r="M481" s="31">
        <v>134.99012999999999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1559.2</v>
      </c>
      <c r="D482" s="38">
        <v>1570.3999999999999</v>
      </c>
      <c r="E482" s="38">
        <v>1544.8499999999997</v>
      </c>
      <c r="F482" s="38">
        <v>1530.4999999999998</v>
      </c>
      <c r="G482" s="38">
        <v>1504.9499999999996</v>
      </c>
      <c r="H482" s="38">
        <v>1584.7499999999998</v>
      </c>
      <c r="I482" s="38">
        <v>1610.3</v>
      </c>
      <c r="J482" s="38">
        <v>1624.6499999999999</v>
      </c>
      <c r="K482" s="31">
        <v>1595.95</v>
      </c>
      <c r="L482" s="31">
        <v>1556.05</v>
      </c>
      <c r="M482" s="31">
        <v>1.2722100000000001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1019.65</v>
      </c>
      <c r="D483" s="38">
        <v>1016.0166666666668</v>
      </c>
      <c r="E483" s="38">
        <v>1010.1333333333336</v>
      </c>
      <c r="F483" s="38">
        <v>1000.6166666666668</v>
      </c>
      <c r="G483" s="38">
        <v>994.73333333333358</v>
      </c>
      <c r="H483" s="38">
        <v>1025.5333333333335</v>
      </c>
      <c r="I483" s="38">
        <v>1031.4166666666667</v>
      </c>
      <c r="J483" s="31">
        <v>1040.9333333333334</v>
      </c>
      <c r="K483" s="31">
        <v>1021.9</v>
      </c>
      <c r="L483" s="31">
        <v>1006.5</v>
      </c>
      <c r="M483" s="58">
        <v>8.60792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583.20000000000005</v>
      </c>
      <c r="D484" s="38">
        <v>581.41666666666663</v>
      </c>
      <c r="E484" s="38">
        <v>577.7833333333333</v>
      </c>
      <c r="F484" s="38">
        <v>572.36666666666667</v>
      </c>
      <c r="G484" s="38">
        <v>568.73333333333335</v>
      </c>
      <c r="H484" s="38">
        <v>586.83333333333326</v>
      </c>
      <c r="I484" s="38">
        <v>590.4666666666667</v>
      </c>
      <c r="J484" s="31">
        <v>595.88333333333321</v>
      </c>
      <c r="K484" s="31">
        <v>585.04999999999995</v>
      </c>
      <c r="L484" s="31">
        <v>576</v>
      </c>
      <c r="M484" s="58">
        <v>1.9042699999999999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604.35</v>
      </c>
      <c r="D485" s="38">
        <v>605.13333333333333</v>
      </c>
      <c r="E485" s="38">
        <v>601.36666666666667</v>
      </c>
      <c r="F485" s="38">
        <v>598.38333333333333</v>
      </c>
      <c r="G485" s="38">
        <v>594.61666666666667</v>
      </c>
      <c r="H485" s="38">
        <v>608.11666666666667</v>
      </c>
      <c r="I485" s="38">
        <v>611.88333333333333</v>
      </c>
      <c r="J485" s="38">
        <v>614.86666666666667</v>
      </c>
      <c r="K485" s="31">
        <v>608.9</v>
      </c>
      <c r="L485" s="31">
        <v>602.15</v>
      </c>
      <c r="M485" s="31">
        <v>22.973680000000002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768.75</v>
      </c>
      <c r="D486" s="38">
        <v>770.61666666666667</v>
      </c>
      <c r="E486" s="38">
        <v>763.7833333333333</v>
      </c>
      <c r="F486" s="38">
        <v>758.81666666666661</v>
      </c>
      <c r="G486" s="38">
        <v>751.98333333333323</v>
      </c>
      <c r="H486" s="38">
        <v>775.58333333333337</v>
      </c>
      <c r="I486" s="38">
        <v>782.41666666666663</v>
      </c>
      <c r="J486" s="31">
        <v>787.38333333333344</v>
      </c>
      <c r="K486" s="31">
        <v>777.45</v>
      </c>
      <c r="L486" s="31">
        <v>765.65</v>
      </c>
      <c r="M486" s="58">
        <v>0.8095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659</v>
      </c>
      <c r="D487" s="38">
        <v>652.23333333333335</v>
      </c>
      <c r="E487" s="38">
        <v>629.51666666666665</v>
      </c>
      <c r="F487" s="38">
        <v>600.0333333333333</v>
      </c>
      <c r="G487" s="38">
        <v>577.31666666666661</v>
      </c>
      <c r="H487" s="38">
        <v>681.7166666666667</v>
      </c>
      <c r="I487" s="38">
        <v>704.43333333333339</v>
      </c>
      <c r="J487" s="38">
        <v>733.91666666666674</v>
      </c>
      <c r="K487" s="31">
        <v>674.95</v>
      </c>
      <c r="L487" s="31">
        <v>622.75</v>
      </c>
      <c r="M487" s="31">
        <v>41.753860000000003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389.6</v>
      </c>
      <c r="D488" s="38">
        <v>386.51666666666665</v>
      </c>
      <c r="E488" s="38">
        <v>382.08333333333331</v>
      </c>
      <c r="F488" s="38">
        <v>374.56666666666666</v>
      </c>
      <c r="G488" s="38">
        <v>370.13333333333333</v>
      </c>
      <c r="H488" s="38">
        <v>394.0333333333333</v>
      </c>
      <c r="I488" s="38">
        <v>398.4666666666667</v>
      </c>
      <c r="J488" s="38">
        <v>405.98333333333329</v>
      </c>
      <c r="K488" s="31">
        <v>390.95</v>
      </c>
      <c r="L488" s="31">
        <v>379</v>
      </c>
      <c r="M488" s="31">
        <v>4.4289300000000003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346.8</v>
      </c>
      <c r="D489" s="38">
        <v>344.73333333333335</v>
      </c>
      <c r="E489" s="38">
        <v>340.06666666666672</v>
      </c>
      <c r="F489" s="38">
        <v>333.33333333333337</v>
      </c>
      <c r="G489" s="38">
        <v>328.66666666666674</v>
      </c>
      <c r="H489" s="38">
        <v>351.4666666666667</v>
      </c>
      <c r="I489" s="38">
        <v>356.13333333333333</v>
      </c>
      <c r="J489" s="38">
        <v>362.86666666666667</v>
      </c>
      <c r="K489" s="31">
        <v>349.4</v>
      </c>
      <c r="L489" s="31">
        <v>338</v>
      </c>
      <c r="M489" s="31">
        <v>4.9034300000000002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342.3</v>
      </c>
      <c r="D490" s="38">
        <v>343.61666666666662</v>
      </c>
      <c r="E490" s="38">
        <v>338.43333333333322</v>
      </c>
      <c r="F490" s="38">
        <v>334.56666666666661</v>
      </c>
      <c r="G490" s="38">
        <v>329.38333333333321</v>
      </c>
      <c r="H490" s="38">
        <v>347.48333333333323</v>
      </c>
      <c r="I490" s="38">
        <v>352.66666666666663</v>
      </c>
      <c r="J490" s="38">
        <v>356.53333333333325</v>
      </c>
      <c r="K490" s="31">
        <v>348.8</v>
      </c>
      <c r="L490" s="31">
        <v>339.75</v>
      </c>
      <c r="M490" s="31">
        <v>0.89749000000000001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820.25</v>
      </c>
      <c r="D491" s="38">
        <v>821.75</v>
      </c>
      <c r="E491" s="38">
        <v>812.5</v>
      </c>
      <c r="F491" s="38">
        <v>804.75</v>
      </c>
      <c r="G491" s="38">
        <v>795.5</v>
      </c>
      <c r="H491" s="38">
        <v>829.5</v>
      </c>
      <c r="I491" s="38">
        <v>838.75</v>
      </c>
      <c r="J491" s="38">
        <v>846.5</v>
      </c>
      <c r="K491" s="31">
        <v>831</v>
      </c>
      <c r="L491" s="31">
        <v>814</v>
      </c>
      <c r="M491" s="31">
        <v>12.604150000000001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1272.6500000000001</v>
      </c>
      <c r="D492" s="38">
        <v>1269.5166666666667</v>
      </c>
      <c r="E492" s="38">
        <v>1253.8333333333333</v>
      </c>
      <c r="F492" s="38">
        <v>1235.0166666666667</v>
      </c>
      <c r="G492" s="38">
        <v>1219.3333333333333</v>
      </c>
      <c r="H492" s="38">
        <v>1288.3333333333333</v>
      </c>
      <c r="I492" s="38">
        <v>1304.0166666666667</v>
      </c>
      <c r="J492" s="38">
        <v>1322.8333333333333</v>
      </c>
      <c r="K492" s="31">
        <v>1285.2</v>
      </c>
      <c r="L492" s="31">
        <v>1250.7</v>
      </c>
      <c r="M492" s="31">
        <v>0.77632999999999996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240.05</v>
      </c>
      <c r="D493" s="38">
        <v>240.35</v>
      </c>
      <c r="E493" s="38">
        <v>236.89999999999998</v>
      </c>
      <c r="F493" s="38">
        <v>233.74999999999997</v>
      </c>
      <c r="G493" s="38">
        <v>230.29999999999995</v>
      </c>
      <c r="H493" s="38">
        <v>243.5</v>
      </c>
      <c r="I493" s="38">
        <v>246.95</v>
      </c>
      <c r="J493" s="38">
        <v>250.10000000000002</v>
      </c>
      <c r="K493" s="31">
        <v>243.8</v>
      </c>
      <c r="L493" s="31">
        <v>237.2</v>
      </c>
      <c r="M493" s="31">
        <v>241.76083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285.89999999999998</v>
      </c>
      <c r="D494" s="38">
        <v>285.86666666666667</v>
      </c>
      <c r="E494" s="38">
        <v>282.63333333333333</v>
      </c>
      <c r="F494" s="38">
        <v>279.36666666666667</v>
      </c>
      <c r="G494" s="38">
        <v>276.13333333333333</v>
      </c>
      <c r="H494" s="38">
        <v>289.13333333333333</v>
      </c>
      <c r="I494" s="38">
        <v>292.36666666666667</v>
      </c>
      <c r="J494" s="38">
        <v>295.63333333333333</v>
      </c>
      <c r="K494" s="31">
        <v>289.10000000000002</v>
      </c>
      <c r="L494" s="31">
        <v>282.60000000000002</v>
      </c>
      <c r="M494" s="31">
        <v>1.30915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466.65</v>
      </c>
      <c r="D495" s="38">
        <v>465.64999999999992</v>
      </c>
      <c r="E495" s="38">
        <v>459.59999999999985</v>
      </c>
      <c r="F495" s="38">
        <v>452.54999999999995</v>
      </c>
      <c r="G495" s="38">
        <v>446.49999999999989</v>
      </c>
      <c r="H495" s="38">
        <v>472.69999999999982</v>
      </c>
      <c r="I495" s="38">
        <v>478.74999999999989</v>
      </c>
      <c r="J495" s="38">
        <v>485.79999999999978</v>
      </c>
      <c r="K495" s="31">
        <v>471.7</v>
      </c>
      <c r="L495" s="31">
        <v>458.6</v>
      </c>
      <c r="M495" s="31">
        <v>0.93352999999999997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1872.3</v>
      </c>
      <c r="D496" s="38">
        <v>1870.7666666666667</v>
      </c>
      <c r="E496" s="38">
        <v>1861.5333333333333</v>
      </c>
      <c r="F496" s="38">
        <v>1850.7666666666667</v>
      </c>
      <c r="G496" s="38">
        <v>1841.5333333333333</v>
      </c>
      <c r="H496" s="38">
        <v>1881.5333333333333</v>
      </c>
      <c r="I496" s="38">
        <v>1890.7666666666664</v>
      </c>
      <c r="J496" s="38">
        <v>1901.5333333333333</v>
      </c>
      <c r="K496" s="31">
        <v>1880</v>
      </c>
      <c r="L496" s="31">
        <v>1860</v>
      </c>
      <c r="M496" s="31">
        <v>0.43186000000000002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2308.4</v>
      </c>
      <c r="D497" s="38">
        <v>2300.6166666666668</v>
      </c>
      <c r="E497" s="38">
        <v>2259.7833333333338</v>
      </c>
      <c r="F497" s="38">
        <v>2211.166666666667</v>
      </c>
      <c r="G497" s="38">
        <v>2170.3333333333339</v>
      </c>
      <c r="H497" s="38">
        <v>2349.2333333333336</v>
      </c>
      <c r="I497" s="38">
        <v>2390.0666666666666</v>
      </c>
      <c r="J497" s="38">
        <v>2438.6833333333334</v>
      </c>
      <c r="K497" s="31">
        <v>2341.4499999999998</v>
      </c>
      <c r="L497" s="31">
        <v>2252</v>
      </c>
      <c r="M497" s="31">
        <v>0.12759000000000001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8.3000000000000007</v>
      </c>
      <c r="D498" s="38">
        <v>8.3666666666666654</v>
      </c>
      <c r="E498" s="38">
        <v>8.1333333333333311</v>
      </c>
      <c r="F498" s="38">
        <v>7.966666666666665</v>
      </c>
      <c r="G498" s="38">
        <v>7.7333333333333307</v>
      </c>
      <c r="H498" s="38">
        <v>8.5333333333333314</v>
      </c>
      <c r="I498" s="38">
        <v>8.7666666666666657</v>
      </c>
      <c r="J498" s="38">
        <v>8.9333333333333318</v>
      </c>
      <c r="K498" s="31">
        <v>8.6</v>
      </c>
      <c r="L498" s="31">
        <v>8.1999999999999993</v>
      </c>
      <c r="M498" s="31">
        <v>2141.9088700000002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816.1</v>
      </c>
      <c r="D499" s="38">
        <v>818.5</v>
      </c>
      <c r="E499" s="38">
        <v>808.15</v>
      </c>
      <c r="F499" s="38">
        <v>800.19999999999993</v>
      </c>
      <c r="G499" s="38">
        <v>789.84999999999991</v>
      </c>
      <c r="H499" s="38">
        <v>826.45</v>
      </c>
      <c r="I499" s="38">
        <v>836.8</v>
      </c>
      <c r="J499" s="38">
        <v>844.75000000000011</v>
      </c>
      <c r="K499" s="31">
        <v>828.85</v>
      </c>
      <c r="L499" s="31">
        <v>810.55</v>
      </c>
      <c r="M499" s="31">
        <v>8.5024300000000004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334.1</v>
      </c>
      <c r="D500" s="38">
        <v>331.81666666666666</v>
      </c>
      <c r="E500" s="38">
        <v>327.2833333333333</v>
      </c>
      <c r="F500" s="38">
        <v>320.46666666666664</v>
      </c>
      <c r="G500" s="38">
        <v>315.93333333333328</v>
      </c>
      <c r="H500" s="38">
        <v>338.63333333333333</v>
      </c>
      <c r="I500" s="38">
        <v>343.16666666666674</v>
      </c>
      <c r="J500" s="38">
        <v>349.98333333333335</v>
      </c>
      <c r="K500" s="31">
        <v>336.35</v>
      </c>
      <c r="L500" s="31">
        <v>325</v>
      </c>
      <c r="M500" s="31">
        <v>17.251670000000001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114</v>
      </c>
      <c r="D501" s="38">
        <v>114.78333333333335</v>
      </c>
      <c r="E501" s="38">
        <v>112.7166666666667</v>
      </c>
      <c r="F501" s="38">
        <v>111.43333333333335</v>
      </c>
      <c r="G501" s="38">
        <v>109.3666666666667</v>
      </c>
      <c r="H501" s="38">
        <v>116.06666666666669</v>
      </c>
      <c r="I501" s="38">
        <v>118.13333333333333</v>
      </c>
      <c r="J501" s="38">
        <v>119.41666666666669</v>
      </c>
      <c r="K501" s="31">
        <v>116.85</v>
      </c>
      <c r="L501" s="31">
        <v>113.5</v>
      </c>
      <c r="M501" s="31">
        <v>25.500810000000001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924.45</v>
      </c>
      <c r="D502" s="38">
        <v>930.35</v>
      </c>
      <c r="E502" s="38">
        <v>909.40000000000009</v>
      </c>
      <c r="F502" s="38">
        <v>894.35</v>
      </c>
      <c r="G502" s="38">
        <v>873.40000000000009</v>
      </c>
      <c r="H502" s="38">
        <v>945.40000000000009</v>
      </c>
      <c r="I502" s="38">
        <v>966.35000000000014</v>
      </c>
      <c r="J502" s="38">
        <v>981.40000000000009</v>
      </c>
      <c r="K502" s="31">
        <v>951.3</v>
      </c>
      <c r="L502" s="31">
        <v>915.3</v>
      </c>
      <c r="M502" s="31">
        <v>3.2451599999999998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1476.4</v>
      </c>
      <c r="D503" s="38">
        <v>1469.4833333333336</v>
      </c>
      <c r="E503" s="38">
        <v>1457.0166666666671</v>
      </c>
      <c r="F503" s="38">
        <v>1437.6333333333334</v>
      </c>
      <c r="G503" s="38">
        <v>1425.166666666667</v>
      </c>
      <c r="H503" s="38">
        <v>1488.8666666666672</v>
      </c>
      <c r="I503" s="38">
        <v>1501.3333333333335</v>
      </c>
      <c r="J503" s="38">
        <v>1520.7166666666674</v>
      </c>
      <c r="K503" s="31">
        <v>1481.95</v>
      </c>
      <c r="L503" s="31">
        <v>1450.1</v>
      </c>
      <c r="M503" s="31">
        <v>0.48420000000000002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416.35</v>
      </c>
      <c r="D504" s="38">
        <v>414.59999999999997</v>
      </c>
      <c r="E504" s="38">
        <v>411.69999999999993</v>
      </c>
      <c r="F504" s="38">
        <v>407.04999999999995</v>
      </c>
      <c r="G504" s="38">
        <v>404.14999999999992</v>
      </c>
      <c r="H504" s="38">
        <v>419.24999999999994</v>
      </c>
      <c r="I504" s="38">
        <v>422.14999999999992</v>
      </c>
      <c r="J504" s="38">
        <v>426.79999999999995</v>
      </c>
      <c r="K504" s="31">
        <v>417.5</v>
      </c>
      <c r="L504" s="31">
        <v>409.95</v>
      </c>
      <c r="M504" s="31">
        <v>78.621420000000001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16.850000000000001</v>
      </c>
      <c r="D505" s="38">
        <v>16.866666666666667</v>
      </c>
      <c r="E505" s="38">
        <v>16.733333333333334</v>
      </c>
      <c r="F505" s="38">
        <v>16.616666666666667</v>
      </c>
      <c r="G505" s="38">
        <v>16.483333333333334</v>
      </c>
      <c r="H505" s="38">
        <v>16.983333333333334</v>
      </c>
      <c r="I505" s="38">
        <v>17.116666666666667</v>
      </c>
      <c r="J505" s="31">
        <v>17.233333333333334</v>
      </c>
      <c r="K505" s="31">
        <v>17</v>
      </c>
      <c r="L505" s="31">
        <v>16.75</v>
      </c>
      <c r="M505" s="58">
        <v>491.99131999999997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238.35</v>
      </c>
      <c r="D506" s="38">
        <v>238.86666666666667</v>
      </c>
      <c r="E506" s="38">
        <v>235.23333333333335</v>
      </c>
      <c r="F506" s="38">
        <v>232.11666666666667</v>
      </c>
      <c r="G506" s="38">
        <v>228.48333333333335</v>
      </c>
      <c r="H506" s="38">
        <v>241.98333333333335</v>
      </c>
      <c r="I506" s="38">
        <v>245.61666666666667</v>
      </c>
      <c r="J506" s="31">
        <v>248.73333333333335</v>
      </c>
      <c r="K506" s="31">
        <v>242.5</v>
      </c>
      <c r="L506" s="31">
        <v>235.75</v>
      </c>
      <c r="M506" s="58">
        <v>103.86819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481.3</v>
      </c>
      <c r="D507" s="38">
        <v>484.58333333333331</v>
      </c>
      <c r="E507" s="38">
        <v>474.21666666666664</v>
      </c>
      <c r="F507" s="38">
        <v>467.13333333333333</v>
      </c>
      <c r="G507" s="38">
        <v>456.76666666666665</v>
      </c>
      <c r="H507" s="38">
        <v>491.66666666666663</v>
      </c>
      <c r="I507" s="38">
        <v>502.0333333333333</v>
      </c>
      <c r="J507" s="38">
        <v>509.11666666666662</v>
      </c>
      <c r="K507" s="31">
        <v>494.95</v>
      </c>
      <c r="L507" s="31">
        <v>477.5</v>
      </c>
      <c r="M507" s="31">
        <v>15.385400000000001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13101.6</v>
      </c>
      <c r="D508" s="38">
        <v>13149.85</v>
      </c>
      <c r="E508" s="38">
        <v>13001.75</v>
      </c>
      <c r="F508" s="38">
        <v>12901.9</v>
      </c>
      <c r="G508" s="38">
        <v>12753.8</v>
      </c>
      <c r="H508" s="38">
        <v>13249.7</v>
      </c>
      <c r="I508" s="38">
        <v>13397.800000000003</v>
      </c>
      <c r="J508" s="38">
        <v>13497.650000000001</v>
      </c>
      <c r="K508" s="31">
        <v>13297.95</v>
      </c>
      <c r="L508" s="31">
        <v>13050</v>
      </c>
      <c r="M508" s="31">
        <v>1.1650000000000001E-2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93.45</v>
      </c>
      <c r="D509" s="38">
        <v>95.483333333333334</v>
      </c>
      <c r="E509" s="38">
        <v>90.666666666666671</v>
      </c>
      <c r="F509" s="38">
        <v>87.88333333333334</v>
      </c>
      <c r="G509" s="38">
        <v>83.066666666666677</v>
      </c>
      <c r="H509" s="38">
        <v>98.266666666666666</v>
      </c>
      <c r="I509" s="38">
        <v>103.08333333333333</v>
      </c>
      <c r="J509" s="31">
        <v>105.86666666666666</v>
      </c>
      <c r="K509" s="31">
        <v>100.3</v>
      </c>
      <c r="L509" s="31">
        <v>92.7</v>
      </c>
      <c r="M509" s="58">
        <v>1602.36123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655.35</v>
      </c>
      <c r="D510" s="38">
        <v>656.1</v>
      </c>
      <c r="E510" s="38">
        <v>648.90000000000009</v>
      </c>
      <c r="F510" s="38">
        <v>642.45000000000005</v>
      </c>
      <c r="G510" s="38">
        <v>635.25000000000011</v>
      </c>
      <c r="H510" s="38">
        <v>662.55000000000007</v>
      </c>
      <c r="I510" s="38">
        <v>669.75000000000011</v>
      </c>
      <c r="J510" s="38">
        <v>676.2</v>
      </c>
      <c r="K510" s="31">
        <v>663.3</v>
      </c>
      <c r="L510" s="31">
        <v>649.65</v>
      </c>
      <c r="M510" s="31">
        <v>12.14653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1515.75</v>
      </c>
      <c r="D511" s="38">
        <v>1509.2333333333333</v>
      </c>
      <c r="E511" s="38">
        <v>1488.5166666666667</v>
      </c>
      <c r="F511" s="38">
        <v>1461.2833333333333</v>
      </c>
      <c r="G511" s="38">
        <v>1440.5666666666666</v>
      </c>
      <c r="H511" s="38">
        <v>1536.4666666666667</v>
      </c>
      <c r="I511" s="38">
        <v>1557.1833333333334</v>
      </c>
      <c r="J511" s="38">
        <v>1584.4166666666667</v>
      </c>
      <c r="K511" s="31">
        <v>1529.95</v>
      </c>
      <c r="L511" s="31">
        <v>1482</v>
      </c>
      <c r="M511" s="31">
        <v>3.6366000000000001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2"/>
      <c r="B5" s="353"/>
      <c r="C5" s="352"/>
      <c r="D5" s="353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4" t="s">
        <v>567</v>
      </c>
      <c r="C7" s="353"/>
      <c r="D7" s="7">
        <f>Main!B10</f>
        <v>45147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45146</v>
      </c>
      <c r="B10" s="32">
        <v>542772</v>
      </c>
      <c r="C10" s="31" t="s">
        <v>313</v>
      </c>
      <c r="D10" s="31" t="s">
        <v>1056</v>
      </c>
      <c r="E10" s="31" t="s">
        <v>577</v>
      </c>
      <c r="F10" s="93">
        <v>3942910</v>
      </c>
      <c r="G10" s="32">
        <v>500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45146</v>
      </c>
      <c r="B11" s="32">
        <v>543941</v>
      </c>
      <c r="C11" s="31" t="s">
        <v>1057</v>
      </c>
      <c r="D11" s="31" t="s">
        <v>1010</v>
      </c>
      <c r="E11" s="31" t="s">
        <v>576</v>
      </c>
      <c r="F11" s="93">
        <v>55200</v>
      </c>
      <c r="G11" s="32">
        <v>415.42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45146</v>
      </c>
      <c r="B12" s="32">
        <v>543941</v>
      </c>
      <c r="C12" s="31" t="s">
        <v>1057</v>
      </c>
      <c r="D12" s="31" t="s">
        <v>950</v>
      </c>
      <c r="E12" s="31" t="s">
        <v>577</v>
      </c>
      <c r="F12" s="93">
        <v>22400</v>
      </c>
      <c r="G12" s="32">
        <v>400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45146</v>
      </c>
      <c r="B13" s="32">
        <v>543941</v>
      </c>
      <c r="C13" s="31" t="s">
        <v>1057</v>
      </c>
      <c r="D13" s="31" t="s">
        <v>1058</v>
      </c>
      <c r="E13" s="31" t="s">
        <v>576</v>
      </c>
      <c r="F13" s="93">
        <v>29600</v>
      </c>
      <c r="G13" s="32">
        <v>404.29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45146</v>
      </c>
      <c r="B14" s="32">
        <v>543941</v>
      </c>
      <c r="C14" s="31" t="s">
        <v>1057</v>
      </c>
      <c r="D14" s="31" t="s">
        <v>1058</v>
      </c>
      <c r="E14" s="31" t="s">
        <v>577</v>
      </c>
      <c r="F14" s="93">
        <v>29600</v>
      </c>
      <c r="G14" s="32">
        <v>410.12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45146</v>
      </c>
      <c r="B15" s="32">
        <v>543941</v>
      </c>
      <c r="C15" s="31" t="s">
        <v>1057</v>
      </c>
      <c r="D15" s="31" t="s">
        <v>1059</v>
      </c>
      <c r="E15" s="31" t="s">
        <v>577</v>
      </c>
      <c r="F15" s="93">
        <v>19200</v>
      </c>
      <c r="G15" s="32">
        <v>392.84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45146</v>
      </c>
      <c r="B16" s="32">
        <v>543941</v>
      </c>
      <c r="C16" s="31" t="s">
        <v>1057</v>
      </c>
      <c r="D16" s="31" t="s">
        <v>1060</v>
      </c>
      <c r="E16" s="31" t="s">
        <v>577</v>
      </c>
      <c r="F16" s="93">
        <v>16800</v>
      </c>
      <c r="G16" s="32">
        <v>430.47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45146</v>
      </c>
      <c r="B17" s="32">
        <v>543941</v>
      </c>
      <c r="C17" s="31" t="s">
        <v>1057</v>
      </c>
      <c r="D17" s="31" t="s">
        <v>1060</v>
      </c>
      <c r="E17" s="31" t="s">
        <v>576</v>
      </c>
      <c r="F17" s="93">
        <v>800</v>
      </c>
      <c r="G17" s="32">
        <v>437.8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45146</v>
      </c>
      <c r="B18" s="32">
        <v>538465</v>
      </c>
      <c r="C18" s="31" t="s">
        <v>1004</v>
      </c>
      <c r="D18" s="31" t="s">
        <v>1061</v>
      </c>
      <c r="E18" s="31" t="s">
        <v>576</v>
      </c>
      <c r="F18" s="93">
        <v>31000</v>
      </c>
      <c r="G18" s="32">
        <v>29.9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45146</v>
      </c>
      <c r="B19" s="32">
        <v>538465</v>
      </c>
      <c r="C19" s="31" t="s">
        <v>1004</v>
      </c>
      <c r="D19" s="31" t="s">
        <v>1005</v>
      </c>
      <c r="E19" s="31" t="s">
        <v>577</v>
      </c>
      <c r="F19" s="93">
        <v>42270</v>
      </c>
      <c r="G19" s="32">
        <v>29.9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45146</v>
      </c>
      <c r="B20" s="32">
        <v>517246</v>
      </c>
      <c r="C20" s="31" t="s">
        <v>1062</v>
      </c>
      <c r="D20" s="31" t="s">
        <v>1063</v>
      </c>
      <c r="E20" s="31" t="s">
        <v>577</v>
      </c>
      <c r="F20" s="93">
        <v>80051</v>
      </c>
      <c r="G20" s="32">
        <v>50.6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45146</v>
      </c>
      <c r="B21" s="32">
        <v>543653</v>
      </c>
      <c r="C21" s="31" t="s">
        <v>862</v>
      </c>
      <c r="D21" s="31" t="s">
        <v>1064</v>
      </c>
      <c r="E21" s="31" t="s">
        <v>576</v>
      </c>
      <c r="F21" s="93">
        <v>1562500</v>
      </c>
      <c r="G21" s="32">
        <v>480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45146</v>
      </c>
      <c r="B22" s="32">
        <v>543653</v>
      </c>
      <c r="C22" s="31" t="s">
        <v>862</v>
      </c>
      <c r="D22" s="31" t="s">
        <v>1065</v>
      </c>
      <c r="E22" s="31" t="s">
        <v>577</v>
      </c>
      <c r="F22" s="93">
        <v>3500000</v>
      </c>
      <c r="G22" s="32">
        <v>480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45146</v>
      </c>
      <c r="B23" s="32">
        <v>539546</v>
      </c>
      <c r="C23" s="31" t="s">
        <v>1006</v>
      </c>
      <c r="D23" s="31" t="s">
        <v>1066</v>
      </c>
      <c r="E23" s="31" t="s">
        <v>576</v>
      </c>
      <c r="F23" s="93">
        <v>71752</v>
      </c>
      <c r="G23" s="32">
        <v>65.16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45146</v>
      </c>
      <c r="B24" s="32">
        <v>539546</v>
      </c>
      <c r="C24" s="31" t="s">
        <v>1006</v>
      </c>
      <c r="D24" s="31" t="s">
        <v>1066</v>
      </c>
      <c r="E24" s="31" t="s">
        <v>577</v>
      </c>
      <c r="F24" s="93">
        <v>70176</v>
      </c>
      <c r="G24" s="32">
        <v>61.91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45146</v>
      </c>
      <c r="B25" s="32">
        <v>539546</v>
      </c>
      <c r="C25" s="31" t="s">
        <v>1006</v>
      </c>
      <c r="D25" s="31" t="s">
        <v>1067</v>
      </c>
      <c r="E25" s="31" t="s">
        <v>577</v>
      </c>
      <c r="F25" s="93">
        <v>38750</v>
      </c>
      <c r="G25" s="32">
        <v>62.37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45146</v>
      </c>
      <c r="B26" s="32">
        <v>539546</v>
      </c>
      <c r="C26" s="31" t="s">
        <v>1006</v>
      </c>
      <c r="D26" s="31" t="s">
        <v>1067</v>
      </c>
      <c r="E26" s="31" t="s">
        <v>576</v>
      </c>
      <c r="F26" s="93">
        <v>75250</v>
      </c>
      <c r="G26" s="32">
        <v>62.05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45146</v>
      </c>
      <c r="B27" s="32">
        <v>542934</v>
      </c>
      <c r="C27" s="31" t="s">
        <v>1068</v>
      </c>
      <c r="D27" s="31" t="s">
        <v>1069</v>
      </c>
      <c r="E27" s="31" t="s">
        <v>577</v>
      </c>
      <c r="F27" s="93">
        <v>43000</v>
      </c>
      <c r="G27" s="32">
        <v>118.87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45146</v>
      </c>
      <c r="B28" s="32">
        <v>522231</v>
      </c>
      <c r="C28" s="31" t="s">
        <v>1070</v>
      </c>
      <c r="D28" s="31" t="s">
        <v>1071</v>
      </c>
      <c r="E28" s="31" t="s">
        <v>577</v>
      </c>
      <c r="F28" s="93">
        <v>26356</v>
      </c>
      <c r="G28" s="32">
        <v>48.67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45146</v>
      </c>
      <c r="B29" s="32">
        <v>522231</v>
      </c>
      <c r="C29" s="31" t="s">
        <v>1070</v>
      </c>
      <c r="D29" s="31" t="s">
        <v>1071</v>
      </c>
      <c r="E29" s="31" t="s">
        <v>576</v>
      </c>
      <c r="F29" s="93">
        <v>26356</v>
      </c>
      <c r="G29" s="32">
        <v>47.75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45146</v>
      </c>
      <c r="B30" s="32">
        <v>542724</v>
      </c>
      <c r="C30" s="31" t="s">
        <v>985</v>
      </c>
      <c r="D30" s="31" t="s">
        <v>986</v>
      </c>
      <c r="E30" s="31" t="s">
        <v>577</v>
      </c>
      <c r="F30" s="93">
        <v>3927799</v>
      </c>
      <c r="G30" s="32">
        <v>1.18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45146</v>
      </c>
      <c r="B31" s="32">
        <v>540204</v>
      </c>
      <c r="C31" s="31" t="s">
        <v>1072</v>
      </c>
      <c r="D31" s="31" t="s">
        <v>1073</v>
      </c>
      <c r="E31" s="31" t="s">
        <v>576</v>
      </c>
      <c r="F31" s="93">
        <v>174519</v>
      </c>
      <c r="G31" s="32">
        <v>57.49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45146</v>
      </c>
      <c r="B32" s="32">
        <v>540204</v>
      </c>
      <c r="C32" s="31" t="s">
        <v>1072</v>
      </c>
      <c r="D32" s="31" t="s">
        <v>1074</v>
      </c>
      <c r="E32" s="31" t="s">
        <v>577</v>
      </c>
      <c r="F32" s="93">
        <v>205000</v>
      </c>
      <c r="G32" s="32">
        <v>57.42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45146</v>
      </c>
      <c r="B33" s="32">
        <v>514167</v>
      </c>
      <c r="C33" s="31" t="s">
        <v>736</v>
      </c>
      <c r="D33" s="31" t="s">
        <v>1075</v>
      </c>
      <c r="E33" s="31" t="s">
        <v>577</v>
      </c>
      <c r="F33" s="93">
        <v>744704</v>
      </c>
      <c r="G33" s="32">
        <v>1055.1099999999999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45146</v>
      </c>
      <c r="B34" s="32">
        <v>514167</v>
      </c>
      <c r="C34" s="31" t="s">
        <v>736</v>
      </c>
      <c r="D34" s="31" t="s">
        <v>1076</v>
      </c>
      <c r="E34" s="31" t="s">
        <v>576</v>
      </c>
      <c r="F34" s="93">
        <v>190000</v>
      </c>
      <c r="G34" s="32">
        <v>1055.05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45146</v>
      </c>
      <c r="B35" s="32">
        <v>535431</v>
      </c>
      <c r="C35" s="31" t="s">
        <v>973</v>
      </c>
      <c r="D35" s="31" t="s">
        <v>1008</v>
      </c>
      <c r="E35" s="31" t="s">
        <v>577</v>
      </c>
      <c r="F35" s="93">
        <v>969604</v>
      </c>
      <c r="G35" s="32">
        <v>2.42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45146</v>
      </c>
      <c r="B36" s="32">
        <v>535431</v>
      </c>
      <c r="C36" s="31" t="s">
        <v>973</v>
      </c>
      <c r="D36" s="31" t="s">
        <v>1007</v>
      </c>
      <c r="E36" s="31" t="s">
        <v>577</v>
      </c>
      <c r="F36" s="93">
        <v>1000000</v>
      </c>
      <c r="G36" s="32">
        <v>2.4300000000000002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45146</v>
      </c>
      <c r="B37" s="32">
        <v>535431</v>
      </c>
      <c r="C37" s="31" t="s">
        <v>973</v>
      </c>
      <c r="D37" s="31" t="s">
        <v>1077</v>
      </c>
      <c r="E37" s="31" t="s">
        <v>577</v>
      </c>
      <c r="F37" s="93">
        <v>1976615</v>
      </c>
      <c r="G37" s="32">
        <v>2.44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45146</v>
      </c>
      <c r="B38" s="32">
        <v>540614</v>
      </c>
      <c r="C38" s="31" t="s">
        <v>1078</v>
      </c>
      <c r="D38" s="31" t="s">
        <v>1079</v>
      </c>
      <c r="E38" s="31" t="s">
        <v>576</v>
      </c>
      <c r="F38" s="93">
        <v>2400000</v>
      </c>
      <c r="G38" s="32">
        <v>1.41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45146</v>
      </c>
      <c r="B39" s="32">
        <v>540614</v>
      </c>
      <c r="C39" s="31" t="s">
        <v>1078</v>
      </c>
      <c r="D39" s="31" t="s">
        <v>1080</v>
      </c>
      <c r="E39" s="31" t="s">
        <v>576</v>
      </c>
      <c r="F39" s="93">
        <v>4784402</v>
      </c>
      <c r="G39" s="32">
        <v>1.4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45146</v>
      </c>
      <c r="B40" s="32">
        <v>540614</v>
      </c>
      <c r="C40" s="31" t="s">
        <v>1078</v>
      </c>
      <c r="D40" s="31" t="s">
        <v>1080</v>
      </c>
      <c r="E40" s="31" t="s">
        <v>577</v>
      </c>
      <c r="F40" s="93">
        <v>4784402</v>
      </c>
      <c r="G40" s="32">
        <v>1.4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45146</v>
      </c>
      <c r="B41" s="32">
        <v>540614</v>
      </c>
      <c r="C41" s="31" t="s">
        <v>1078</v>
      </c>
      <c r="D41" s="31" t="s">
        <v>1081</v>
      </c>
      <c r="E41" s="31" t="s">
        <v>577</v>
      </c>
      <c r="F41" s="93">
        <v>7450000</v>
      </c>
      <c r="G41" s="32">
        <v>1.41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45146</v>
      </c>
      <c r="B42" s="32">
        <v>540614</v>
      </c>
      <c r="C42" s="31" t="s">
        <v>1078</v>
      </c>
      <c r="D42" s="31" t="s">
        <v>1082</v>
      </c>
      <c r="E42" s="31" t="s">
        <v>577</v>
      </c>
      <c r="F42" s="93">
        <v>2620000</v>
      </c>
      <c r="G42" s="32">
        <v>1.41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45146</v>
      </c>
      <c r="B43" s="32">
        <v>540614</v>
      </c>
      <c r="C43" s="31" t="s">
        <v>1078</v>
      </c>
      <c r="D43" s="31" t="s">
        <v>1083</v>
      </c>
      <c r="E43" s="31" t="s">
        <v>577</v>
      </c>
      <c r="F43" s="93">
        <v>2090237</v>
      </c>
      <c r="G43" s="32">
        <v>1.41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45146</v>
      </c>
      <c r="B44" s="32">
        <v>540614</v>
      </c>
      <c r="C44" s="31" t="s">
        <v>1078</v>
      </c>
      <c r="D44" s="31" t="s">
        <v>1082</v>
      </c>
      <c r="E44" s="31" t="s">
        <v>576</v>
      </c>
      <c r="F44" s="93">
        <v>2870000</v>
      </c>
      <c r="G44" s="32">
        <v>1.41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45146</v>
      </c>
      <c r="B45" s="32">
        <v>540614</v>
      </c>
      <c r="C45" s="31" t="s">
        <v>1078</v>
      </c>
      <c r="D45" s="31" t="s">
        <v>1083</v>
      </c>
      <c r="E45" s="31" t="s">
        <v>576</v>
      </c>
      <c r="F45" s="93">
        <v>2133807</v>
      </c>
      <c r="G45" s="32">
        <v>1.39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45146</v>
      </c>
      <c r="B46" s="32">
        <v>540614</v>
      </c>
      <c r="C46" s="31" t="s">
        <v>1078</v>
      </c>
      <c r="D46" s="31" t="s">
        <v>1084</v>
      </c>
      <c r="E46" s="31" t="s">
        <v>576</v>
      </c>
      <c r="F46" s="93">
        <v>4218724</v>
      </c>
      <c r="G46" s="32">
        <v>1.4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45146</v>
      </c>
      <c r="B47" s="32">
        <v>540614</v>
      </c>
      <c r="C47" s="31" t="s">
        <v>1078</v>
      </c>
      <c r="D47" s="31" t="s">
        <v>1084</v>
      </c>
      <c r="E47" s="31" t="s">
        <v>577</v>
      </c>
      <c r="F47" s="93">
        <v>4218724</v>
      </c>
      <c r="G47" s="32">
        <v>1.39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45146</v>
      </c>
      <c r="B48" s="32">
        <v>540614</v>
      </c>
      <c r="C48" s="31" t="s">
        <v>1078</v>
      </c>
      <c r="D48" s="31" t="s">
        <v>1085</v>
      </c>
      <c r="E48" s="31" t="s">
        <v>577</v>
      </c>
      <c r="F48" s="93">
        <v>2982876</v>
      </c>
      <c r="G48" s="32">
        <v>1.41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45146</v>
      </c>
      <c r="B49" s="32">
        <v>540614</v>
      </c>
      <c r="C49" s="31" t="s">
        <v>1078</v>
      </c>
      <c r="D49" s="31" t="s">
        <v>1085</v>
      </c>
      <c r="E49" s="31" t="s">
        <v>576</v>
      </c>
      <c r="F49" s="93">
        <v>2982876</v>
      </c>
      <c r="G49" s="32">
        <v>1.4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45146</v>
      </c>
      <c r="B50" s="32">
        <v>540614</v>
      </c>
      <c r="C50" s="31" t="s">
        <v>1078</v>
      </c>
      <c r="D50" s="31" t="s">
        <v>1086</v>
      </c>
      <c r="E50" s="31" t="s">
        <v>577</v>
      </c>
      <c r="F50" s="93">
        <v>5307860</v>
      </c>
      <c r="G50" s="32">
        <v>1.41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45146</v>
      </c>
      <c r="B51" s="32">
        <v>540614</v>
      </c>
      <c r="C51" s="31" t="s">
        <v>1078</v>
      </c>
      <c r="D51" s="31" t="s">
        <v>1087</v>
      </c>
      <c r="E51" s="31" t="s">
        <v>577</v>
      </c>
      <c r="F51" s="93">
        <v>17507320</v>
      </c>
      <c r="G51" s="32">
        <v>1.41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45146</v>
      </c>
      <c r="B52" s="32">
        <v>540614</v>
      </c>
      <c r="C52" s="31" t="s">
        <v>1078</v>
      </c>
      <c r="D52" s="31" t="s">
        <v>1088</v>
      </c>
      <c r="E52" s="31" t="s">
        <v>577</v>
      </c>
      <c r="F52" s="93">
        <v>2550031</v>
      </c>
      <c r="G52" s="32">
        <v>1.39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45146</v>
      </c>
      <c r="B53" s="32">
        <v>540614</v>
      </c>
      <c r="C53" s="31" t="s">
        <v>1078</v>
      </c>
      <c r="D53" s="31" t="s">
        <v>1089</v>
      </c>
      <c r="E53" s="31" t="s">
        <v>577</v>
      </c>
      <c r="F53" s="93">
        <v>2700034</v>
      </c>
      <c r="G53" s="32">
        <v>1.37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45146</v>
      </c>
      <c r="B54" s="32">
        <v>540614</v>
      </c>
      <c r="C54" s="31" t="s">
        <v>1078</v>
      </c>
      <c r="D54" s="31" t="s">
        <v>1088</v>
      </c>
      <c r="E54" s="31" t="s">
        <v>576</v>
      </c>
      <c r="F54" s="93">
        <v>2550031</v>
      </c>
      <c r="G54" s="32">
        <v>1.41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45146</v>
      </c>
      <c r="B55" s="32">
        <v>540614</v>
      </c>
      <c r="C55" s="31" t="s">
        <v>1078</v>
      </c>
      <c r="D55" s="31" t="s">
        <v>1089</v>
      </c>
      <c r="E55" s="31" t="s">
        <v>576</v>
      </c>
      <c r="F55" s="93">
        <v>2700034</v>
      </c>
      <c r="G55" s="32">
        <v>1.41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45146</v>
      </c>
      <c r="B56" s="32">
        <v>540614</v>
      </c>
      <c r="C56" s="31" t="s">
        <v>1078</v>
      </c>
      <c r="D56" s="31" t="s">
        <v>1090</v>
      </c>
      <c r="E56" s="31" t="s">
        <v>576</v>
      </c>
      <c r="F56" s="93">
        <v>2378052</v>
      </c>
      <c r="G56" s="32">
        <v>1.36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45146</v>
      </c>
      <c r="B57" s="32">
        <v>540614</v>
      </c>
      <c r="C57" s="31" t="s">
        <v>1078</v>
      </c>
      <c r="D57" s="31" t="s">
        <v>1090</v>
      </c>
      <c r="E57" s="31" t="s">
        <v>577</v>
      </c>
      <c r="F57" s="93">
        <v>2378052</v>
      </c>
      <c r="G57" s="32">
        <v>1.41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45146</v>
      </c>
      <c r="B58" s="32">
        <v>540614</v>
      </c>
      <c r="C58" s="31" t="s">
        <v>1078</v>
      </c>
      <c r="D58" s="31" t="s">
        <v>1091</v>
      </c>
      <c r="E58" s="31" t="s">
        <v>576</v>
      </c>
      <c r="F58" s="93">
        <v>50000</v>
      </c>
      <c r="G58" s="32">
        <v>1.4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45146</v>
      </c>
      <c r="B59" s="32">
        <v>540614</v>
      </c>
      <c r="C59" s="31" t="s">
        <v>1078</v>
      </c>
      <c r="D59" s="31" t="s">
        <v>1091</v>
      </c>
      <c r="E59" s="31" t="s">
        <v>577</v>
      </c>
      <c r="F59" s="93">
        <v>2050000</v>
      </c>
      <c r="G59" s="32">
        <v>1.41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45146</v>
      </c>
      <c r="B60" s="32">
        <v>540614</v>
      </c>
      <c r="C60" s="31" t="s">
        <v>1078</v>
      </c>
      <c r="D60" s="31" t="s">
        <v>1092</v>
      </c>
      <c r="E60" s="31" t="s">
        <v>577</v>
      </c>
      <c r="F60" s="93">
        <v>3228941</v>
      </c>
      <c r="G60" s="32">
        <v>1.41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45146</v>
      </c>
      <c r="B61" s="32">
        <v>540614</v>
      </c>
      <c r="C61" s="31" t="s">
        <v>1078</v>
      </c>
      <c r="D61" s="31" t="s">
        <v>1093</v>
      </c>
      <c r="E61" s="31" t="s">
        <v>577</v>
      </c>
      <c r="F61" s="93">
        <v>6400000</v>
      </c>
      <c r="G61" s="32">
        <v>1.4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45146</v>
      </c>
      <c r="B62" s="32">
        <v>540614</v>
      </c>
      <c r="C62" s="31" t="s">
        <v>1078</v>
      </c>
      <c r="D62" s="31" t="s">
        <v>1081</v>
      </c>
      <c r="E62" s="31" t="s">
        <v>577</v>
      </c>
      <c r="F62" s="93">
        <v>7450000</v>
      </c>
      <c r="G62" s="32">
        <v>1.41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45146</v>
      </c>
      <c r="B63" s="32">
        <v>532015</v>
      </c>
      <c r="C63" s="31" t="s">
        <v>1094</v>
      </c>
      <c r="D63" s="31" t="s">
        <v>1095</v>
      </c>
      <c r="E63" s="31" t="s">
        <v>577</v>
      </c>
      <c r="F63" s="93">
        <v>53000</v>
      </c>
      <c r="G63" s="32">
        <v>3.53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45146</v>
      </c>
      <c r="B64" s="32">
        <v>543905</v>
      </c>
      <c r="C64" s="31" t="s">
        <v>1096</v>
      </c>
      <c r="D64" s="31" t="s">
        <v>1097</v>
      </c>
      <c r="E64" s="31" t="s">
        <v>577</v>
      </c>
      <c r="F64" s="93">
        <v>52800</v>
      </c>
      <c r="G64" s="32">
        <v>130.06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45146</v>
      </c>
      <c r="B65" s="32">
        <v>539083</v>
      </c>
      <c r="C65" s="31" t="s">
        <v>1098</v>
      </c>
      <c r="D65" s="31" t="s">
        <v>1099</v>
      </c>
      <c r="E65" s="31" t="s">
        <v>577</v>
      </c>
      <c r="F65" s="93">
        <v>14648076</v>
      </c>
      <c r="G65" s="32">
        <v>208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45146</v>
      </c>
      <c r="B66" s="32">
        <v>539083</v>
      </c>
      <c r="C66" s="31" t="s">
        <v>1098</v>
      </c>
      <c r="D66" s="31" t="s">
        <v>1100</v>
      </c>
      <c r="E66" s="31" t="s">
        <v>577</v>
      </c>
      <c r="F66" s="93">
        <v>9348783</v>
      </c>
      <c r="G66" s="32">
        <v>208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45146</v>
      </c>
      <c r="B67" s="32">
        <v>539083</v>
      </c>
      <c r="C67" s="31" t="s">
        <v>1098</v>
      </c>
      <c r="D67" s="31" t="s">
        <v>1101</v>
      </c>
      <c r="E67" s="31" t="s">
        <v>577</v>
      </c>
      <c r="F67" s="93">
        <v>5048076</v>
      </c>
      <c r="G67" s="32">
        <v>208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45146</v>
      </c>
      <c r="B68" s="32">
        <v>539083</v>
      </c>
      <c r="C68" s="31" t="s">
        <v>1098</v>
      </c>
      <c r="D68" s="31" t="s">
        <v>1102</v>
      </c>
      <c r="E68" s="31" t="s">
        <v>577</v>
      </c>
      <c r="F68" s="93">
        <v>7100000</v>
      </c>
      <c r="G68" s="32">
        <v>208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45146</v>
      </c>
      <c r="B69" s="32">
        <v>539083</v>
      </c>
      <c r="C69" s="31" t="s">
        <v>1098</v>
      </c>
      <c r="D69" s="31" t="s">
        <v>1102</v>
      </c>
      <c r="E69" s="31" t="s">
        <v>577</v>
      </c>
      <c r="F69" s="93">
        <v>2500000</v>
      </c>
      <c r="G69" s="32">
        <v>208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45146</v>
      </c>
      <c r="B70" s="32">
        <v>542924</v>
      </c>
      <c r="C70" s="31" t="s">
        <v>1103</v>
      </c>
      <c r="D70" s="31" t="s">
        <v>1104</v>
      </c>
      <c r="E70" s="31" t="s">
        <v>577</v>
      </c>
      <c r="F70" s="93">
        <v>70000</v>
      </c>
      <c r="G70" s="32">
        <v>4.03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45146</v>
      </c>
      <c r="B71" s="32">
        <v>542924</v>
      </c>
      <c r="C71" s="31" t="s">
        <v>1103</v>
      </c>
      <c r="D71" s="31" t="s">
        <v>1105</v>
      </c>
      <c r="E71" s="31" t="s">
        <v>577</v>
      </c>
      <c r="F71" s="93">
        <v>70000</v>
      </c>
      <c r="G71" s="32">
        <v>4.29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45146</v>
      </c>
      <c r="B72" s="32">
        <v>542924</v>
      </c>
      <c r="C72" s="31" t="s">
        <v>1103</v>
      </c>
      <c r="D72" s="31" t="s">
        <v>1106</v>
      </c>
      <c r="E72" s="31" t="s">
        <v>577</v>
      </c>
      <c r="F72" s="93">
        <v>3500</v>
      </c>
      <c r="G72" s="32">
        <v>4.1100000000000003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45146</v>
      </c>
      <c r="B73" s="32">
        <v>542924</v>
      </c>
      <c r="C73" s="31" t="s">
        <v>1103</v>
      </c>
      <c r="D73" s="31" t="s">
        <v>1106</v>
      </c>
      <c r="E73" s="31" t="s">
        <v>577</v>
      </c>
      <c r="F73" s="93">
        <v>276500</v>
      </c>
      <c r="G73" s="32">
        <v>4.13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45146</v>
      </c>
      <c r="B74" s="32">
        <v>538539</v>
      </c>
      <c r="C74" s="31" t="s">
        <v>1107</v>
      </c>
      <c r="D74" s="31" t="s">
        <v>1108</v>
      </c>
      <c r="E74" s="31" t="s">
        <v>577</v>
      </c>
      <c r="F74" s="93">
        <v>165000</v>
      </c>
      <c r="G74" s="32">
        <v>23.87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45146</v>
      </c>
      <c r="B75" s="32">
        <v>538962</v>
      </c>
      <c r="C75" s="31" t="s">
        <v>890</v>
      </c>
      <c r="D75" s="31" t="s">
        <v>951</v>
      </c>
      <c r="E75" s="31" t="s">
        <v>577</v>
      </c>
      <c r="F75" s="93">
        <v>1307367</v>
      </c>
      <c r="G75" s="32">
        <v>280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45146</v>
      </c>
      <c r="B76" s="32">
        <v>538962</v>
      </c>
      <c r="C76" s="31" t="s">
        <v>890</v>
      </c>
      <c r="D76" s="31" t="s">
        <v>1101</v>
      </c>
      <c r="E76" s="31" t="s">
        <v>577</v>
      </c>
      <c r="F76" s="93">
        <v>4200000</v>
      </c>
      <c r="G76" s="32">
        <v>280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45146</v>
      </c>
      <c r="B77" s="32">
        <v>538962</v>
      </c>
      <c r="C77" s="31" t="s">
        <v>890</v>
      </c>
      <c r="D77" s="31" t="s">
        <v>1101</v>
      </c>
      <c r="E77" s="31" t="s">
        <v>577</v>
      </c>
      <c r="F77" s="93">
        <v>1600000</v>
      </c>
      <c r="G77" s="32">
        <v>280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45146</v>
      </c>
      <c r="B78" s="32">
        <v>538962</v>
      </c>
      <c r="C78" s="31" t="s">
        <v>890</v>
      </c>
      <c r="D78" s="31" t="s">
        <v>1109</v>
      </c>
      <c r="E78" s="31" t="s">
        <v>577</v>
      </c>
      <c r="F78" s="93">
        <v>10319143</v>
      </c>
      <c r="G78" s="32">
        <v>280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45146</v>
      </c>
      <c r="B79" s="32">
        <v>540809</v>
      </c>
      <c r="C79" s="31" t="s">
        <v>1009</v>
      </c>
      <c r="D79" s="31" t="s">
        <v>1110</v>
      </c>
      <c r="E79" s="31" t="s">
        <v>577</v>
      </c>
      <c r="F79" s="93">
        <v>65000</v>
      </c>
      <c r="G79" s="32">
        <v>20.75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45146</v>
      </c>
      <c r="B80" s="32">
        <v>540809</v>
      </c>
      <c r="C80" s="31" t="s">
        <v>1009</v>
      </c>
      <c r="D80" s="31" t="s">
        <v>1111</v>
      </c>
      <c r="E80" s="31" t="s">
        <v>577</v>
      </c>
      <c r="F80" s="93">
        <v>90000</v>
      </c>
      <c r="G80" s="32">
        <v>20.260000000000002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45146</v>
      </c>
      <c r="B81" s="32">
        <v>539143</v>
      </c>
      <c r="C81" s="31" t="s">
        <v>1112</v>
      </c>
      <c r="D81" s="31" t="s">
        <v>1113</v>
      </c>
      <c r="E81" s="31" t="s">
        <v>577</v>
      </c>
      <c r="F81" s="93">
        <v>109039</v>
      </c>
      <c r="G81" s="32">
        <v>7.72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45146</v>
      </c>
      <c r="B82" s="32">
        <v>540709</v>
      </c>
      <c r="C82" s="31" t="s">
        <v>987</v>
      </c>
      <c r="D82" s="31" t="s">
        <v>950</v>
      </c>
      <c r="E82" s="31" t="s">
        <v>577</v>
      </c>
      <c r="F82" s="93">
        <v>4251526</v>
      </c>
      <c r="G82" s="32">
        <v>2.27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45146</v>
      </c>
      <c r="B83" s="32">
        <v>543805</v>
      </c>
      <c r="C83" s="31" t="s">
        <v>1114</v>
      </c>
      <c r="D83" s="31" t="s">
        <v>1115</v>
      </c>
      <c r="E83" s="31" t="s">
        <v>577</v>
      </c>
      <c r="F83" s="93">
        <v>114000</v>
      </c>
      <c r="G83" s="32">
        <v>69.010000000000005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45146</v>
      </c>
      <c r="B84" s="32">
        <v>543805</v>
      </c>
      <c r="C84" s="31" t="s">
        <v>1114</v>
      </c>
      <c r="D84" s="31" t="s">
        <v>1116</v>
      </c>
      <c r="E84" s="31" t="s">
        <v>577</v>
      </c>
      <c r="F84" s="93">
        <v>12000</v>
      </c>
      <c r="G84" s="32">
        <v>68.25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45146</v>
      </c>
      <c r="B85" s="32">
        <v>543805</v>
      </c>
      <c r="C85" s="31" t="s">
        <v>1114</v>
      </c>
      <c r="D85" s="31" t="s">
        <v>1116</v>
      </c>
      <c r="E85" s="31" t="s">
        <v>577</v>
      </c>
      <c r="F85" s="93">
        <v>111000</v>
      </c>
      <c r="G85" s="32">
        <v>69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45146</v>
      </c>
      <c r="B86" s="32">
        <v>511626</v>
      </c>
      <c r="C86" s="31" t="s">
        <v>1117</v>
      </c>
      <c r="D86" s="31" t="s">
        <v>1118</v>
      </c>
      <c r="E86" s="31" t="s">
        <v>577</v>
      </c>
      <c r="F86" s="93">
        <v>55500</v>
      </c>
      <c r="G86" s="32">
        <v>9.36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45146</v>
      </c>
      <c r="B87" s="32">
        <v>543366</v>
      </c>
      <c r="C87" s="31" t="s">
        <v>1119</v>
      </c>
      <c r="D87" s="31" t="s">
        <v>1120</v>
      </c>
      <c r="E87" s="31" t="s">
        <v>577</v>
      </c>
      <c r="F87" s="93">
        <v>6000</v>
      </c>
      <c r="G87" s="32">
        <v>81.3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45146</v>
      </c>
      <c r="B88" s="32">
        <v>543366</v>
      </c>
      <c r="C88" s="31" t="s">
        <v>1119</v>
      </c>
      <c r="D88" s="31" t="s">
        <v>1120</v>
      </c>
      <c r="E88" s="31" t="s">
        <v>577</v>
      </c>
      <c r="F88" s="93">
        <v>1200</v>
      </c>
      <c r="G88" s="32">
        <v>74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45146</v>
      </c>
      <c r="B89" s="32">
        <v>543537</v>
      </c>
      <c r="C89" s="31" t="s">
        <v>1121</v>
      </c>
      <c r="D89" s="31" t="s">
        <v>1122</v>
      </c>
      <c r="E89" s="31" t="s">
        <v>577</v>
      </c>
      <c r="F89" s="93">
        <v>28000</v>
      </c>
      <c r="G89" s="32">
        <v>48.1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45146</v>
      </c>
      <c r="B90" s="32">
        <v>543625</v>
      </c>
      <c r="C90" s="31" t="s">
        <v>1123</v>
      </c>
      <c r="D90" s="31" t="s">
        <v>1124</v>
      </c>
      <c r="E90" s="31" t="s">
        <v>577</v>
      </c>
      <c r="F90" s="93">
        <v>500000</v>
      </c>
      <c r="G90" s="32">
        <v>20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45146</v>
      </c>
      <c r="B91" s="32">
        <v>543625</v>
      </c>
      <c r="C91" s="31" t="s">
        <v>1123</v>
      </c>
      <c r="D91" s="31" t="s">
        <v>1125</v>
      </c>
      <c r="E91" s="31" t="s">
        <v>577</v>
      </c>
      <c r="F91" s="93">
        <v>500000</v>
      </c>
      <c r="G91" s="32">
        <v>20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45146</v>
      </c>
      <c r="B92" s="32">
        <v>543924</v>
      </c>
      <c r="C92" s="31" t="s">
        <v>988</v>
      </c>
      <c r="D92" s="31" t="s">
        <v>1126</v>
      </c>
      <c r="E92" s="31" t="s">
        <v>577</v>
      </c>
      <c r="F92" s="93">
        <v>12000</v>
      </c>
      <c r="G92" s="32">
        <v>70.13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45146</v>
      </c>
      <c r="B93" s="32">
        <v>543924</v>
      </c>
      <c r="C93" s="31" t="s">
        <v>988</v>
      </c>
      <c r="D93" s="31" t="s">
        <v>1126</v>
      </c>
      <c r="E93" s="31" t="s">
        <v>577</v>
      </c>
      <c r="F93" s="93">
        <v>12000</v>
      </c>
      <c r="G93" s="32">
        <v>70.14</v>
      </c>
      <c r="H93" s="32" t="s">
        <v>335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45146</v>
      </c>
      <c r="B94" s="32">
        <v>543924</v>
      </c>
      <c r="C94" s="31" t="s">
        <v>988</v>
      </c>
      <c r="D94" s="31" t="s">
        <v>1011</v>
      </c>
      <c r="E94" s="31" t="s">
        <v>577</v>
      </c>
      <c r="F94" s="93">
        <v>12000</v>
      </c>
      <c r="G94" s="32">
        <v>70.12</v>
      </c>
      <c r="H94" s="32" t="s">
        <v>335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45146</v>
      </c>
      <c r="B95" s="32">
        <v>543924</v>
      </c>
      <c r="C95" s="31" t="s">
        <v>988</v>
      </c>
      <c r="D95" s="31" t="s">
        <v>1011</v>
      </c>
      <c r="E95" s="31" t="s">
        <v>577</v>
      </c>
      <c r="F95" s="93">
        <v>8000</v>
      </c>
      <c r="G95" s="32">
        <v>70.209999999999994</v>
      </c>
      <c r="H95" s="32" t="s">
        <v>335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45146</v>
      </c>
      <c r="B96" s="32">
        <v>543924</v>
      </c>
      <c r="C96" s="31" t="s">
        <v>988</v>
      </c>
      <c r="D96" s="31" t="s">
        <v>1127</v>
      </c>
      <c r="E96" s="31" t="s">
        <v>577</v>
      </c>
      <c r="F96" s="93">
        <v>20000</v>
      </c>
      <c r="G96" s="32">
        <v>70.12</v>
      </c>
      <c r="H96" s="32" t="s">
        <v>335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45146</v>
      </c>
      <c r="B97" s="32">
        <v>543924</v>
      </c>
      <c r="C97" s="31" t="s">
        <v>988</v>
      </c>
      <c r="D97" s="31" t="s">
        <v>1128</v>
      </c>
      <c r="E97" s="31" t="s">
        <v>577</v>
      </c>
      <c r="F97" s="93">
        <v>28000</v>
      </c>
      <c r="G97" s="32">
        <v>70.17</v>
      </c>
      <c r="H97" s="32" t="s">
        <v>335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45146</v>
      </c>
      <c r="B98" s="32">
        <v>543924</v>
      </c>
      <c r="C98" s="31" t="s">
        <v>988</v>
      </c>
      <c r="D98" s="31" t="s">
        <v>1129</v>
      </c>
      <c r="E98" s="31" t="s">
        <v>577</v>
      </c>
      <c r="F98" s="93">
        <v>16000</v>
      </c>
      <c r="G98" s="32">
        <v>70.349999999999994</v>
      </c>
      <c r="H98" s="32" t="s">
        <v>335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45146</v>
      </c>
      <c r="B99" s="32">
        <v>543924</v>
      </c>
      <c r="C99" s="31" t="s">
        <v>988</v>
      </c>
      <c r="D99" s="31" t="s">
        <v>1129</v>
      </c>
      <c r="E99" s="31" t="s">
        <v>577</v>
      </c>
      <c r="F99" s="93">
        <v>28000</v>
      </c>
      <c r="G99" s="32">
        <v>70.13</v>
      </c>
      <c r="H99" s="32" t="s">
        <v>335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45146</v>
      </c>
      <c r="B100" s="32">
        <v>533110</v>
      </c>
      <c r="C100" s="31" t="s">
        <v>1130</v>
      </c>
      <c r="D100" s="31" t="s">
        <v>1131</v>
      </c>
      <c r="E100" s="31" t="s">
        <v>577</v>
      </c>
      <c r="F100" s="93">
        <v>22777</v>
      </c>
      <c r="G100" s="32">
        <v>11.47</v>
      </c>
      <c r="H100" s="32" t="s">
        <v>335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45146</v>
      </c>
      <c r="B101" s="32">
        <v>530419</v>
      </c>
      <c r="C101" s="31" t="s">
        <v>1012</v>
      </c>
      <c r="D101" s="31" t="s">
        <v>1132</v>
      </c>
      <c r="E101" s="31" t="s">
        <v>577</v>
      </c>
      <c r="F101" s="93">
        <v>42037</v>
      </c>
      <c r="G101" s="32">
        <v>38.44</v>
      </c>
      <c r="H101" s="32" t="s">
        <v>335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45146</v>
      </c>
      <c r="B102" s="32">
        <v>543274</v>
      </c>
      <c r="C102" s="31" t="s">
        <v>1133</v>
      </c>
      <c r="D102" s="31" t="s">
        <v>1134</v>
      </c>
      <c r="E102" s="31" t="s">
        <v>577</v>
      </c>
      <c r="F102" s="93">
        <v>256950</v>
      </c>
      <c r="G102" s="32">
        <v>7.05</v>
      </c>
      <c r="H102" s="32" t="s">
        <v>335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45146</v>
      </c>
      <c r="B103" s="32">
        <v>543274</v>
      </c>
      <c r="C103" s="31" t="s">
        <v>1133</v>
      </c>
      <c r="D103" s="31" t="s">
        <v>1135</v>
      </c>
      <c r="E103" s="31" t="s">
        <v>577</v>
      </c>
      <c r="F103" s="93">
        <v>224100</v>
      </c>
      <c r="G103" s="32">
        <v>7.05</v>
      </c>
      <c r="H103" s="32" t="s">
        <v>335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45146</v>
      </c>
      <c r="B104" s="32">
        <v>543274</v>
      </c>
      <c r="C104" s="31" t="s">
        <v>1133</v>
      </c>
      <c r="D104" s="31" t="s">
        <v>1136</v>
      </c>
      <c r="E104" s="31" t="s">
        <v>577</v>
      </c>
      <c r="F104" s="93">
        <v>225000</v>
      </c>
      <c r="G104" s="32">
        <v>7.05</v>
      </c>
      <c r="H104" s="32" t="s">
        <v>335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45146</v>
      </c>
      <c r="B105" s="32">
        <v>511447</v>
      </c>
      <c r="C105" s="31" t="s">
        <v>989</v>
      </c>
      <c r="D105" s="31" t="s">
        <v>1137</v>
      </c>
      <c r="E105" s="31" t="s">
        <v>577</v>
      </c>
      <c r="F105" s="93">
        <v>1000000</v>
      </c>
      <c r="G105" s="32">
        <v>3.2</v>
      </c>
      <c r="H105" s="32" t="s">
        <v>335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45146</v>
      </c>
      <c r="B106" s="32">
        <v>511447</v>
      </c>
      <c r="C106" s="31" t="s">
        <v>989</v>
      </c>
      <c r="D106" s="31" t="s">
        <v>1013</v>
      </c>
      <c r="E106" s="31" t="s">
        <v>577</v>
      </c>
      <c r="F106" s="93">
        <v>1500000</v>
      </c>
      <c r="G106" s="32">
        <v>3.19</v>
      </c>
      <c r="H106" s="32" t="s">
        <v>335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45146</v>
      </c>
      <c r="B107" s="32">
        <v>531025</v>
      </c>
      <c r="C107" s="31" t="s">
        <v>990</v>
      </c>
      <c r="D107" s="31" t="s">
        <v>991</v>
      </c>
      <c r="E107" s="31" t="s">
        <v>577</v>
      </c>
      <c r="F107" s="93">
        <v>7000000</v>
      </c>
      <c r="G107" s="32">
        <v>1.1299999999999999</v>
      </c>
      <c r="H107" s="32" t="s">
        <v>335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45146</v>
      </c>
      <c r="B108" s="32">
        <v>531025</v>
      </c>
      <c r="C108" s="31" t="s">
        <v>990</v>
      </c>
      <c r="D108" s="31" t="s">
        <v>1138</v>
      </c>
      <c r="E108" s="31" t="s">
        <v>577</v>
      </c>
      <c r="F108" s="93">
        <v>6001569</v>
      </c>
      <c r="G108" s="32">
        <v>1.1299999999999999</v>
      </c>
      <c r="H108" s="32" t="s">
        <v>335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45146</v>
      </c>
      <c r="B109" s="32">
        <v>531025</v>
      </c>
      <c r="C109" s="31" t="s">
        <v>990</v>
      </c>
      <c r="D109" s="31" t="s">
        <v>1138</v>
      </c>
      <c r="E109" s="31" t="s">
        <v>577</v>
      </c>
      <c r="F109" s="93">
        <v>6001569</v>
      </c>
      <c r="G109" s="32">
        <v>1.1299999999999999</v>
      </c>
      <c r="H109" s="32" t="s">
        <v>335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45146</v>
      </c>
      <c r="B110" s="32" t="s">
        <v>1015</v>
      </c>
      <c r="C110" s="31" t="s">
        <v>1016</v>
      </c>
      <c r="D110" s="31" t="s">
        <v>1014</v>
      </c>
      <c r="E110" s="31" t="s">
        <v>576</v>
      </c>
      <c r="F110" s="93">
        <v>136231</v>
      </c>
      <c r="G110" s="32">
        <v>114.74</v>
      </c>
      <c r="H110" s="32" t="s">
        <v>903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45146</v>
      </c>
      <c r="B111" s="32" t="s">
        <v>1139</v>
      </c>
      <c r="C111" s="31" t="s">
        <v>1140</v>
      </c>
      <c r="D111" s="31" t="s">
        <v>1141</v>
      </c>
      <c r="E111" s="31" t="s">
        <v>576</v>
      </c>
      <c r="F111" s="93">
        <v>856000</v>
      </c>
      <c r="G111" s="32">
        <v>17.41</v>
      </c>
      <c r="H111" s="32" t="s">
        <v>903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45146</v>
      </c>
      <c r="B112" s="32" t="s">
        <v>1142</v>
      </c>
      <c r="C112" s="31" t="s">
        <v>1143</v>
      </c>
      <c r="D112" s="31" t="s">
        <v>578</v>
      </c>
      <c r="E112" s="31" t="s">
        <v>576</v>
      </c>
      <c r="F112" s="93">
        <v>235875</v>
      </c>
      <c r="G112" s="32">
        <v>425.79</v>
      </c>
      <c r="H112" s="32" t="s">
        <v>903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45146</v>
      </c>
      <c r="B113" s="32" t="s">
        <v>1017</v>
      </c>
      <c r="C113" s="31" t="s">
        <v>1018</v>
      </c>
      <c r="D113" s="31" t="s">
        <v>578</v>
      </c>
      <c r="E113" s="31" t="s">
        <v>576</v>
      </c>
      <c r="F113" s="93">
        <v>314512</v>
      </c>
      <c r="G113" s="32">
        <v>224.05</v>
      </c>
      <c r="H113" s="32" t="s">
        <v>903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45146</v>
      </c>
      <c r="B114" s="32" t="s">
        <v>1019</v>
      </c>
      <c r="C114" s="31" t="s">
        <v>1020</v>
      </c>
      <c r="D114" s="31" t="s">
        <v>1144</v>
      </c>
      <c r="E114" s="31" t="s">
        <v>576</v>
      </c>
      <c r="F114" s="93">
        <v>10000</v>
      </c>
      <c r="G114" s="32">
        <v>10.1</v>
      </c>
      <c r="H114" s="32" t="s">
        <v>903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45146</v>
      </c>
      <c r="B115" s="32" t="s">
        <v>1019</v>
      </c>
      <c r="C115" s="31" t="s">
        <v>1020</v>
      </c>
      <c r="D115" s="31" t="s">
        <v>1145</v>
      </c>
      <c r="E115" s="31" t="s">
        <v>576</v>
      </c>
      <c r="F115" s="93">
        <v>131302</v>
      </c>
      <c r="G115" s="32">
        <v>7.14</v>
      </c>
      <c r="H115" s="32" t="s">
        <v>903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45146</v>
      </c>
      <c r="B116" s="32" t="s">
        <v>1019</v>
      </c>
      <c r="C116" s="31" t="s">
        <v>1020</v>
      </c>
      <c r="D116" s="31" t="s">
        <v>1146</v>
      </c>
      <c r="E116" s="31" t="s">
        <v>576</v>
      </c>
      <c r="F116" s="93">
        <v>303835</v>
      </c>
      <c r="G116" s="32">
        <v>7.34</v>
      </c>
      <c r="H116" s="32" t="s">
        <v>903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45146</v>
      </c>
      <c r="B117" s="32" t="s">
        <v>1147</v>
      </c>
      <c r="C117" s="31" t="s">
        <v>1148</v>
      </c>
      <c r="D117" s="31" t="s">
        <v>1149</v>
      </c>
      <c r="E117" s="31" t="s">
        <v>576</v>
      </c>
      <c r="F117" s="93">
        <v>194445</v>
      </c>
      <c r="G117" s="32">
        <v>25.37</v>
      </c>
      <c r="H117" s="32" t="s">
        <v>903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45146</v>
      </c>
      <c r="B118" s="32" t="s">
        <v>899</v>
      </c>
      <c r="C118" s="31" t="s">
        <v>900</v>
      </c>
      <c r="D118" s="31" t="s">
        <v>1022</v>
      </c>
      <c r="E118" s="31" t="s">
        <v>576</v>
      </c>
      <c r="F118" s="93">
        <v>1023794</v>
      </c>
      <c r="G118" s="32">
        <v>11.7</v>
      </c>
      <c r="H118" s="32" t="s">
        <v>903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45146</v>
      </c>
      <c r="B119" s="32" t="s">
        <v>899</v>
      </c>
      <c r="C119" s="31" t="s">
        <v>900</v>
      </c>
      <c r="D119" s="31" t="s">
        <v>936</v>
      </c>
      <c r="E119" s="31" t="s">
        <v>576</v>
      </c>
      <c r="F119" s="93">
        <v>1137044</v>
      </c>
      <c r="G119" s="32">
        <v>11.72</v>
      </c>
      <c r="H119" s="32" t="s">
        <v>903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45146</v>
      </c>
      <c r="B120" s="32" t="s">
        <v>1150</v>
      </c>
      <c r="C120" s="31" t="s">
        <v>1151</v>
      </c>
      <c r="D120" s="31" t="s">
        <v>578</v>
      </c>
      <c r="E120" s="31" t="s">
        <v>576</v>
      </c>
      <c r="F120" s="93">
        <v>290086</v>
      </c>
      <c r="G120" s="32">
        <v>184.5</v>
      </c>
      <c r="H120" s="32" t="s">
        <v>903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45146</v>
      </c>
      <c r="B121" s="32" t="s">
        <v>1152</v>
      </c>
      <c r="C121" s="31" t="s">
        <v>1153</v>
      </c>
      <c r="D121" s="31" t="s">
        <v>1154</v>
      </c>
      <c r="E121" s="31" t="s">
        <v>576</v>
      </c>
      <c r="F121" s="93">
        <v>500000</v>
      </c>
      <c r="G121" s="32">
        <v>9.35</v>
      </c>
      <c r="H121" s="32" t="s">
        <v>903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45146</v>
      </c>
      <c r="B122" s="32" t="s">
        <v>1152</v>
      </c>
      <c r="C122" s="31" t="s">
        <v>1153</v>
      </c>
      <c r="D122" s="31" t="s">
        <v>1155</v>
      </c>
      <c r="E122" s="31" t="s">
        <v>576</v>
      </c>
      <c r="F122" s="93">
        <v>710543</v>
      </c>
      <c r="G122" s="32">
        <v>9.35</v>
      </c>
      <c r="H122" s="32" t="s">
        <v>903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45146</v>
      </c>
      <c r="B123" s="32" t="s">
        <v>1024</v>
      </c>
      <c r="C123" s="31" t="s">
        <v>1025</v>
      </c>
      <c r="D123" s="31" t="s">
        <v>578</v>
      </c>
      <c r="E123" s="31" t="s">
        <v>576</v>
      </c>
      <c r="F123" s="93">
        <v>70443</v>
      </c>
      <c r="G123" s="32">
        <v>195.49</v>
      </c>
      <c r="H123" s="32" t="s">
        <v>903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45146</v>
      </c>
      <c r="B124" s="32" t="s">
        <v>1024</v>
      </c>
      <c r="C124" s="31" t="s">
        <v>1025</v>
      </c>
      <c r="D124" s="31" t="s">
        <v>1156</v>
      </c>
      <c r="E124" s="31" t="s">
        <v>576</v>
      </c>
      <c r="F124" s="93">
        <v>30000</v>
      </c>
      <c r="G124" s="32">
        <v>205.55</v>
      </c>
      <c r="H124" s="32" t="s">
        <v>903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45146</v>
      </c>
      <c r="B125" s="32" t="s">
        <v>1024</v>
      </c>
      <c r="C125" s="31" t="s">
        <v>1025</v>
      </c>
      <c r="D125" s="31" t="s">
        <v>1021</v>
      </c>
      <c r="E125" s="31" t="s">
        <v>576</v>
      </c>
      <c r="F125" s="93">
        <v>37783</v>
      </c>
      <c r="G125" s="32">
        <v>211.97</v>
      </c>
      <c r="H125" s="32" t="s">
        <v>903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45146</v>
      </c>
      <c r="B126" s="32" t="s">
        <v>792</v>
      </c>
      <c r="C126" s="31" t="s">
        <v>1157</v>
      </c>
      <c r="D126" s="31" t="s">
        <v>578</v>
      </c>
      <c r="E126" s="31" t="s">
        <v>576</v>
      </c>
      <c r="F126" s="93">
        <v>1039087</v>
      </c>
      <c r="G126" s="32">
        <v>192.17</v>
      </c>
      <c r="H126" s="32" t="s">
        <v>903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45146</v>
      </c>
      <c r="B127" s="32" t="s">
        <v>1158</v>
      </c>
      <c r="C127" s="31" t="s">
        <v>1159</v>
      </c>
      <c r="D127" s="31" t="s">
        <v>1160</v>
      </c>
      <c r="E127" s="31" t="s">
        <v>576</v>
      </c>
      <c r="F127" s="93">
        <v>507220</v>
      </c>
      <c r="G127" s="32">
        <v>86.42</v>
      </c>
      <c r="H127" s="32" t="s">
        <v>903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45146</v>
      </c>
      <c r="B128" s="32" t="s">
        <v>1161</v>
      </c>
      <c r="C128" s="31" t="s">
        <v>1162</v>
      </c>
      <c r="D128" s="31" t="s">
        <v>937</v>
      </c>
      <c r="E128" s="31" t="s">
        <v>576</v>
      </c>
      <c r="F128" s="93">
        <v>412760</v>
      </c>
      <c r="G128" s="32">
        <v>148.03</v>
      </c>
      <c r="H128" s="32" t="s">
        <v>903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45146</v>
      </c>
      <c r="B129" s="32" t="s">
        <v>1163</v>
      </c>
      <c r="C129" s="31" t="s">
        <v>1164</v>
      </c>
      <c r="D129" s="31" t="s">
        <v>578</v>
      </c>
      <c r="E129" s="31" t="s">
        <v>576</v>
      </c>
      <c r="F129" s="93">
        <v>633708</v>
      </c>
      <c r="G129" s="32">
        <v>88.83</v>
      </c>
      <c r="H129" s="32" t="s">
        <v>903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45146</v>
      </c>
      <c r="B130" s="32" t="s">
        <v>1165</v>
      </c>
      <c r="C130" s="31" t="s">
        <v>1166</v>
      </c>
      <c r="D130" s="31" t="s">
        <v>1167</v>
      </c>
      <c r="E130" s="31" t="s">
        <v>576</v>
      </c>
      <c r="F130" s="93">
        <v>18768047</v>
      </c>
      <c r="G130" s="32">
        <v>14.6</v>
      </c>
      <c r="H130" s="32" t="s">
        <v>903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45146</v>
      </c>
      <c r="B131" s="32" t="s">
        <v>1165</v>
      </c>
      <c r="C131" s="31" t="s">
        <v>1166</v>
      </c>
      <c r="D131" s="31" t="s">
        <v>1168</v>
      </c>
      <c r="E131" s="31" t="s">
        <v>576</v>
      </c>
      <c r="F131" s="93">
        <v>1600000</v>
      </c>
      <c r="G131" s="32">
        <v>14.6</v>
      </c>
      <c r="H131" s="32" t="s">
        <v>903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45146</v>
      </c>
      <c r="B132" s="32" t="s">
        <v>1165</v>
      </c>
      <c r="C132" s="31" t="s">
        <v>1166</v>
      </c>
      <c r="D132" s="31" t="s">
        <v>1169</v>
      </c>
      <c r="E132" s="31" t="s">
        <v>576</v>
      </c>
      <c r="F132" s="93">
        <v>2500000</v>
      </c>
      <c r="G132" s="32">
        <v>14.6</v>
      </c>
      <c r="H132" s="32" t="s">
        <v>903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45146</v>
      </c>
      <c r="B133" s="32" t="s">
        <v>1165</v>
      </c>
      <c r="C133" s="31" t="s">
        <v>1166</v>
      </c>
      <c r="D133" s="31" t="s">
        <v>1170</v>
      </c>
      <c r="E133" s="31" t="s">
        <v>576</v>
      </c>
      <c r="F133" s="93">
        <v>3000000</v>
      </c>
      <c r="G133" s="32">
        <v>14.6</v>
      </c>
      <c r="H133" s="32" t="s">
        <v>903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45146</v>
      </c>
      <c r="B134" s="32" t="s">
        <v>1171</v>
      </c>
      <c r="C134" s="31" t="s">
        <v>1172</v>
      </c>
      <c r="D134" s="31" t="s">
        <v>950</v>
      </c>
      <c r="E134" s="31" t="s">
        <v>576</v>
      </c>
      <c r="F134" s="93">
        <v>200000</v>
      </c>
      <c r="G134" s="32">
        <v>706.83</v>
      </c>
      <c r="H134" s="32" t="s">
        <v>903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45146</v>
      </c>
      <c r="B135" s="32" t="s">
        <v>1171</v>
      </c>
      <c r="C135" s="31" t="s">
        <v>1172</v>
      </c>
      <c r="D135" s="31" t="s">
        <v>1023</v>
      </c>
      <c r="E135" s="31" t="s">
        <v>576</v>
      </c>
      <c r="F135" s="93">
        <v>230056</v>
      </c>
      <c r="G135" s="32">
        <v>706.3</v>
      </c>
      <c r="H135" s="32" t="s">
        <v>903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45146</v>
      </c>
      <c r="B136" s="32" t="s">
        <v>952</v>
      </c>
      <c r="C136" s="31" t="s">
        <v>953</v>
      </c>
      <c r="D136" s="31" t="s">
        <v>950</v>
      </c>
      <c r="E136" s="31" t="s">
        <v>576</v>
      </c>
      <c r="F136" s="93">
        <v>2500000</v>
      </c>
      <c r="G136" s="32">
        <v>2.2999999999999998</v>
      </c>
      <c r="H136" s="32" t="s">
        <v>903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45146</v>
      </c>
      <c r="B137" s="32" t="s">
        <v>939</v>
      </c>
      <c r="C137" s="31" t="s">
        <v>940</v>
      </c>
      <c r="D137" s="31" t="s">
        <v>893</v>
      </c>
      <c r="E137" s="31" t="s">
        <v>576</v>
      </c>
      <c r="F137" s="93">
        <v>22660073</v>
      </c>
      <c r="G137" s="32">
        <v>18.04</v>
      </c>
      <c r="H137" s="32" t="s">
        <v>903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45146</v>
      </c>
      <c r="B138" s="32" t="s">
        <v>1173</v>
      </c>
      <c r="C138" s="31" t="s">
        <v>1174</v>
      </c>
      <c r="D138" s="31" t="s">
        <v>1175</v>
      </c>
      <c r="E138" s="31" t="s">
        <v>576</v>
      </c>
      <c r="F138" s="93">
        <v>350000</v>
      </c>
      <c r="G138" s="32">
        <v>19.8</v>
      </c>
      <c r="H138" s="32" t="s">
        <v>903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45146</v>
      </c>
      <c r="B139" s="32" t="s">
        <v>1123</v>
      </c>
      <c r="C139" s="31" t="s">
        <v>1176</v>
      </c>
      <c r="D139" s="31" t="s">
        <v>1125</v>
      </c>
      <c r="E139" s="31" t="s">
        <v>576</v>
      </c>
      <c r="F139" s="93">
        <v>1000000</v>
      </c>
      <c r="G139" s="32">
        <v>20</v>
      </c>
      <c r="H139" s="32" t="s">
        <v>903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45146</v>
      </c>
      <c r="B140" s="32" t="s">
        <v>1026</v>
      </c>
      <c r="C140" s="31" t="s">
        <v>1027</v>
      </c>
      <c r="D140" s="31" t="s">
        <v>1028</v>
      </c>
      <c r="E140" s="31" t="s">
        <v>576</v>
      </c>
      <c r="F140" s="93">
        <v>83400</v>
      </c>
      <c r="G140" s="32">
        <v>126.58</v>
      </c>
      <c r="H140" s="32" t="s">
        <v>903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45146</v>
      </c>
      <c r="B141" s="32" t="s">
        <v>1177</v>
      </c>
      <c r="C141" s="31" t="s">
        <v>1178</v>
      </c>
      <c r="D141" s="31" t="s">
        <v>578</v>
      </c>
      <c r="E141" s="31" t="s">
        <v>576</v>
      </c>
      <c r="F141" s="93">
        <v>93184</v>
      </c>
      <c r="G141" s="32">
        <v>945.4</v>
      </c>
      <c r="H141" s="32" t="s">
        <v>903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45146</v>
      </c>
      <c r="B142" s="32" t="s">
        <v>1029</v>
      </c>
      <c r="C142" s="31" t="s">
        <v>1030</v>
      </c>
      <c r="D142" s="31" t="s">
        <v>1031</v>
      </c>
      <c r="E142" s="31" t="s">
        <v>576</v>
      </c>
      <c r="F142" s="93">
        <v>1684939</v>
      </c>
      <c r="G142" s="32">
        <v>100.17</v>
      </c>
      <c r="H142" s="32" t="s">
        <v>903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45146</v>
      </c>
      <c r="B143" s="32" t="s">
        <v>1029</v>
      </c>
      <c r="C143" s="31" t="s">
        <v>1030</v>
      </c>
      <c r="D143" s="31" t="s">
        <v>578</v>
      </c>
      <c r="E143" s="31" t="s">
        <v>576</v>
      </c>
      <c r="F143" s="93">
        <v>698589</v>
      </c>
      <c r="G143" s="32">
        <v>99.94</v>
      </c>
      <c r="H143" s="32" t="s">
        <v>903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45146</v>
      </c>
      <c r="B144" s="32" t="s">
        <v>1179</v>
      </c>
      <c r="C144" s="31" t="s">
        <v>1180</v>
      </c>
      <c r="D144" s="31" t="s">
        <v>1181</v>
      </c>
      <c r="E144" s="31" t="s">
        <v>576</v>
      </c>
      <c r="F144" s="93">
        <v>6496</v>
      </c>
      <c r="G144" s="32">
        <v>93.29</v>
      </c>
      <c r="H144" s="32" t="s">
        <v>903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45146</v>
      </c>
      <c r="B145" s="32" t="s">
        <v>1032</v>
      </c>
      <c r="C145" s="31" t="s">
        <v>1033</v>
      </c>
      <c r="D145" s="31" t="s">
        <v>578</v>
      </c>
      <c r="E145" s="31" t="s">
        <v>576</v>
      </c>
      <c r="F145" s="93">
        <v>3013115</v>
      </c>
      <c r="G145" s="32">
        <v>56.53</v>
      </c>
      <c r="H145" s="32" t="s">
        <v>903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45146</v>
      </c>
      <c r="B146" s="32" t="s">
        <v>993</v>
      </c>
      <c r="C146" s="31" t="s">
        <v>994</v>
      </c>
      <c r="D146" s="31" t="s">
        <v>578</v>
      </c>
      <c r="E146" s="31" t="s">
        <v>576</v>
      </c>
      <c r="F146" s="93">
        <v>114130</v>
      </c>
      <c r="G146" s="32">
        <v>125.74</v>
      </c>
      <c r="H146" s="32" t="s">
        <v>903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45146</v>
      </c>
      <c r="B147" s="32" t="s">
        <v>1036</v>
      </c>
      <c r="C147" s="31" t="s">
        <v>1037</v>
      </c>
      <c r="D147" s="31" t="s">
        <v>578</v>
      </c>
      <c r="E147" s="31" t="s">
        <v>576</v>
      </c>
      <c r="F147" s="93">
        <v>890451</v>
      </c>
      <c r="G147" s="32">
        <v>344.2</v>
      </c>
      <c r="H147" s="32" t="s">
        <v>903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45146</v>
      </c>
      <c r="B148" s="32" t="s">
        <v>1036</v>
      </c>
      <c r="C148" s="31" t="s">
        <v>1037</v>
      </c>
      <c r="D148" s="31" t="s">
        <v>938</v>
      </c>
      <c r="E148" s="31" t="s">
        <v>576</v>
      </c>
      <c r="F148" s="93">
        <v>518735</v>
      </c>
      <c r="G148" s="32">
        <v>344.52</v>
      </c>
      <c r="H148" s="32" t="s">
        <v>903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45146</v>
      </c>
      <c r="B149" s="32" t="s">
        <v>1015</v>
      </c>
      <c r="C149" s="31" t="s">
        <v>1016</v>
      </c>
      <c r="D149" s="31" t="s">
        <v>1014</v>
      </c>
      <c r="E149" s="31" t="s">
        <v>577</v>
      </c>
      <c r="F149" s="93">
        <v>136483</v>
      </c>
      <c r="G149" s="32">
        <v>115.98</v>
      </c>
      <c r="H149" s="32" t="s">
        <v>903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45146</v>
      </c>
      <c r="B150" s="32" t="s">
        <v>1139</v>
      </c>
      <c r="C150" s="31" t="s">
        <v>1140</v>
      </c>
      <c r="D150" s="31" t="s">
        <v>1182</v>
      </c>
      <c r="E150" s="31" t="s">
        <v>577</v>
      </c>
      <c r="F150" s="93">
        <v>980000</v>
      </c>
      <c r="G150" s="32">
        <v>17.420000000000002</v>
      </c>
      <c r="H150" s="32" t="s">
        <v>903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45146</v>
      </c>
      <c r="B151" s="32" t="s">
        <v>1142</v>
      </c>
      <c r="C151" s="31" t="s">
        <v>1143</v>
      </c>
      <c r="D151" s="31" t="s">
        <v>578</v>
      </c>
      <c r="E151" s="31" t="s">
        <v>577</v>
      </c>
      <c r="F151" s="93">
        <v>235875</v>
      </c>
      <c r="G151" s="32">
        <v>425.52</v>
      </c>
      <c r="H151" s="32" t="s">
        <v>903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45146</v>
      </c>
      <c r="B152" s="32" t="s">
        <v>1017</v>
      </c>
      <c r="C152" s="31" t="s">
        <v>1018</v>
      </c>
      <c r="D152" s="31" t="s">
        <v>578</v>
      </c>
      <c r="E152" s="31" t="s">
        <v>577</v>
      </c>
      <c r="F152" s="93">
        <v>314512</v>
      </c>
      <c r="G152" s="32">
        <v>223.93</v>
      </c>
      <c r="H152" s="32" t="s">
        <v>903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45146</v>
      </c>
      <c r="B153" s="32" t="s">
        <v>1019</v>
      </c>
      <c r="C153" s="31" t="s">
        <v>1020</v>
      </c>
      <c r="D153" s="31" t="s">
        <v>1183</v>
      </c>
      <c r="E153" s="31" t="s">
        <v>577</v>
      </c>
      <c r="F153" s="93">
        <v>53835</v>
      </c>
      <c r="G153" s="32">
        <v>7.22</v>
      </c>
      <c r="H153" s="32" t="s">
        <v>903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45146</v>
      </c>
      <c r="B154" s="32" t="s">
        <v>1019</v>
      </c>
      <c r="C154" s="31" t="s">
        <v>1020</v>
      </c>
      <c r="D154" s="31" t="s">
        <v>1184</v>
      </c>
      <c r="E154" s="31" t="s">
        <v>577</v>
      </c>
      <c r="F154" s="93">
        <v>391441</v>
      </c>
      <c r="G154" s="32">
        <v>7.31</v>
      </c>
      <c r="H154" s="32" t="s">
        <v>903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45146</v>
      </c>
      <c r="B155" s="32" t="s">
        <v>1019</v>
      </c>
      <c r="C155" s="31" t="s">
        <v>1020</v>
      </c>
      <c r="D155" s="31" t="s">
        <v>1185</v>
      </c>
      <c r="E155" s="31" t="s">
        <v>577</v>
      </c>
      <c r="F155" s="93">
        <v>11343</v>
      </c>
      <c r="G155" s="32">
        <v>10.210000000000001</v>
      </c>
      <c r="H155" s="32" t="s">
        <v>903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45146</v>
      </c>
      <c r="B156" s="32" t="s">
        <v>899</v>
      </c>
      <c r="C156" s="31" t="s">
        <v>900</v>
      </c>
      <c r="D156" s="31" t="s">
        <v>1022</v>
      </c>
      <c r="E156" s="31" t="s">
        <v>577</v>
      </c>
      <c r="F156" s="93">
        <v>622645</v>
      </c>
      <c r="G156" s="32">
        <v>11.9</v>
      </c>
      <c r="H156" s="32" t="s">
        <v>903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45146</v>
      </c>
      <c r="B157" s="32" t="s">
        <v>899</v>
      </c>
      <c r="C157" s="31" t="s">
        <v>900</v>
      </c>
      <c r="D157" s="31" t="s">
        <v>950</v>
      </c>
      <c r="E157" s="31" t="s">
        <v>577</v>
      </c>
      <c r="F157" s="93">
        <v>950000</v>
      </c>
      <c r="G157" s="32">
        <v>11.74</v>
      </c>
      <c r="H157" s="32" t="s">
        <v>903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45146</v>
      </c>
      <c r="B158" s="32" t="s">
        <v>899</v>
      </c>
      <c r="C158" s="31" t="s">
        <v>900</v>
      </c>
      <c r="D158" s="31" t="s">
        <v>936</v>
      </c>
      <c r="E158" s="31" t="s">
        <v>577</v>
      </c>
      <c r="F158" s="93">
        <v>93965</v>
      </c>
      <c r="G158" s="32">
        <v>11.75</v>
      </c>
      <c r="H158" s="32" t="s">
        <v>903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45146</v>
      </c>
      <c r="B159" s="32" t="s">
        <v>1150</v>
      </c>
      <c r="C159" s="31" t="s">
        <v>1151</v>
      </c>
      <c r="D159" s="31" t="s">
        <v>578</v>
      </c>
      <c r="E159" s="31" t="s">
        <v>577</v>
      </c>
      <c r="F159" s="93">
        <v>290086</v>
      </c>
      <c r="G159" s="32">
        <v>184.63</v>
      </c>
      <c r="H159" s="32" t="s">
        <v>903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>
        <v>45146</v>
      </c>
      <c r="B160" s="32" t="s">
        <v>1152</v>
      </c>
      <c r="C160" s="31" t="s">
        <v>1153</v>
      </c>
      <c r="D160" s="31" t="s">
        <v>1186</v>
      </c>
      <c r="E160" s="31" t="s">
        <v>577</v>
      </c>
      <c r="F160" s="93">
        <v>450000</v>
      </c>
      <c r="G160" s="32">
        <v>9.35</v>
      </c>
      <c r="H160" s="32" t="s">
        <v>903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>
        <v>45146</v>
      </c>
      <c r="B161" s="32" t="s">
        <v>1024</v>
      </c>
      <c r="C161" s="31" t="s">
        <v>1025</v>
      </c>
      <c r="D161" s="31" t="s">
        <v>1021</v>
      </c>
      <c r="E161" s="31" t="s">
        <v>577</v>
      </c>
      <c r="F161" s="93">
        <v>38550</v>
      </c>
      <c r="G161" s="32">
        <v>209.16</v>
      </c>
      <c r="H161" s="32" t="s">
        <v>903</v>
      </c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>
        <v>45146</v>
      </c>
      <c r="B162" s="32" t="s">
        <v>1024</v>
      </c>
      <c r="C162" s="31" t="s">
        <v>1025</v>
      </c>
      <c r="D162" s="31" t="s">
        <v>578</v>
      </c>
      <c r="E162" s="31" t="s">
        <v>577</v>
      </c>
      <c r="F162" s="93">
        <v>70443</v>
      </c>
      <c r="G162" s="32">
        <v>194.35</v>
      </c>
      <c r="H162" s="32" t="s">
        <v>903</v>
      </c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>
        <v>45146</v>
      </c>
      <c r="B163" s="32" t="s">
        <v>792</v>
      </c>
      <c r="C163" s="31" t="s">
        <v>1157</v>
      </c>
      <c r="D163" s="31" t="s">
        <v>578</v>
      </c>
      <c r="E163" s="31" t="s">
        <v>577</v>
      </c>
      <c r="F163" s="93">
        <v>1039087</v>
      </c>
      <c r="G163" s="32">
        <v>192.22</v>
      </c>
      <c r="H163" s="32" t="s">
        <v>903</v>
      </c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>
        <v>45146</v>
      </c>
      <c r="B164" s="32" t="s">
        <v>1158</v>
      </c>
      <c r="C164" s="31" t="s">
        <v>1159</v>
      </c>
      <c r="D164" s="31" t="s">
        <v>1160</v>
      </c>
      <c r="E164" s="31" t="s">
        <v>577</v>
      </c>
      <c r="F164" s="93">
        <v>2307220</v>
      </c>
      <c r="G164" s="32">
        <v>89.15</v>
      </c>
      <c r="H164" s="32" t="s">
        <v>903</v>
      </c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>
        <v>45146</v>
      </c>
      <c r="B165" s="32" t="s">
        <v>1161</v>
      </c>
      <c r="C165" s="31" t="s">
        <v>1162</v>
      </c>
      <c r="D165" s="31" t="s">
        <v>937</v>
      </c>
      <c r="E165" s="31" t="s">
        <v>577</v>
      </c>
      <c r="F165" s="93">
        <v>2760</v>
      </c>
      <c r="G165" s="32">
        <v>148.26</v>
      </c>
      <c r="H165" s="32" t="s">
        <v>903</v>
      </c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>
        <v>45146</v>
      </c>
      <c r="B166" s="32" t="s">
        <v>890</v>
      </c>
      <c r="C166" s="31" t="s">
        <v>1187</v>
      </c>
      <c r="D166" s="31" t="s">
        <v>1109</v>
      </c>
      <c r="E166" s="31" t="s">
        <v>577</v>
      </c>
      <c r="F166" s="93">
        <v>1538000</v>
      </c>
      <c r="G166" s="32">
        <v>280.68</v>
      </c>
      <c r="H166" s="32" t="s">
        <v>903</v>
      </c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>
        <v>45146</v>
      </c>
      <c r="B167" s="32" t="s">
        <v>1163</v>
      </c>
      <c r="C167" s="31" t="s">
        <v>1164</v>
      </c>
      <c r="D167" s="31" t="s">
        <v>578</v>
      </c>
      <c r="E167" s="31" t="s">
        <v>577</v>
      </c>
      <c r="F167" s="93">
        <v>633708</v>
      </c>
      <c r="G167" s="32">
        <v>88.71</v>
      </c>
      <c r="H167" s="32" t="s">
        <v>903</v>
      </c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>
        <v>45146</v>
      </c>
      <c r="B168" s="32" t="s">
        <v>1165</v>
      </c>
      <c r="C168" s="31" t="s">
        <v>1166</v>
      </c>
      <c r="D168" s="31" t="s">
        <v>1188</v>
      </c>
      <c r="E168" s="31" t="s">
        <v>577</v>
      </c>
      <c r="F168" s="93">
        <v>25941706</v>
      </c>
      <c r="G168" s="32">
        <v>14.6</v>
      </c>
      <c r="H168" s="32" t="s">
        <v>903</v>
      </c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>
        <v>45146</v>
      </c>
      <c r="B169" s="32" t="s">
        <v>1171</v>
      </c>
      <c r="C169" s="31" t="s">
        <v>1172</v>
      </c>
      <c r="D169" s="31" t="s">
        <v>1023</v>
      </c>
      <c r="E169" s="31" t="s">
        <v>577</v>
      </c>
      <c r="F169" s="93">
        <v>53692</v>
      </c>
      <c r="G169" s="32">
        <v>708.13</v>
      </c>
      <c r="H169" s="32" t="s">
        <v>903</v>
      </c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>
        <v>45146</v>
      </c>
      <c r="B170" s="32" t="s">
        <v>1171</v>
      </c>
      <c r="C170" s="31" t="s">
        <v>1172</v>
      </c>
      <c r="D170" s="31" t="s">
        <v>950</v>
      </c>
      <c r="E170" s="31" t="s">
        <v>577</v>
      </c>
      <c r="F170" s="93">
        <v>149999</v>
      </c>
      <c r="G170" s="32">
        <v>708.2</v>
      </c>
      <c r="H170" s="32" t="s">
        <v>903</v>
      </c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>
        <v>45146</v>
      </c>
      <c r="B171" s="32" t="s">
        <v>952</v>
      </c>
      <c r="C171" s="31" t="s">
        <v>953</v>
      </c>
      <c r="D171" s="31" t="s">
        <v>950</v>
      </c>
      <c r="E171" s="31" t="s">
        <v>577</v>
      </c>
      <c r="F171" s="93">
        <v>10000000</v>
      </c>
      <c r="G171" s="32">
        <v>2.2999999999999998</v>
      </c>
      <c r="H171" s="32" t="s">
        <v>903</v>
      </c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>
        <v>45146</v>
      </c>
      <c r="B172" s="32" t="s">
        <v>952</v>
      </c>
      <c r="C172" s="31" t="s">
        <v>953</v>
      </c>
      <c r="D172" s="31" t="s">
        <v>992</v>
      </c>
      <c r="E172" s="31" t="s">
        <v>577</v>
      </c>
      <c r="F172" s="93">
        <v>5139354</v>
      </c>
      <c r="G172" s="32">
        <v>2.2999999999999998</v>
      </c>
      <c r="H172" s="32" t="s">
        <v>903</v>
      </c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>
        <v>45146</v>
      </c>
      <c r="B173" s="32" t="s">
        <v>939</v>
      </c>
      <c r="C173" s="31" t="s">
        <v>940</v>
      </c>
      <c r="D173" s="31" t="s">
        <v>893</v>
      </c>
      <c r="E173" s="31" t="s">
        <v>577</v>
      </c>
      <c r="F173" s="93">
        <v>24716090</v>
      </c>
      <c r="G173" s="32">
        <v>18.11</v>
      </c>
      <c r="H173" s="32" t="s">
        <v>903</v>
      </c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>
        <v>45146</v>
      </c>
      <c r="B174" s="32" t="s">
        <v>1173</v>
      </c>
      <c r="C174" s="31" t="s">
        <v>1174</v>
      </c>
      <c r="D174" s="31" t="s">
        <v>1189</v>
      </c>
      <c r="E174" s="31" t="s">
        <v>577</v>
      </c>
      <c r="F174" s="93">
        <v>80000</v>
      </c>
      <c r="G174" s="32">
        <v>20.399999999999999</v>
      </c>
      <c r="H174" s="32" t="s">
        <v>903</v>
      </c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>
        <v>45146</v>
      </c>
      <c r="B175" s="32" t="s">
        <v>1123</v>
      </c>
      <c r="C175" s="31" t="s">
        <v>1176</v>
      </c>
      <c r="D175" s="31" t="s">
        <v>1190</v>
      </c>
      <c r="E175" s="31" t="s">
        <v>577</v>
      </c>
      <c r="F175" s="93">
        <v>300000</v>
      </c>
      <c r="G175" s="32">
        <v>20</v>
      </c>
      <c r="H175" s="32" t="s">
        <v>903</v>
      </c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>
        <v>45146</v>
      </c>
      <c r="B176" s="32" t="s">
        <v>1123</v>
      </c>
      <c r="C176" s="31" t="s">
        <v>1176</v>
      </c>
      <c r="D176" s="31" t="s">
        <v>1191</v>
      </c>
      <c r="E176" s="31" t="s">
        <v>577</v>
      </c>
      <c r="F176" s="93">
        <v>350000</v>
      </c>
      <c r="G176" s="32">
        <v>20</v>
      </c>
      <c r="H176" s="32" t="s">
        <v>903</v>
      </c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>
        <v>45146</v>
      </c>
      <c r="B177" s="32" t="s">
        <v>1192</v>
      </c>
      <c r="C177" s="31" t="s">
        <v>1193</v>
      </c>
      <c r="D177" s="31" t="s">
        <v>1194</v>
      </c>
      <c r="E177" s="31" t="s">
        <v>577</v>
      </c>
      <c r="F177" s="93">
        <v>1180000</v>
      </c>
      <c r="G177" s="32">
        <v>0.1</v>
      </c>
      <c r="H177" s="32" t="s">
        <v>903</v>
      </c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>
        <v>45146</v>
      </c>
      <c r="B178" s="32" t="s">
        <v>1026</v>
      </c>
      <c r="C178" s="31" t="s">
        <v>1027</v>
      </c>
      <c r="D178" s="31" t="s">
        <v>1028</v>
      </c>
      <c r="E178" s="31" t="s">
        <v>577</v>
      </c>
      <c r="F178" s="93">
        <v>83400</v>
      </c>
      <c r="G178" s="32">
        <v>125.17</v>
      </c>
      <c r="H178" s="32" t="s">
        <v>903</v>
      </c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>
        <v>45146</v>
      </c>
      <c r="B179" s="32" t="s">
        <v>1177</v>
      </c>
      <c r="C179" s="31" t="s">
        <v>1178</v>
      </c>
      <c r="D179" s="31" t="s">
        <v>578</v>
      </c>
      <c r="E179" s="31" t="s">
        <v>577</v>
      </c>
      <c r="F179" s="93">
        <v>93184</v>
      </c>
      <c r="G179" s="32">
        <v>946.99</v>
      </c>
      <c r="H179" s="32" t="s">
        <v>903</v>
      </c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>
        <v>45146</v>
      </c>
      <c r="B180" s="32" t="s">
        <v>1029</v>
      </c>
      <c r="C180" s="31" t="s">
        <v>1030</v>
      </c>
      <c r="D180" s="31" t="s">
        <v>578</v>
      </c>
      <c r="E180" s="31" t="s">
        <v>577</v>
      </c>
      <c r="F180" s="93">
        <v>698589</v>
      </c>
      <c r="G180" s="32">
        <v>100.03</v>
      </c>
      <c r="H180" s="32" t="s">
        <v>903</v>
      </c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>
        <v>45146</v>
      </c>
      <c r="B181" s="32" t="s">
        <v>1029</v>
      </c>
      <c r="C181" s="31" t="s">
        <v>1030</v>
      </c>
      <c r="D181" s="31" t="s">
        <v>1031</v>
      </c>
      <c r="E181" s="31" t="s">
        <v>577</v>
      </c>
      <c r="F181" s="93">
        <v>1681269</v>
      </c>
      <c r="G181" s="32">
        <v>100.21</v>
      </c>
      <c r="H181" s="32" t="s">
        <v>903</v>
      </c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>
        <v>45146</v>
      </c>
      <c r="B182" s="32" t="s">
        <v>1179</v>
      </c>
      <c r="C182" s="31" t="s">
        <v>1180</v>
      </c>
      <c r="D182" s="31" t="s">
        <v>1181</v>
      </c>
      <c r="E182" s="31" t="s">
        <v>577</v>
      </c>
      <c r="F182" s="93">
        <v>214507</v>
      </c>
      <c r="G182" s="32">
        <v>93.55</v>
      </c>
      <c r="H182" s="32" t="s">
        <v>903</v>
      </c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>
        <v>45146</v>
      </c>
      <c r="B183" s="32" t="s">
        <v>1032</v>
      </c>
      <c r="C183" s="31" t="s">
        <v>1033</v>
      </c>
      <c r="D183" s="31" t="s">
        <v>578</v>
      </c>
      <c r="E183" s="31" t="s">
        <v>577</v>
      </c>
      <c r="F183" s="93">
        <v>3013115</v>
      </c>
      <c r="G183" s="32">
        <v>56.54</v>
      </c>
      <c r="H183" s="32" t="s">
        <v>903</v>
      </c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5" customHeight="1">
      <c r="A184" s="92">
        <v>45146</v>
      </c>
      <c r="B184" s="32" t="s">
        <v>1034</v>
      </c>
      <c r="C184" s="31" t="s">
        <v>1035</v>
      </c>
      <c r="D184" s="31" t="s">
        <v>1195</v>
      </c>
      <c r="E184" s="31" t="s">
        <v>577</v>
      </c>
      <c r="F184" s="93">
        <v>1882239</v>
      </c>
      <c r="G184" s="32">
        <v>0.16</v>
      </c>
      <c r="H184" s="32" t="s">
        <v>903</v>
      </c>
    </row>
    <row r="185" spans="1:28" ht="15" customHeight="1">
      <c r="A185" s="92">
        <v>45146</v>
      </c>
      <c r="B185" s="32" t="s">
        <v>993</v>
      </c>
      <c r="C185" s="31" t="s">
        <v>994</v>
      </c>
      <c r="D185" s="31" t="s">
        <v>578</v>
      </c>
      <c r="E185" s="31" t="s">
        <v>577</v>
      </c>
      <c r="F185" s="93">
        <v>114130</v>
      </c>
      <c r="G185" s="32">
        <v>125.79</v>
      </c>
      <c r="H185" s="32" t="s">
        <v>903</v>
      </c>
    </row>
    <row r="186" spans="1:28" ht="15" customHeight="1">
      <c r="A186" s="92">
        <v>45146</v>
      </c>
      <c r="B186" s="32" t="s">
        <v>1036</v>
      </c>
      <c r="C186" s="31" t="s">
        <v>1037</v>
      </c>
      <c r="D186" s="31" t="s">
        <v>938</v>
      </c>
      <c r="E186" s="31" t="s">
        <v>577</v>
      </c>
      <c r="F186" s="93">
        <v>518735</v>
      </c>
      <c r="G186" s="32">
        <v>344.7</v>
      </c>
      <c r="H186" s="32" t="s">
        <v>903</v>
      </c>
    </row>
    <row r="187" spans="1:28" ht="15" customHeight="1">
      <c r="A187" s="92">
        <v>45146</v>
      </c>
      <c r="B187" s="32" t="s">
        <v>1036</v>
      </c>
      <c r="C187" s="31" t="s">
        <v>1037</v>
      </c>
      <c r="D187" s="31" t="s">
        <v>578</v>
      </c>
      <c r="E187" s="31" t="s">
        <v>577</v>
      </c>
      <c r="F187" s="93">
        <v>890451</v>
      </c>
      <c r="G187" s="32">
        <v>344.13</v>
      </c>
      <c r="H187" s="32" t="s">
        <v>903</v>
      </c>
    </row>
    <row r="188" spans="1:28" ht="15" customHeight="1">
      <c r="A188" s="92">
        <v>45146</v>
      </c>
      <c r="B188" s="32" t="s">
        <v>1038</v>
      </c>
      <c r="C188" s="31" t="s">
        <v>1039</v>
      </c>
      <c r="D188" s="31" t="s">
        <v>950</v>
      </c>
      <c r="E188" s="31" t="s">
        <v>577</v>
      </c>
      <c r="F188" s="93">
        <v>201000</v>
      </c>
      <c r="G188" s="32">
        <v>37.18</v>
      </c>
      <c r="H188" s="32" t="s">
        <v>903</v>
      </c>
    </row>
    <row r="189" spans="1:28" ht="15" customHeight="1">
      <c r="A189" s="92">
        <v>45146</v>
      </c>
      <c r="B189" s="32" t="s">
        <v>1038</v>
      </c>
      <c r="C189" s="31" t="s">
        <v>1039</v>
      </c>
      <c r="D189" s="31" t="s">
        <v>1021</v>
      </c>
      <c r="E189" s="31" t="s">
        <v>577</v>
      </c>
      <c r="F189" s="93">
        <v>150000</v>
      </c>
      <c r="G189" s="32">
        <v>38.700000000000003</v>
      </c>
      <c r="H189" s="32" t="s">
        <v>903</v>
      </c>
    </row>
    <row r="190" spans="1:28" ht="15" customHeight="1">
      <c r="A190" s="92"/>
      <c r="B190" s="32"/>
      <c r="C190" s="31"/>
      <c r="D190" s="31"/>
      <c r="E190" s="31"/>
      <c r="F190" s="93"/>
      <c r="G190" s="32"/>
      <c r="H190" s="95"/>
    </row>
    <row r="191" spans="1:28" ht="15" customHeight="1">
      <c r="A191" s="92"/>
      <c r="B191" s="32"/>
      <c r="C191" s="31"/>
      <c r="D191" s="31"/>
      <c r="E191" s="31"/>
      <c r="F191" s="93"/>
      <c r="G191" s="32"/>
      <c r="H191" s="95"/>
    </row>
    <row r="192" spans="1:28" ht="15" customHeight="1">
      <c r="A192" s="92"/>
      <c r="B192" s="32"/>
      <c r="C192" s="31"/>
      <c r="D192" s="31"/>
      <c r="E192" s="31"/>
      <c r="F192" s="93"/>
      <c r="G192" s="32"/>
      <c r="H192" s="95"/>
    </row>
    <row r="193" spans="1:8" ht="15" customHeight="1">
      <c r="A193" s="92"/>
      <c r="B193" s="32"/>
      <c r="C193" s="31"/>
      <c r="D193" s="31"/>
      <c r="E193" s="31"/>
      <c r="F193" s="93"/>
      <c r="G193" s="32"/>
      <c r="H193" s="95"/>
    </row>
    <row r="194" spans="1:8" ht="15" customHeight="1">
      <c r="A194" s="92"/>
      <c r="B194" s="32"/>
      <c r="C194" s="31"/>
      <c r="D194" s="31"/>
      <c r="E194" s="31"/>
      <c r="F194" s="93"/>
      <c r="G194" s="32"/>
      <c r="H194" s="95"/>
    </row>
    <row r="195" spans="1:8" ht="15" customHeight="1">
      <c r="A195" s="92"/>
      <c r="B195" s="32"/>
      <c r="C195" s="31"/>
      <c r="D195" s="31"/>
      <c r="E195" s="31"/>
      <c r="F195" s="93"/>
      <c r="G195" s="32"/>
      <c r="H195" s="95"/>
    </row>
    <row r="196" spans="1:8" ht="15" customHeight="1">
      <c r="A196" s="92"/>
      <c r="B196" s="32"/>
      <c r="C196" s="31"/>
      <c r="D196" s="31"/>
      <c r="E196" s="31"/>
      <c r="F196" s="93"/>
      <c r="G196" s="32"/>
      <c r="H196" s="95"/>
    </row>
    <row r="197" spans="1:8" ht="15" customHeight="1">
      <c r="A197" s="92"/>
      <c r="B197" s="32"/>
      <c r="C197" s="31"/>
      <c r="D197" s="31"/>
      <c r="E197" s="31"/>
      <c r="F197" s="93"/>
      <c r="G197" s="32"/>
      <c r="H197" s="95"/>
    </row>
    <row r="198" spans="1:8" ht="15" customHeight="1">
      <c r="A198" s="92"/>
      <c r="B198" s="32"/>
      <c r="C198" s="31"/>
      <c r="D198" s="31"/>
      <c r="E198" s="31"/>
      <c r="F198" s="93"/>
      <c r="G198" s="32"/>
      <c r="H198" s="95"/>
    </row>
    <row r="199" spans="1:8" ht="15" customHeight="1">
      <c r="A199" s="92"/>
      <c r="B199" s="32"/>
      <c r="C199" s="31"/>
      <c r="D199" s="31"/>
      <c r="E199" s="31"/>
      <c r="F199" s="93"/>
      <c r="G199" s="32"/>
      <c r="H199" s="95"/>
    </row>
    <row r="200" spans="1:8" ht="15" customHeight="1">
      <c r="A200" s="92"/>
      <c r="B200" s="32"/>
      <c r="C200" s="31"/>
      <c r="D200" s="31"/>
      <c r="E200" s="31"/>
      <c r="F200" s="93"/>
      <c r="G200" s="32"/>
      <c r="H200" s="95"/>
    </row>
    <row r="201" spans="1:8" ht="15" customHeight="1">
      <c r="A201" s="92"/>
      <c r="B201" s="32"/>
      <c r="C201" s="31"/>
      <c r="D201" s="31"/>
      <c r="E201" s="31"/>
      <c r="F201" s="93"/>
      <c r="G201" s="32"/>
      <c r="H201" s="95"/>
    </row>
    <row r="202" spans="1:8" ht="15" customHeight="1">
      <c r="A202" s="92"/>
      <c r="B202" s="32"/>
      <c r="C202" s="31"/>
      <c r="D202" s="31"/>
      <c r="E202" s="31"/>
      <c r="F202" s="93"/>
      <c r="G202" s="32"/>
      <c r="H202" s="95"/>
    </row>
    <row r="203" spans="1:8" ht="15" customHeight="1">
      <c r="A203" s="92"/>
      <c r="B203" s="32"/>
      <c r="C203" s="31"/>
      <c r="D203" s="31"/>
      <c r="E203" s="31"/>
      <c r="F203" s="93"/>
      <c r="G203" s="32"/>
      <c r="H203" s="95"/>
    </row>
    <row r="204" spans="1:8" ht="15" customHeight="1">
      <c r="A204" s="92"/>
      <c r="B204" s="32"/>
      <c r="C204" s="31"/>
      <c r="D204" s="31"/>
      <c r="E204" s="31"/>
      <c r="F204" s="93"/>
      <c r="G204" s="32"/>
      <c r="H204" s="95"/>
    </row>
    <row r="205" spans="1:8" ht="15" customHeight="1">
      <c r="A205" s="92"/>
      <c r="B205" s="32"/>
      <c r="C205" s="31"/>
      <c r="D205" s="31"/>
      <c r="E205" s="31"/>
      <c r="F205" s="93"/>
      <c r="G205" s="32"/>
      <c r="H205" s="95"/>
    </row>
    <row r="206" spans="1:8" ht="15" customHeight="1">
      <c r="A206" s="92"/>
      <c r="B206" s="32"/>
      <c r="C206" s="31"/>
      <c r="D206" s="31"/>
      <c r="E206" s="31"/>
      <c r="F206" s="93"/>
      <c r="G206" s="32"/>
      <c r="H206" s="9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8"/>
  <sheetViews>
    <sheetView zoomScale="90" zoomScaleNormal="90" workbookViewId="0">
      <selection activeCell="H28" sqref="H28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954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45147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6">
        <v>1</v>
      </c>
      <c r="B10" s="287">
        <v>45092</v>
      </c>
      <c r="C10" s="288"/>
      <c r="D10" s="289" t="s">
        <v>62</v>
      </c>
      <c r="E10" s="290" t="s">
        <v>593</v>
      </c>
      <c r="F10" s="245">
        <v>6800</v>
      </c>
      <c r="G10" s="248">
        <v>6400</v>
      </c>
      <c r="H10" s="248">
        <v>7150</v>
      </c>
      <c r="I10" s="291" t="s">
        <v>856</v>
      </c>
      <c r="J10" s="115" t="s">
        <v>934</v>
      </c>
      <c r="K10" s="115">
        <f>H10-F10</f>
        <v>350</v>
      </c>
      <c r="L10" s="116">
        <f>(F10*-0.3)/100</f>
        <v>-20.399999999999999</v>
      </c>
      <c r="M10" s="117">
        <f>(K10+L10)/F10</f>
        <v>4.8470588235294119E-2</v>
      </c>
      <c r="N10" s="266" t="s">
        <v>596</v>
      </c>
      <c r="O10" s="268">
        <v>45139</v>
      </c>
      <c r="P10" s="267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6">
        <v>2</v>
      </c>
      <c r="B11" s="287">
        <v>45111</v>
      </c>
      <c r="C11" s="288"/>
      <c r="D11" s="289" t="s">
        <v>82</v>
      </c>
      <c r="E11" s="290" t="s">
        <v>593</v>
      </c>
      <c r="F11" s="245">
        <v>255</v>
      </c>
      <c r="G11" s="248">
        <v>234</v>
      </c>
      <c r="H11" s="248">
        <v>272</v>
      </c>
      <c r="I11" s="291" t="s">
        <v>879</v>
      </c>
      <c r="J11" s="115" t="s">
        <v>1042</v>
      </c>
      <c r="K11" s="115">
        <f>H11-F11</f>
        <v>17</v>
      </c>
      <c r="L11" s="116">
        <f>(F11*-0.3)/100</f>
        <v>-0.76500000000000001</v>
      </c>
      <c r="M11" s="117">
        <f>(K11+L11)/F11</f>
        <v>6.3666666666666663E-2</v>
      </c>
      <c r="N11" s="266" t="s">
        <v>596</v>
      </c>
      <c r="O11" s="268">
        <v>45146</v>
      </c>
      <c r="P11" s="267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53">
        <v>3</v>
      </c>
      <c r="B12" s="108">
        <v>45112</v>
      </c>
      <c r="C12" s="254"/>
      <c r="D12" s="255" t="s">
        <v>388</v>
      </c>
      <c r="E12" s="109" t="s">
        <v>593</v>
      </c>
      <c r="F12" s="107" t="s">
        <v>885</v>
      </c>
      <c r="G12" s="110">
        <v>1395</v>
      </c>
      <c r="H12" s="107"/>
      <c r="I12" s="107" t="s">
        <v>881</v>
      </c>
      <c r="J12" s="110" t="s">
        <v>594</v>
      </c>
      <c r="K12" s="110"/>
      <c r="L12" s="111"/>
      <c r="M12" s="112"/>
      <c r="N12" s="110"/>
      <c r="O12" s="264"/>
      <c r="P12" s="118">
        <f>VLOOKUP(D12,'MidCap Intra'!B59:C558,2,0)</f>
        <v>1461.25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9">
        <v>4</v>
      </c>
      <c r="B13" s="251">
        <v>45119</v>
      </c>
      <c r="C13" s="270"/>
      <c r="D13" s="271" t="s">
        <v>129</v>
      </c>
      <c r="E13" s="272" t="s">
        <v>593</v>
      </c>
      <c r="F13" s="250" t="s">
        <v>886</v>
      </c>
      <c r="G13" s="252">
        <v>1540</v>
      </c>
      <c r="H13" s="250"/>
      <c r="I13" s="250" t="s">
        <v>884</v>
      </c>
      <c r="J13" s="252" t="s">
        <v>594</v>
      </c>
      <c r="K13" s="252"/>
      <c r="L13" s="265"/>
      <c r="M13" s="273"/>
      <c r="N13" s="252"/>
      <c r="O13" s="274"/>
      <c r="P13" s="118">
        <f>VLOOKUP(D13,'MidCap Intra'!B63:C562,2,0)</f>
        <v>1649.9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9">
        <v>5</v>
      </c>
      <c r="B14" s="251">
        <v>45120</v>
      </c>
      <c r="C14" s="270"/>
      <c r="D14" s="276" t="s">
        <v>431</v>
      </c>
      <c r="E14" s="272" t="s">
        <v>593</v>
      </c>
      <c r="F14" s="250" t="s">
        <v>888</v>
      </c>
      <c r="G14" s="252">
        <v>102</v>
      </c>
      <c r="H14" s="250"/>
      <c r="I14" s="250" t="s">
        <v>889</v>
      </c>
      <c r="J14" s="252" t="s">
        <v>594</v>
      </c>
      <c r="K14" s="252"/>
      <c r="L14" s="265"/>
      <c r="M14" s="273"/>
      <c r="N14" s="252"/>
      <c r="O14" s="274"/>
      <c r="P14" s="118">
        <f>VLOOKUP(D14,'MidCap Intra'!B64:C563,2,0)</f>
        <v>113.2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9">
        <v>6</v>
      </c>
      <c r="B15" s="251">
        <v>45125</v>
      </c>
      <c r="C15" s="270"/>
      <c r="D15" s="276" t="s">
        <v>215</v>
      </c>
      <c r="E15" s="272" t="s">
        <v>593</v>
      </c>
      <c r="F15" s="250" t="s">
        <v>896</v>
      </c>
      <c r="G15" s="252">
        <v>548</v>
      </c>
      <c r="H15" s="250"/>
      <c r="I15" s="250" t="s">
        <v>897</v>
      </c>
      <c r="J15" s="252" t="s">
        <v>594</v>
      </c>
      <c r="K15" s="252"/>
      <c r="L15" s="265"/>
      <c r="M15" s="273"/>
      <c r="N15" s="252"/>
      <c r="O15" s="274"/>
      <c r="P15" s="118">
        <f>VLOOKUP(D15,'MidCap Intra'!B67:C566,2,0)</f>
        <v>573.1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14">
        <v>7</v>
      </c>
      <c r="B16" s="297">
        <v>45125</v>
      </c>
      <c r="C16" s="315"/>
      <c r="D16" s="316" t="s">
        <v>500</v>
      </c>
      <c r="E16" s="317" t="s">
        <v>593</v>
      </c>
      <c r="F16" s="296">
        <v>178</v>
      </c>
      <c r="G16" s="298">
        <v>168</v>
      </c>
      <c r="H16" s="296">
        <v>170</v>
      </c>
      <c r="I16" s="296" t="s">
        <v>898</v>
      </c>
      <c r="J16" s="318" t="s">
        <v>944</v>
      </c>
      <c r="K16" s="318">
        <f t="shared" ref="K16" si="0">H16-F16</f>
        <v>-8</v>
      </c>
      <c r="L16" s="319">
        <f>(F16*-0.3)/100</f>
        <v>-0.53400000000000003</v>
      </c>
      <c r="M16" s="320">
        <f t="shared" ref="M16" si="1">(K16+L16)/F16</f>
        <v>-4.7943820224719103E-2</v>
      </c>
      <c r="N16" s="321" t="s">
        <v>607</v>
      </c>
      <c r="O16" s="322">
        <v>45140</v>
      </c>
      <c r="P16" s="323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6">
        <v>8</v>
      </c>
      <c r="B17" s="287">
        <v>45133</v>
      </c>
      <c r="C17" s="288"/>
      <c r="D17" s="289" t="s">
        <v>429</v>
      </c>
      <c r="E17" s="290" t="s">
        <v>593</v>
      </c>
      <c r="F17" s="245">
        <v>326</v>
      </c>
      <c r="G17" s="248">
        <v>299</v>
      </c>
      <c r="H17" s="248">
        <v>345.5</v>
      </c>
      <c r="I17" s="291" t="s">
        <v>904</v>
      </c>
      <c r="J17" s="115" t="s">
        <v>941</v>
      </c>
      <c r="K17" s="115">
        <f t="shared" ref="K17" si="2">H17-F17</f>
        <v>19.5</v>
      </c>
      <c r="L17" s="116">
        <f>(F17*-0.3)/100</f>
        <v>-0.97799999999999998</v>
      </c>
      <c r="M17" s="117">
        <f t="shared" ref="M17" si="3">(K17+L17)/F17</f>
        <v>5.6815950920245391E-2</v>
      </c>
      <c r="N17" s="266" t="s">
        <v>596</v>
      </c>
      <c r="O17" s="268">
        <v>45140</v>
      </c>
      <c r="P17" s="267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9">
        <v>9</v>
      </c>
      <c r="B18" s="251">
        <v>45133</v>
      </c>
      <c r="C18" s="270"/>
      <c r="D18" s="276" t="s">
        <v>74</v>
      </c>
      <c r="E18" s="272" t="s">
        <v>593</v>
      </c>
      <c r="F18" s="250" t="s">
        <v>905</v>
      </c>
      <c r="G18" s="252">
        <v>185</v>
      </c>
      <c r="H18" s="250"/>
      <c r="I18" s="250" t="s">
        <v>906</v>
      </c>
      <c r="J18" s="252" t="s">
        <v>594</v>
      </c>
      <c r="K18" s="252"/>
      <c r="L18" s="265"/>
      <c r="M18" s="273"/>
      <c r="N18" s="252"/>
      <c r="O18" s="274"/>
      <c r="P18" s="118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3">
        <v>10</v>
      </c>
      <c r="B19" s="108">
        <v>45133</v>
      </c>
      <c r="C19" s="254"/>
      <c r="D19" s="277" t="s">
        <v>492</v>
      </c>
      <c r="E19" s="272" t="s">
        <v>593</v>
      </c>
      <c r="F19" s="107" t="s">
        <v>907</v>
      </c>
      <c r="G19" s="110">
        <v>118</v>
      </c>
      <c r="H19" s="107"/>
      <c r="I19" s="107" t="s">
        <v>908</v>
      </c>
      <c r="J19" s="110" t="s">
        <v>594</v>
      </c>
      <c r="K19" s="252"/>
      <c r="L19" s="265"/>
      <c r="M19" s="273"/>
      <c r="N19" s="252"/>
      <c r="O19" s="274"/>
      <c r="P19" s="118">
        <f>VLOOKUP(D19,'MidCap Intra'!B71:C570,2,0)</f>
        <v>123.9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9">
        <v>11</v>
      </c>
      <c r="B20" s="251">
        <v>45134</v>
      </c>
      <c r="C20" s="270"/>
      <c r="D20" s="271" t="s">
        <v>151</v>
      </c>
      <c r="E20" s="272" t="s">
        <v>593</v>
      </c>
      <c r="F20" s="250" t="s">
        <v>909</v>
      </c>
      <c r="G20" s="252">
        <v>164</v>
      </c>
      <c r="H20" s="250"/>
      <c r="I20" s="250" t="s">
        <v>910</v>
      </c>
      <c r="J20" s="252" t="s">
        <v>594</v>
      </c>
      <c r="K20" s="252"/>
      <c r="L20" s="265"/>
      <c r="M20" s="273"/>
      <c r="N20" s="252"/>
      <c r="O20" s="274"/>
      <c r="P20" s="118">
        <f>VLOOKUP(D20,'MidCap Intra'!B72:C571,2,0)</f>
        <v>172.05</v>
      </c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69">
        <v>12</v>
      </c>
      <c r="B21" s="251">
        <v>45135</v>
      </c>
      <c r="C21" s="270"/>
      <c r="D21" s="276" t="s">
        <v>460</v>
      </c>
      <c r="E21" s="272" t="s">
        <v>593</v>
      </c>
      <c r="F21" s="250" t="s">
        <v>914</v>
      </c>
      <c r="G21" s="252">
        <v>1840</v>
      </c>
      <c r="H21" s="250"/>
      <c r="I21" s="250" t="s">
        <v>883</v>
      </c>
      <c r="J21" s="252" t="s">
        <v>594</v>
      </c>
      <c r="K21" s="252"/>
      <c r="L21" s="265"/>
      <c r="M21" s="273"/>
      <c r="N21" s="252"/>
      <c r="O21" s="274"/>
      <c r="P21" s="118">
        <f>VLOOKUP(D21,'MidCap Intra'!B73:C572,2,0)</f>
        <v>2048.65</v>
      </c>
      <c r="R21" s="41" t="s">
        <v>595</v>
      </c>
    </row>
    <row r="22" spans="1:38" ht="15" customHeight="1">
      <c r="A22" s="269">
        <v>13</v>
      </c>
      <c r="B22" s="251">
        <v>45139</v>
      </c>
      <c r="C22" s="270"/>
      <c r="D22" s="271" t="s">
        <v>302</v>
      </c>
      <c r="E22" s="272" t="s">
        <v>593</v>
      </c>
      <c r="F22" s="250" t="s">
        <v>927</v>
      </c>
      <c r="G22" s="252">
        <v>2880</v>
      </c>
      <c r="H22" s="250"/>
      <c r="I22" s="250" t="s">
        <v>928</v>
      </c>
      <c r="J22" s="252" t="s">
        <v>594</v>
      </c>
      <c r="K22" s="252"/>
      <c r="L22" s="265"/>
      <c r="M22" s="273"/>
      <c r="N22" s="252"/>
      <c r="O22" s="274"/>
      <c r="P22" s="118">
        <f>VLOOKUP(D22,'MidCap Intra'!B74:C573,2,0)</f>
        <v>3004.05</v>
      </c>
    </row>
    <row r="23" spans="1:38" ht="15" customHeight="1">
      <c r="A23" s="269">
        <v>14</v>
      </c>
      <c r="B23" s="251">
        <v>45142</v>
      </c>
      <c r="C23" s="270"/>
      <c r="D23" s="271" t="s">
        <v>557</v>
      </c>
      <c r="E23" s="272" t="s">
        <v>593</v>
      </c>
      <c r="F23" s="250" t="s">
        <v>983</v>
      </c>
      <c r="G23" s="252">
        <v>1745</v>
      </c>
      <c r="H23" s="250"/>
      <c r="I23" s="250" t="s">
        <v>984</v>
      </c>
      <c r="J23" s="252" t="s">
        <v>594</v>
      </c>
      <c r="K23" s="252"/>
      <c r="L23" s="265"/>
      <c r="M23" s="273"/>
      <c r="N23" s="252"/>
      <c r="O23" s="274"/>
      <c r="P23" s="118">
        <f>VLOOKUP(D23,'MidCap Intra'!B75:C574,2,0)</f>
        <v>1872.3</v>
      </c>
    </row>
    <row r="24" spans="1:38" ht="15" customHeight="1">
      <c r="A24" s="269">
        <v>15</v>
      </c>
      <c r="B24" s="251">
        <v>45145</v>
      </c>
      <c r="C24" s="270"/>
      <c r="D24" s="271" t="s">
        <v>536</v>
      </c>
      <c r="E24" s="272" t="s">
        <v>593</v>
      </c>
      <c r="F24" s="250" t="s">
        <v>997</v>
      </c>
      <c r="G24" s="252">
        <v>365</v>
      </c>
      <c r="H24" s="250"/>
      <c r="I24" s="250" t="s">
        <v>998</v>
      </c>
      <c r="J24" s="252" t="s">
        <v>594</v>
      </c>
      <c r="K24" s="252"/>
      <c r="L24" s="265"/>
      <c r="M24" s="273"/>
      <c r="N24" s="252"/>
      <c r="O24" s="274"/>
      <c r="P24" s="118">
        <f>VLOOKUP(D24,'MidCap Intra'!B76:C575,2,0)</f>
        <v>394.6</v>
      </c>
    </row>
    <row r="25" spans="1:38" ht="15" customHeight="1">
      <c r="A25" s="269">
        <v>16</v>
      </c>
      <c r="B25" s="251">
        <v>45146</v>
      </c>
      <c r="C25" s="270"/>
      <c r="D25" s="276" t="s">
        <v>223</v>
      </c>
      <c r="E25" s="272" t="s">
        <v>593</v>
      </c>
      <c r="F25" s="250" t="s">
        <v>1040</v>
      </c>
      <c r="G25" s="252">
        <v>965</v>
      </c>
      <c r="H25" s="250"/>
      <c r="I25" s="250" t="s">
        <v>1041</v>
      </c>
      <c r="J25" s="252" t="s">
        <v>594</v>
      </c>
      <c r="K25" s="252"/>
      <c r="L25" s="265"/>
      <c r="M25" s="273"/>
      <c r="N25" s="252"/>
      <c r="O25" s="274"/>
      <c r="P25" s="118">
        <f>VLOOKUP(D25,'MidCap Intra'!B77:C576,2,0)</f>
        <v>1010.35</v>
      </c>
    </row>
    <row r="26" spans="1:38" ht="15" customHeight="1">
      <c r="A26" s="269"/>
      <c r="B26" s="251"/>
      <c r="C26" s="270"/>
      <c r="D26" s="271"/>
      <c r="E26" s="272"/>
      <c r="F26" s="250"/>
      <c r="G26" s="252"/>
      <c r="H26" s="250"/>
      <c r="I26" s="250"/>
      <c r="J26" s="252"/>
      <c r="K26" s="252"/>
      <c r="L26" s="265"/>
      <c r="M26" s="273"/>
      <c r="N26" s="252"/>
      <c r="O26" s="274"/>
      <c r="P26" s="265"/>
    </row>
    <row r="31" spans="1:38" ht="14.25" customHeight="1">
      <c r="A31" s="119"/>
      <c r="B31" s="120"/>
      <c r="C31" s="121"/>
      <c r="D31" s="122"/>
      <c r="E31" s="123"/>
      <c r="F31" s="123"/>
      <c r="G31" s="119"/>
      <c r="H31" s="123"/>
      <c r="I31" s="124"/>
      <c r="J31" s="125"/>
      <c r="K31" s="125"/>
      <c r="L31" s="126"/>
      <c r="M31" s="127"/>
      <c r="N31" s="128"/>
      <c r="O31" s="129"/>
      <c r="P31" s="130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31" t="s">
        <v>597</v>
      </c>
      <c r="B32" s="132"/>
      <c r="C32" s="133"/>
      <c r="E32" s="134"/>
      <c r="F32" s="134"/>
      <c r="G32" s="134"/>
      <c r="H32" s="134"/>
      <c r="I32" s="134"/>
      <c r="J32" s="135"/>
      <c r="K32" s="134"/>
      <c r="L32" s="136"/>
      <c r="M32" s="62"/>
      <c r="N32" s="135"/>
      <c r="O32" s="133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37" t="s">
        <v>598</v>
      </c>
      <c r="B33" s="131"/>
      <c r="C33" s="131"/>
      <c r="D33" s="131"/>
      <c r="E33" s="41"/>
      <c r="F33" s="138" t="s">
        <v>599</v>
      </c>
      <c r="G33" s="6"/>
      <c r="H33" s="6"/>
      <c r="I33" s="6"/>
      <c r="J33" s="139"/>
      <c r="K33" s="140"/>
      <c r="L33" s="140"/>
      <c r="M33" s="141"/>
      <c r="N33" s="1"/>
      <c r="O33" s="142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31" t="s">
        <v>600</v>
      </c>
      <c r="B34" s="131"/>
      <c r="C34" s="131"/>
      <c r="D34" s="131" t="s">
        <v>601</v>
      </c>
      <c r="E34" s="6"/>
      <c r="F34" s="138" t="s">
        <v>602</v>
      </c>
      <c r="G34" s="6"/>
      <c r="H34" s="6"/>
      <c r="I34" s="6"/>
      <c r="J34" s="139"/>
      <c r="K34" s="140"/>
      <c r="L34" s="140"/>
      <c r="M34" s="141"/>
      <c r="N34" s="1"/>
      <c r="O34" s="142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31"/>
      <c r="B35" s="131"/>
      <c r="C35" s="131"/>
      <c r="D35" s="131"/>
      <c r="E35" s="6"/>
      <c r="F35" s="6"/>
      <c r="G35" s="6"/>
      <c r="H35" s="6"/>
      <c r="I35" s="6"/>
      <c r="J35" s="143"/>
      <c r="K35" s="140"/>
      <c r="L35" s="140"/>
      <c r="M35" s="6"/>
      <c r="N35" s="144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45" t="s">
        <v>603</v>
      </c>
      <c r="C36" s="145"/>
      <c r="D36" s="145"/>
      <c r="E36" s="145"/>
      <c r="F36" s="146"/>
      <c r="G36" s="6"/>
      <c r="H36" s="6"/>
      <c r="I36" s="147"/>
      <c r="J36" s="148"/>
      <c r="K36" s="149"/>
      <c r="L36" s="148"/>
      <c r="M36" s="6"/>
      <c r="N36" s="1"/>
      <c r="O36" s="1"/>
      <c r="P36" s="41"/>
      <c r="R36" s="62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150" t="s">
        <v>16</v>
      </c>
      <c r="B37" s="150" t="s">
        <v>568</v>
      </c>
      <c r="C37" s="150"/>
      <c r="D37" s="91" t="s">
        <v>580</v>
      </c>
      <c r="E37" s="150" t="s">
        <v>581</v>
      </c>
      <c r="F37" s="150" t="s">
        <v>582</v>
      </c>
      <c r="G37" s="150" t="s">
        <v>604</v>
      </c>
      <c r="H37" s="150" t="s">
        <v>584</v>
      </c>
      <c r="I37" s="150" t="s">
        <v>585</v>
      </c>
      <c r="J37" s="106" t="s">
        <v>586</v>
      </c>
      <c r="K37" s="104" t="s">
        <v>605</v>
      </c>
      <c r="L37" s="151" t="s">
        <v>588</v>
      </c>
      <c r="M37" s="106" t="s">
        <v>589</v>
      </c>
      <c r="N37" s="103" t="s">
        <v>590</v>
      </c>
      <c r="O37" s="91" t="s">
        <v>591</v>
      </c>
      <c r="P37" s="41"/>
      <c r="Q37" s="1"/>
      <c r="R37" s="62"/>
      <c r="S37" s="62"/>
      <c r="T37" s="62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3.5" customHeight="1">
      <c r="A38" s="331">
        <v>1</v>
      </c>
      <c r="B38" s="332">
        <v>45128</v>
      </c>
      <c r="C38" s="333"/>
      <c r="D38" s="334" t="s">
        <v>114</v>
      </c>
      <c r="E38" s="335" t="s">
        <v>606</v>
      </c>
      <c r="F38" s="330">
        <v>134</v>
      </c>
      <c r="G38" s="336">
        <v>129.9</v>
      </c>
      <c r="H38" s="330">
        <v>134.75</v>
      </c>
      <c r="I38" s="330" t="s">
        <v>901</v>
      </c>
      <c r="J38" s="337" t="s">
        <v>930</v>
      </c>
      <c r="K38" s="337">
        <f t="shared" ref="K38" si="4">H38-F38</f>
        <v>0.75</v>
      </c>
      <c r="L38" s="338">
        <f>(F38*-0.3)/100</f>
        <v>-0.40199999999999997</v>
      </c>
      <c r="M38" s="339">
        <f t="shared" ref="M38" si="5">(K38+L38)/F38</f>
        <v>2.5970149253731344E-3</v>
      </c>
      <c r="N38" s="340" t="s">
        <v>616</v>
      </c>
      <c r="O38" s="341">
        <v>45142</v>
      </c>
      <c r="P38" s="41"/>
      <c r="Q38" s="263"/>
      <c r="R38" s="41" t="s">
        <v>595</v>
      </c>
      <c r="S38" s="41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</row>
    <row r="39" spans="1:38" ht="13.5" customHeight="1">
      <c r="A39" s="269">
        <v>2</v>
      </c>
      <c r="B39" s="251">
        <v>45135</v>
      </c>
      <c r="C39" s="270"/>
      <c r="D39" s="271" t="s">
        <v>911</v>
      </c>
      <c r="E39" s="272" t="s">
        <v>606</v>
      </c>
      <c r="F39" s="250" t="s">
        <v>912</v>
      </c>
      <c r="G39" s="252">
        <v>9390</v>
      </c>
      <c r="H39" s="250"/>
      <c r="I39" s="250" t="s">
        <v>913</v>
      </c>
      <c r="J39" s="252" t="s">
        <v>594</v>
      </c>
      <c r="K39" s="252"/>
      <c r="L39" s="265"/>
      <c r="M39" s="273"/>
      <c r="N39" s="252"/>
      <c r="O39" s="274"/>
      <c r="P39" s="41"/>
      <c r="Q39" s="263"/>
      <c r="R39" s="41" t="s">
        <v>595</v>
      </c>
      <c r="S39" s="41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ht="13.5" customHeight="1">
      <c r="A40" s="282">
        <v>3</v>
      </c>
      <c r="B40" s="258">
        <v>45135</v>
      </c>
      <c r="C40" s="283"/>
      <c r="D40" s="284" t="s">
        <v>915</v>
      </c>
      <c r="E40" s="285" t="s">
        <v>606</v>
      </c>
      <c r="F40" s="257">
        <v>1807.5</v>
      </c>
      <c r="G40" s="244">
        <v>1750</v>
      </c>
      <c r="H40" s="257">
        <v>1882.5</v>
      </c>
      <c r="I40" s="257" t="s">
        <v>916</v>
      </c>
      <c r="J40" s="115" t="s">
        <v>902</v>
      </c>
      <c r="K40" s="115">
        <f t="shared" ref="K40" si="6">H40-F40</f>
        <v>75</v>
      </c>
      <c r="L40" s="116">
        <f>(F40*-0.3)/100</f>
        <v>-5.4225000000000003</v>
      </c>
      <c r="M40" s="117">
        <f t="shared" ref="M40" si="7">(K40+L40)/F40</f>
        <v>3.8493775933609961E-2</v>
      </c>
      <c r="N40" s="266" t="s">
        <v>596</v>
      </c>
      <c r="O40" s="268">
        <v>45139</v>
      </c>
      <c r="P40" s="41"/>
      <c r="Q40" s="263"/>
      <c r="R40" s="41" t="s">
        <v>595</v>
      </c>
      <c r="S40" s="41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ht="13.5" customHeight="1">
      <c r="A41" s="282">
        <v>4</v>
      </c>
      <c r="B41" s="258">
        <v>45139</v>
      </c>
      <c r="C41" s="283"/>
      <c r="D41" s="284" t="s">
        <v>54</v>
      </c>
      <c r="E41" s="285" t="s">
        <v>606</v>
      </c>
      <c r="F41" s="257">
        <v>453</v>
      </c>
      <c r="G41" s="244">
        <v>440</v>
      </c>
      <c r="H41" s="257">
        <v>462.5</v>
      </c>
      <c r="I41" s="257" t="s">
        <v>929</v>
      </c>
      <c r="J41" s="115" t="s">
        <v>892</v>
      </c>
      <c r="K41" s="115">
        <f t="shared" ref="K41" si="8">H41-F41</f>
        <v>9.5</v>
      </c>
      <c r="L41" s="116">
        <f>(F41*-0.02)/100</f>
        <v>-9.06E-2</v>
      </c>
      <c r="M41" s="117">
        <f t="shared" ref="M41" si="9">(K41+L41)/F41</f>
        <v>2.0771302428256071E-2</v>
      </c>
      <c r="N41" s="266" t="s">
        <v>596</v>
      </c>
      <c r="O41" s="268">
        <v>45139</v>
      </c>
      <c r="P41" s="41"/>
      <c r="Q41" s="263"/>
      <c r="R41" s="41"/>
      <c r="S41" s="41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ht="13.5" customHeight="1">
      <c r="A42" s="314">
        <v>5</v>
      </c>
      <c r="B42" s="297">
        <v>45139</v>
      </c>
      <c r="C42" s="315"/>
      <c r="D42" s="316" t="s">
        <v>237</v>
      </c>
      <c r="E42" s="317" t="s">
        <v>975</v>
      </c>
      <c r="F42" s="296">
        <v>615</v>
      </c>
      <c r="G42" s="298">
        <v>594</v>
      </c>
      <c r="H42" s="296">
        <v>601</v>
      </c>
      <c r="I42" s="296" t="s">
        <v>974</v>
      </c>
      <c r="J42" s="318" t="s">
        <v>976</v>
      </c>
      <c r="K42" s="318">
        <f t="shared" ref="K42" si="10">H42-F42</f>
        <v>-14</v>
      </c>
      <c r="L42" s="319">
        <f>(F42*-0.3)/100</f>
        <v>-1.845</v>
      </c>
      <c r="M42" s="320">
        <f t="shared" ref="M42" si="11">(K42+L42)/F42</f>
        <v>-2.5764227642276424E-2</v>
      </c>
      <c r="N42" s="321" t="s">
        <v>607</v>
      </c>
      <c r="O42" s="322">
        <v>45141</v>
      </c>
      <c r="P42" s="41"/>
      <c r="Q42" s="263"/>
      <c r="R42" s="41"/>
      <c r="S42" s="41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ht="13.5" customHeight="1">
      <c r="A43" s="269"/>
      <c r="B43" s="251"/>
      <c r="C43" s="270"/>
      <c r="D43" s="271"/>
      <c r="E43" s="272"/>
      <c r="F43" s="250"/>
      <c r="G43" s="252"/>
      <c r="H43" s="250"/>
      <c r="I43" s="250"/>
      <c r="J43" s="252"/>
      <c r="K43" s="252"/>
      <c r="L43" s="265"/>
      <c r="M43" s="273"/>
      <c r="N43" s="252"/>
      <c r="O43" s="274"/>
      <c r="P43" s="41"/>
      <c r="Q43" s="263"/>
      <c r="R43" s="41"/>
      <c r="S43" s="41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ht="13.5" customHeight="1">
      <c r="A44" s="269"/>
      <c r="B44" s="251"/>
      <c r="C44" s="270"/>
      <c r="D44" s="271"/>
      <c r="E44" s="272"/>
      <c r="F44" s="250"/>
      <c r="G44" s="252"/>
      <c r="H44" s="250"/>
      <c r="I44" s="250"/>
      <c r="J44" s="252"/>
      <c r="K44" s="252"/>
      <c r="L44" s="265"/>
      <c r="M44" s="273"/>
      <c r="N44" s="252"/>
      <c r="O44" s="274"/>
      <c r="P44" s="41"/>
      <c r="Q44" s="263"/>
      <c r="R44" s="41"/>
      <c r="S44" s="41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6" spans="1:38" ht="44.25" customHeight="1">
      <c r="A46" s="131" t="s">
        <v>597</v>
      </c>
      <c r="B46" s="152"/>
      <c r="C46" s="152"/>
      <c r="D46" s="1"/>
      <c r="E46" s="6"/>
      <c r="F46" s="6"/>
      <c r="G46" s="6"/>
      <c r="H46" s="6" t="s">
        <v>609</v>
      </c>
      <c r="I46" s="6"/>
      <c r="J46" s="6"/>
      <c r="K46" s="127"/>
      <c r="L46" s="153"/>
      <c r="M46" s="127"/>
      <c r="N46" s="128"/>
      <c r="O46" s="127"/>
      <c r="P46" s="4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8" ht="12.75" customHeight="1">
      <c r="A47" s="137" t="s">
        <v>598</v>
      </c>
      <c r="B47" s="131"/>
      <c r="C47" s="131"/>
      <c r="D47" s="131"/>
      <c r="E47" s="41"/>
      <c r="F47" s="138" t="s">
        <v>599</v>
      </c>
      <c r="G47" s="62"/>
      <c r="H47" s="41"/>
      <c r="I47" s="62"/>
      <c r="J47" s="6"/>
      <c r="K47" s="154"/>
      <c r="L47" s="155"/>
      <c r="M47" s="6"/>
      <c r="N47" s="121"/>
      <c r="O47" s="156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37"/>
      <c r="B48" s="131"/>
      <c r="C48" s="131"/>
      <c r="D48" s="131"/>
      <c r="E48" s="6"/>
      <c r="F48" s="138" t="s">
        <v>602</v>
      </c>
      <c r="G48" s="62"/>
      <c r="H48" s="41"/>
      <c r="I48" s="62"/>
      <c r="J48" s="6"/>
      <c r="K48" s="154"/>
      <c r="L48" s="155"/>
      <c r="M48" s="6"/>
      <c r="N48" s="121"/>
      <c r="O48" s="156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31"/>
      <c r="B49" s="131"/>
      <c r="C49" s="131"/>
      <c r="D49" s="131"/>
      <c r="E49" s="6"/>
      <c r="F49" s="6"/>
      <c r="G49" s="6"/>
      <c r="H49" s="6"/>
      <c r="I49" s="6"/>
      <c r="J49" s="143"/>
      <c r="K49" s="140"/>
      <c r="L49" s="141"/>
      <c r="M49" s="6"/>
      <c r="N49" s="144"/>
      <c r="O49" s="1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57" t="s">
        <v>610</v>
      </c>
      <c r="B50" s="157"/>
      <c r="C50" s="157"/>
      <c r="D50" s="157"/>
      <c r="E50" s="6"/>
      <c r="F50" s="6"/>
      <c r="G50" s="6"/>
      <c r="H50" s="6"/>
      <c r="I50" s="6"/>
      <c r="J50" s="6"/>
      <c r="K50" s="6"/>
      <c r="L50" s="6"/>
      <c r="M50" s="6"/>
      <c r="N50" s="6"/>
      <c r="O50" s="24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104" t="s">
        <v>16</v>
      </c>
      <c r="B51" s="104" t="s">
        <v>568</v>
      </c>
      <c r="C51" s="104"/>
      <c r="D51" s="105" t="s">
        <v>580</v>
      </c>
      <c r="E51" s="104" t="s">
        <v>581</v>
      </c>
      <c r="F51" s="104" t="s">
        <v>582</v>
      </c>
      <c r="G51" s="104" t="s">
        <v>604</v>
      </c>
      <c r="H51" s="104" t="s">
        <v>584</v>
      </c>
      <c r="I51" s="292" t="s">
        <v>585</v>
      </c>
      <c r="J51" s="295" t="s">
        <v>586</v>
      </c>
      <c r="K51" s="293" t="s">
        <v>611</v>
      </c>
      <c r="L51" s="106" t="s">
        <v>588</v>
      </c>
      <c r="M51" s="158" t="s">
        <v>612</v>
      </c>
      <c r="N51" s="104" t="s">
        <v>613</v>
      </c>
      <c r="O51" s="103" t="s">
        <v>590</v>
      </c>
      <c r="P51" s="105" t="s">
        <v>591</v>
      </c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302">
        <v>1</v>
      </c>
      <c r="B52" s="307">
        <v>45138</v>
      </c>
      <c r="C52" s="308"/>
      <c r="D52" s="308" t="s">
        <v>917</v>
      </c>
      <c r="E52" s="302" t="s">
        <v>606</v>
      </c>
      <c r="F52" s="302">
        <v>2015.5</v>
      </c>
      <c r="G52" s="302">
        <v>1990</v>
      </c>
      <c r="H52" s="309">
        <v>1990</v>
      </c>
      <c r="I52" s="310" t="s">
        <v>918</v>
      </c>
      <c r="J52" s="311" t="s">
        <v>942</v>
      </c>
      <c r="K52" s="302">
        <f t="shared" ref="K52" si="12">H52-F52</f>
        <v>-25.5</v>
      </c>
      <c r="L52" s="312">
        <f t="shared" ref="L52:L60" si="13">(H52*N52)*0.03%</f>
        <v>298.5</v>
      </c>
      <c r="M52" s="304">
        <f t="shared" ref="M52" si="14">(K52*N52)-L52</f>
        <v>-13048.5</v>
      </c>
      <c r="N52" s="302">
        <v>500</v>
      </c>
      <c r="O52" s="309" t="s">
        <v>607</v>
      </c>
      <c r="P52" s="313">
        <v>45140</v>
      </c>
      <c r="Q52" s="160"/>
      <c r="R52" s="62" t="s">
        <v>608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61"/>
      <c r="AG52" s="162"/>
      <c r="AH52" s="160"/>
      <c r="AI52" s="160"/>
      <c r="AJ52" s="161"/>
      <c r="AK52" s="161"/>
      <c r="AL52" s="161"/>
    </row>
    <row r="53" spans="1:38" ht="12.75" customHeight="1">
      <c r="A53" s="245">
        <v>2</v>
      </c>
      <c r="B53" s="246">
        <v>45138</v>
      </c>
      <c r="C53" s="247"/>
      <c r="D53" s="247" t="s">
        <v>919</v>
      </c>
      <c r="E53" s="245" t="s">
        <v>606</v>
      </c>
      <c r="F53" s="245">
        <v>174.5</v>
      </c>
      <c r="G53" s="245">
        <v>171</v>
      </c>
      <c r="H53" s="248">
        <v>175.25</v>
      </c>
      <c r="I53" s="248" t="s">
        <v>920</v>
      </c>
      <c r="J53" s="294" t="s">
        <v>930</v>
      </c>
      <c r="K53" s="113">
        <f t="shared" ref="K53:K54" si="15">H53-F53</f>
        <v>0.75</v>
      </c>
      <c r="L53" s="116">
        <f t="shared" si="13"/>
        <v>178.755</v>
      </c>
      <c r="M53" s="159">
        <f t="shared" ref="M53:M54" si="16">(K53*N53)-L53</f>
        <v>2371.2449999999999</v>
      </c>
      <c r="N53" s="113">
        <v>3400</v>
      </c>
      <c r="O53" s="115" t="s">
        <v>596</v>
      </c>
      <c r="P53" s="114">
        <v>45139</v>
      </c>
      <c r="Q53" s="160"/>
      <c r="R53" s="62" t="s">
        <v>595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61"/>
      <c r="AG53" s="162"/>
      <c r="AH53" s="160"/>
      <c r="AI53" s="160"/>
      <c r="AJ53" s="161"/>
      <c r="AK53" s="161"/>
      <c r="AL53" s="161"/>
    </row>
    <row r="54" spans="1:38" ht="12.75" customHeight="1">
      <c r="A54" s="302">
        <v>3</v>
      </c>
      <c r="B54" s="307">
        <v>45138</v>
      </c>
      <c r="C54" s="308"/>
      <c r="D54" s="308" t="s">
        <v>921</v>
      </c>
      <c r="E54" s="302" t="s">
        <v>606</v>
      </c>
      <c r="F54" s="302">
        <v>2545</v>
      </c>
      <c r="G54" s="302">
        <v>2495</v>
      </c>
      <c r="H54" s="309">
        <v>2495</v>
      </c>
      <c r="I54" s="310" t="s">
        <v>922</v>
      </c>
      <c r="J54" s="311" t="s">
        <v>943</v>
      </c>
      <c r="K54" s="302">
        <f t="shared" si="15"/>
        <v>-50</v>
      </c>
      <c r="L54" s="312">
        <f t="shared" si="13"/>
        <v>187.12499999999997</v>
      </c>
      <c r="M54" s="304">
        <f t="shared" si="16"/>
        <v>-12687.125</v>
      </c>
      <c r="N54" s="302">
        <v>250</v>
      </c>
      <c r="O54" s="309" t="s">
        <v>607</v>
      </c>
      <c r="P54" s="313">
        <v>45140</v>
      </c>
      <c r="Q54" s="160"/>
      <c r="R54" s="62" t="s">
        <v>608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61"/>
      <c r="AG54" s="162"/>
      <c r="AH54" s="160"/>
      <c r="AI54" s="160"/>
      <c r="AJ54" s="161"/>
      <c r="AK54" s="161"/>
      <c r="AL54" s="161"/>
    </row>
    <row r="55" spans="1:38" ht="12.75" customHeight="1">
      <c r="A55" s="245">
        <v>4</v>
      </c>
      <c r="B55" s="246">
        <v>45141</v>
      </c>
      <c r="C55" s="247"/>
      <c r="D55" s="247" t="s">
        <v>960</v>
      </c>
      <c r="E55" s="245" t="s">
        <v>606</v>
      </c>
      <c r="F55" s="245">
        <v>319</v>
      </c>
      <c r="G55" s="245">
        <v>313</v>
      </c>
      <c r="H55" s="248">
        <v>320.5</v>
      </c>
      <c r="I55" s="248" t="s">
        <v>963</v>
      </c>
      <c r="J55" s="294" t="s">
        <v>970</v>
      </c>
      <c r="K55" s="113">
        <f t="shared" ref="K55:K56" si="17">H55-F55</f>
        <v>1.5</v>
      </c>
      <c r="L55" s="116">
        <f t="shared" si="13"/>
        <v>192.29999999999998</v>
      </c>
      <c r="M55" s="159">
        <f t="shared" ref="M55:M56" si="18">(K55*N55)-L55</f>
        <v>2807.7</v>
      </c>
      <c r="N55" s="113">
        <v>2000</v>
      </c>
      <c r="O55" s="115" t="s">
        <v>596</v>
      </c>
      <c r="P55" s="114">
        <v>45141</v>
      </c>
      <c r="Q55" s="160"/>
      <c r="R55" s="62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61"/>
      <c r="AG55" s="162"/>
      <c r="AH55" s="160"/>
      <c r="AI55" s="160"/>
      <c r="AJ55" s="161"/>
      <c r="AK55" s="161"/>
      <c r="AL55" s="161"/>
    </row>
    <row r="56" spans="1:38" ht="12.75" customHeight="1">
      <c r="A56" s="302">
        <v>5</v>
      </c>
      <c r="B56" s="307">
        <v>45142</v>
      </c>
      <c r="C56" s="308"/>
      <c r="D56" s="308" t="s">
        <v>977</v>
      </c>
      <c r="E56" s="302" t="s">
        <v>606</v>
      </c>
      <c r="F56" s="302">
        <v>2027.5</v>
      </c>
      <c r="G56" s="302">
        <v>1990</v>
      </c>
      <c r="H56" s="309">
        <v>1990</v>
      </c>
      <c r="I56" s="310" t="s">
        <v>978</v>
      </c>
      <c r="J56" s="311" t="s">
        <v>943</v>
      </c>
      <c r="K56" s="302">
        <f t="shared" si="17"/>
        <v>-37.5</v>
      </c>
      <c r="L56" s="312">
        <f t="shared" si="13"/>
        <v>208.95</v>
      </c>
      <c r="M56" s="304">
        <f t="shared" si="18"/>
        <v>-13333.95</v>
      </c>
      <c r="N56" s="302">
        <v>350</v>
      </c>
      <c r="O56" s="309" t="s">
        <v>607</v>
      </c>
      <c r="P56" s="313">
        <v>45146</v>
      </c>
      <c r="Q56" s="160"/>
      <c r="R56" s="62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61"/>
      <c r="AG56" s="162"/>
      <c r="AH56" s="160"/>
      <c r="AI56" s="160"/>
      <c r="AJ56" s="161"/>
      <c r="AK56" s="161"/>
      <c r="AL56" s="161"/>
    </row>
    <row r="57" spans="1:38" ht="12.75" customHeight="1">
      <c r="A57" s="245">
        <v>6</v>
      </c>
      <c r="B57" s="246">
        <v>45142</v>
      </c>
      <c r="C57" s="247"/>
      <c r="D57" s="247" t="s">
        <v>979</v>
      </c>
      <c r="E57" s="245" t="s">
        <v>606</v>
      </c>
      <c r="F57" s="245">
        <v>474</v>
      </c>
      <c r="G57" s="245">
        <v>468</v>
      </c>
      <c r="H57" s="248">
        <v>478.5</v>
      </c>
      <c r="I57" s="248" t="s">
        <v>980</v>
      </c>
      <c r="J57" s="294" t="s">
        <v>981</v>
      </c>
      <c r="K57" s="113">
        <f t="shared" ref="K57:K58" si="19">H57-F57</f>
        <v>4.5</v>
      </c>
      <c r="L57" s="116">
        <f t="shared" si="13"/>
        <v>258.39</v>
      </c>
      <c r="M57" s="159">
        <f t="shared" ref="M57:M58" si="20">(K57*N57)-L57</f>
        <v>7841.61</v>
      </c>
      <c r="N57" s="113">
        <v>1800</v>
      </c>
      <c r="O57" s="115" t="s">
        <v>596</v>
      </c>
      <c r="P57" s="114">
        <v>45142</v>
      </c>
      <c r="Q57" s="160"/>
      <c r="R57" s="62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61"/>
      <c r="AG57" s="162"/>
      <c r="AH57" s="160"/>
      <c r="AI57" s="160"/>
      <c r="AJ57" s="161"/>
      <c r="AK57" s="161"/>
      <c r="AL57" s="161"/>
    </row>
    <row r="58" spans="1:38" ht="12.75" customHeight="1">
      <c r="A58" s="245">
        <v>7</v>
      </c>
      <c r="B58" s="246">
        <v>45142</v>
      </c>
      <c r="C58" s="247"/>
      <c r="D58" s="247" t="s">
        <v>960</v>
      </c>
      <c r="E58" s="245" t="s">
        <v>606</v>
      </c>
      <c r="F58" s="245">
        <v>320.5</v>
      </c>
      <c r="G58" s="245">
        <v>313</v>
      </c>
      <c r="H58" s="248">
        <v>324.25</v>
      </c>
      <c r="I58" s="248" t="s">
        <v>982</v>
      </c>
      <c r="J58" s="294" t="s">
        <v>999</v>
      </c>
      <c r="K58" s="113">
        <f t="shared" si="19"/>
        <v>3.75</v>
      </c>
      <c r="L58" s="116">
        <f t="shared" si="13"/>
        <v>194.54999999999998</v>
      </c>
      <c r="M58" s="159">
        <f t="shared" si="20"/>
        <v>7305.45</v>
      </c>
      <c r="N58" s="113">
        <v>2000</v>
      </c>
      <c r="O58" s="115" t="s">
        <v>596</v>
      </c>
      <c r="P58" s="114">
        <v>45145</v>
      </c>
      <c r="Q58" s="160"/>
      <c r="R58" s="62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61"/>
      <c r="AG58" s="162"/>
      <c r="AH58" s="160"/>
      <c r="AI58" s="160"/>
      <c r="AJ58" s="161"/>
      <c r="AK58" s="161"/>
      <c r="AL58" s="161"/>
    </row>
    <row r="59" spans="1:38" ht="12.75" customHeight="1">
      <c r="A59" s="245">
        <v>8</v>
      </c>
      <c r="B59" s="246">
        <v>45145</v>
      </c>
      <c r="C59" s="247"/>
      <c r="D59" s="247" t="s">
        <v>979</v>
      </c>
      <c r="E59" s="245" t="s">
        <v>606</v>
      </c>
      <c r="F59" s="245">
        <v>472.5</v>
      </c>
      <c r="G59" s="245">
        <v>467</v>
      </c>
      <c r="H59" s="248">
        <v>478</v>
      </c>
      <c r="I59" s="248" t="s">
        <v>980</v>
      </c>
      <c r="J59" s="294" t="s">
        <v>1000</v>
      </c>
      <c r="K59" s="113">
        <f t="shared" ref="K59" si="21">H59-F59</f>
        <v>5.5</v>
      </c>
      <c r="L59" s="116">
        <f t="shared" si="13"/>
        <v>258.12</v>
      </c>
      <c r="M59" s="159">
        <f t="shared" ref="M59" si="22">(K59*N59)-L59</f>
        <v>9641.8799999999992</v>
      </c>
      <c r="N59" s="113">
        <v>1800</v>
      </c>
      <c r="O59" s="115" t="s">
        <v>596</v>
      </c>
      <c r="P59" s="114">
        <v>45145</v>
      </c>
      <c r="Q59" s="160"/>
      <c r="R59" s="62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61"/>
      <c r="AG59" s="162"/>
      <c r="AH59" s="160"/>
      <c r="AI59" s="160"/>
      <c r="AJ59" s="161"/>
      <c r="AK59" s="161"/>
      <c r="AL59" s="161"/>
    </row>
    <row r="60" spans="1:38" ht="12.75" customHeight="1">
      <c r="A60" s="245">
        <v>9</v>
      </c>
      <c r="B60" s="246">
        <v>45145</v>
      </c>
      <c r="C60" s="247"/>
      <c r="D60" s="247" t="s">
        <v>1001</v>
      </c>
      <c r="E60" s="245" t="s">
        <v>606</v>
      </c>
      <c r="F60" s="245">
        <v>689</v>
      </c>
      <c r="G60" s="245">
        <v>677</v>
      </c>
      <c r="H60" s="248">
        <v>697</v>
      </c>
      <c r="I60" s="248" t="s">
        <v>1002</v>
      </c>
      <c r="J60" s="294" t="s">
        <v>1003</v>
      </c>
      <c r="K60" s="113">
        <f t="shared" ref="K60" si="23">H60-F60</f>
        <v>8</v>
      </c>
      <c r="L60" s="116">
        <f t="shared" si="13"/>
        <v>209.1</v>
      </c>
      <c r="M60" s="159">
        <f t="shared" ref="M60" si="24">(K60*N60)-L60</f>
        <v>7790.9</v>
      </c>
      <c r="N60" s="113">
        <v>1000</v>
      </c>
      <c r="O60" s="115" t="s">
        <v>596</v>
      </c>
      <c r="P60" s="114">
        <v>45145</v>
      </c>
      <c r="Q60" s="160"/>
      <c r="R60" s="62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61"/>
      <c r="AG60" s="162"/>
      <c r="AH60" s="160"/>
      <c r="AI60" s="160"/>
      <c r="AJ60" s="161"/>
      <c r="AK60" s="161"/>
      <c r="AL60" s="161"/>
    </row>
    <row r="61" spans="1:38" ht="15" customHeight="1">
      <c r="A61" s="250">
        <v>10</v>
      </c>
      <c r="B61" s="251">
        <v>45146</v>
      </c>
      <c r="C61" s="252"/>
      <c r="D61" s="278" t="s">
        <v>1043</v>
      </c>
      <c r="E61" s="252" t="s">
        <v>606</v>
      </c>
      <c r="F61" s="279" t="s">
        <v>1044</v>
      </c>
      <c r="G61" s="252">
        <v>497</v>
      </c>
      <c r="H61" s="252"/>
      <c r="I61" s="252" t="s">
        <v>1045</v>
      </c>
      <c r="J61" s="252" t="s">
        <v>594</v>
      </c>
      <c r="K61" s="250"/>
      <c r="L61" s="280"/>
      <c r="M61" s="281"/>
      <c r="N61" s="250"/>
      <c r="O61" s="252"/>
      <c r="P61" s="25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</row>
    <row r="62" spans="1:38" ht="12.75" customHeight="1">
      <c r="A62" s="107">
        <v>11</v>
      </c>
      <c r="B62" s="163">
        <v>45146</v>
      </c>
      <c r="C62" s="164"/>
      <c r="D62" s="164" t="s">
        <v>1053</v>
      </c>
      <c r="E62" s="107" t="s">
        <v>606</v>
      </c>
      <c r="F62" s="107" t="s">
        <v>1054</v>
      </c>
      <c r="G62" s="107">
        <v>4225</v>
      </c>
      <c r="H62" s="110"/>
      <c r="I62" s="110" t="s">
        <v>1055</v>
      </c>
      <c r="J62" s="249" t="s">
        <v>594</v>
      </c>
      <c r="K62" s="107"/>
      <c r="L62" s="111"/>
      <c r="M62" s="165"/>
      <c r="N62" s="107"/>
      <c r="O62" s="110"/>
      <c r="P62" s="108"/>
      <c r="Q62" s="160"/>
      <c r="R62" s="62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61"/>
      <c r="AG62" s="162"/>
      <c r="AH62" s="160"/>
      <c r="AI62" s="160"/>
      <c r="AJ62" s="161"/>
      <c r="AK62" s="161"/>
      <c r="AL62" s="161"/>
    </row>
    <row r="63" spans="1:38" ht="12.75" customHeight="1">
      <c r="A63" s="107"/>
      <c r="B63" s="163"/>
      <c r="C63" s="164"/>
      <c r="D63" s="164"/>
      <c r="E63" s="107"/>
      <c r="F63" s="107"/>
      <c r="G63" s="107"/>
      <c r="H63" s="110"/>
      <c r="I63" s="110"/>
      <c r="J63" s="249"/>
      <c r="K63" s="107"/>
      <c r="L63" s="111"/>
      <c r="M63" s="165"/>
      <c r="N63" s="107"/>
      <c r="O63" s="110"/>
      <c r="P63" s="108"/>
      <c r="Q63" s="160"/>
      <c r="R63" s="62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61"/>
      <c r="AG63" s="162"/>
      <c r="AH63" s="160"/>
      <c r="AI63" s="160"/>
      <c r="AJ63" s="161"/>
      <c r="AK63" s="161"/>
      <c r="AL63" s="161"/>
    </row>
    <row r="64" spans="1:38" ht="12.75" customHeight="1">
      <c r="A64" s="161"/>
      <c r="B64" s="166"/>
      <c r="C64" s="160"/>
      <c r="D64" s="160"/>
      <c r="E64" s="161"/>
      <c r="F64" s="161"/>
      <c r="G64" s="161"/>
      <c r="H64" s="167"/>
      <c r="I64" s="167"/>
      <c r="J64" s="167"/>
      <c r="K64" s="160"/>
      <c r="L64" s="161"/>
      <c r="M64" s="161"/>
      <c r="N64" s="161"/>
      <c r="O64" s="167"/>
      <c r="P64" s="167"/>
      <c r="Q64" s="160"/>
      <c r="R64" s="62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61"/>
      <c r="AG64" s="162"/>
      <c r="AH64" s="160"/>
      <c r="AI64" s="160"/>
      <c r="AJ64" s="161"/>
      <c r="AK64" s="161"/>
      <c r="AL64" s="161"/>
    </row>
    <row r="65" spans="1:38">
      <c r="A65" s="168" t="s">
        <v>614</v>
      </c>
      <c r="B65" s="168"/>
      <c r="C65" s="168"/>
      <c r="D65" s="168"/>
      <c r="E65" s="169"/>
      <c r="F65" s="124"/>
      <c r="G65" s="124"/>
      <c r="H65" s="124"/>
      <c r="I65" s="124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104" t="s">
        <v>16</v>
      </c>
      <c r="B66" s="104" t="s">
        <v>568</v>
      </c>
      <c r="C66" s="104"/>
      <c r="D66" s="105" t="s">
        <v>580</v>
      </c>
      <c r="E66" s="104" t="s">
        <v>581</v>
      </c>
      <c r="F66" s="104" t="s">
        <v>582</v>
      </c>
      <c r="G66" s="104" t="s">
        <v>604</v>
      </c>
      <c r="H66" s="104" t="s">
        <v>584</v>
      </c>
      <c r="I66" s="104" t="s">
        <v>585</v>
      </c>
      <c r="J66" s="103" t="s">
        <v>586</v>
      </c>
      <c r="K66" s="103" t="s">
        <v>615</v>
      </c>
      <c r="L66" s="106" t="s">
        <v>588</v>
      </c>
      <c r="M66" s="158" t="s">
        <v>612</v>
      </c>
      <c r="N66" s="104" t="s">
        <v>613</v>
      </c>
      <c r="O66" s="104" t="s">
        <v>590</v>
      </c>
      <c r="P66" s="105" t="s">
        <v>591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15" customHeight="1">
      <c r="A67" s="296">
        <v>1</v>
      </c>
      <c r="B67" s="297">
        <v>45139</v>
      </c>
      <c r="C67" s="298"/>
      <c r="D67" s="299" t="s">
        <v>924</v>
      </c>
      <c r="E67" s="298" t="s">
        <v>606</v>
      </c>
      <c r="F67" s="300" t="s">
        <v>968</v>
      </c>
      <c r="G67" s="298">
        <v>8</v>
      </c>
      <c r="H67" s="298">
        <v>10</v>
      </c>
      <c r="I67" s="298" t="s">
        <v>882</v>
      </c>
      <c r="J67" s="301" t="s">
        <v>969</v>
      </c>
      <c r="K67" s="302">
        <f t="shared" ref="K67" si="25">H67-F67</f>
        <v>-7</v>
      </c>
      <c r="L67" s="303">
        <v>50</v>
      </c>
      <c r="M67" s="304">
        <f>(K67*N67)-50</f>
        <v>-3900</v>
      </c>
      <c r="N67" s="302">
        <v>550</v>
      </c>
      <c r="O67" s="305" t="s">
        <v>607</v>
      </c>
      <c r="P67" s="306">
        <v>45141</v>
      </c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</row>
    <row r="68" spans="1:38" ht="15" customHeight="1">
      <c r="A68" s="296">
        <v>2</v>
      </c>
      <c r="B68" s="297">
        <v>45139</v>
      </c>
      <c r="C68" s="298"/>
      <c r="D68" s="299" t="s">
        <v>925</v>
      </c>
      <c r="E68" s="298" t="s">
        <v>606</v>
      </c>
      <c r="F68" s="300" t="s">
        <v>895</v>
      </c>
      <c r="G68" s="298">
        <v>0</v>
      </c>
      <c r="H68" s="298">
        <v>6</v>
      </c>
      <c r="I68" s="298" t="s">
        <v>926</v>
      </c>
      <c r="J68" s="301" t="s">
        <v>935</v>
      </c>
      <c r="K68" s="302">
        <f t="shared" ref="K68" si="26">H68-F68</f>
        <v>-23</v>
      </c>
      <c r="L68" s="303">
        <v>50</v>
      </c>
      <c r="M68" s="304">
        <f t="shared" ref="M68:M70" si="27">(K68*N68)-50</f>
        <v>-970</v>
      </c>
      <c r="N68" s="302">
        <v>40</v>
      </c>
      <c r="O68" s="305" t="s">
        <v>607</v>
      </c>
      <c r="P68" s="306">
        <v>45139</v>
      </c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</row>
    <row r="69" spans="1:38" ht="15" customHeight="1">
      <c r="A69" s="296">
        <v>3</v>
      </c>
      <c r="B69" s="297">
        <v>45139</v>
      </c>
      <c r="C69" s="298"/>
      <c r="D69" s="299" t="s">
        <v>931</v>
      </c>
      <c r="E69" s="298" t="s">
        <v>606</v>
      </c>
      <c r="F69" s="300" t="s">
        <v>948</v>
      </c>
      <c r="G69" s="298">
        <v>2.8</v>
      </c>
      <c r="H69" s="298">
        <v>2.8</v>
      </c>
      <c r="I69" s="298" t="s">
        <v>933</v>
      </c>
      <c r="J69" s="301" t="s">
        <v>949</v>
      </c>
      <c r="K69" s="302">
        <f t="shared" ref="K69:K70" si="28">H69-F69</f>
        <v>-2.0499999999999998</v>
      </c>
      <c r="L69" s="303">
        <v>50</v>
      </c>
      <c r="M69" s="304">
        <f t="shared" si="27"/>
        <v>-3124.9999999999995</v>
      </c>
      <c r="N69" s="302">
        <v>1500</v>
      </c>
      <c r="O69" s="305" t="s">
        <v>607</v>
      </c>
      <c r="P69" s="306">
        <v>45140</v>
      </c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</row>
    <row r="70" spans="1:38" ht="15" customHeight="1">
      <c r="A70" s="296">
        <v>4</v>
      </c>
      <c r="B70" s="297">
        <v>45139</v>
      </c>
      <c r="C70" s="298"/>
      <c r="D70" s="299" t="s">
        <v>932</v>
      </c>
      <c r="E70" s="298" t="s">
        <v>606</v>
      </c>
      <c r="F70" s="300" t="s">
        <v>966</v>
      </c>
      <c r="G70" s="298">
        <v>27</v>
      </c>
      <c r="H70" s="298">
        <v>29</v>
      </c>
      <c r="I70" s="298" t="s">
        <v>880</v>
      </c>
      <c r="J70" s="301" t="s">
        <v>967</v>
      </c>
      <c r="K70" s="302">
        <f t="shared" si="28"/>
        <v>-19</v>
      </c>
      <c r="L70" s="303">
        <v>50</v>
      </c>
      <c r="M70" s="304">
        <f t="shared" si="27"/>
        <v>-4800</v>
      </c>
      <c r="N70" s="302">
        <v>250</v>
      </c>
      <c r="O70" s="305" t="s">
        <v>607</v>
      </c>
      <c r="P70" s="306">
        <v>45141</v>
      </c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</row>
    <row r="71" spans="1:38" ht="15" customHeight="1">
      <c r="A71" s="257">
        <v>5</v>
      </c>
      <c r="B71" s="258">
        <v>45140</v>
      </c>
      <c r="C71" s="244"/>
      <c r="D71" s="324" t="s">
        <v>945</v>
      </c>
      <c r="E71" s="244" t="s">
        <v>606</v>
      </c>
      <c r="F71" s="325" t="s">
        <v>947</v>
      </c>
      <c r="G71" s="244">
        <v>18</v>
      </c>
      <c r="H71" s="244">
        <v>59</v>
      </c>
      <c r="I71" s="244" t="s">
        <v>946</v>
      </c>
      <c r="J71" s="326" t="s">
        <v>815</v>
      </c>
      <c r="K71" s="245">
        <f t="shared" ref="K71" si="29">H71-F71</f>
        <v>9</v>
      </c>
      <c r="L71" s="245">
        <v>50</v>
      </c>
      <c r="M71" s="327">
        <f>(K71*N71)-50</f>
        <v>400</v>
      </c>
      <c r="N71" s="245">
        <v>50</v>
      </c>
      <c r="O71" s="328" t="s">
        <v>596</v>
      </c>
      <c r="P71" s="329">
        <v>45140</v>
      </c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</row>
    <row r="72" spans="1:38" ht="15" customHeight="1">
      <c r="A72" s="257">
        <v>6</v>
      </c>
      <c r="B72" s="258">
        <v>45141</v>
      </c>
      <c r="C72" s="244"/>
      <c r="D72" s="324" t="s">
        <v>955</v>
      </c>
      <c r="E72" s="244" t="s">
        <v>606</v>
      </c>
      <c r="F72" s="325" t="s">
        <v>957</v>
      </c>
      <c r="G72" s="244">
        <v>70</v>
      </c>
      <c r="H72" s="244">
        <v>137.5</v>
      </c>
      <c r="I72" s="244" t="s">
        <v>956</v>
      </c>
      <c r="J72" s="326" t="s">
        <v>958</v>
      </c>
      <c r="K72" s="245">
        <f t="shared" ref="K72:K73" si="30">H72-F72</f>
        <v>20</v>
      </c>
      <c r="L72" s="245">
        <v>50</v>
      </c>
      <c r="M72" s="327">
        <f>(K72*N72)-50</f>
        <v>750</v>
      </c>
      <c r="N72" s="245">
        <v>40</v>
      </c>
      <c r="O72" s="328" t="s">
        <v>596</v>
      </c>
      <c r="P72" s="329">
        <v>45141</v>
      </c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</row>
    <row r="73" spans="1:38" ht="15" customHeight="1">
      <c r="A73" s="296">
        <v>7</v>
      </c>
      <c r="B73" s="297">
        <v>45141</v>
      </c>
      <c r="C73" s="298"/>
      <c r="D73" s="299" t="s">
        <v>955</v>
      </c>
      <c r="E73" s="298" t="s">
        <v>606</v>
      </c>
      <c r="F73" s="300" t="s">
        <v>964</v>
      </c>
      <c r="G73" s="298">
        <v>55</v>
      </c>
      <c r="H73" s="298">
        <v>55</v>
      </c>
      <c r="I73" s="298" t="s">
        <v>961</v>
      </c>
      <c r="J73" s="301" t="s">
        <v>965</v>
      </c>
      <c r="K73" s="302">
        <f t="shared" si="30"/>
        <v>-47.5</v>
      </c>
      <c r="L73" s="303">
        <v>50</v>
      </c>
      <c r="M73" s="304">
        <f>(K73*N73)-50</f>
        <v>-1950</v>
      </c>
      <c r="N73" s="302">
        <v>40</v>
      </c>
      <c r="O73" s="305" t="s">
        <v>607</v>
      </c>
      <c r="P73" s="306">
        <v>45141</v>
      </c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</row>
    <row r="74" spans="1:38" ht="15" customHeight="1">
      <c r="A74" s="296">
        <v>8</v>
      </c>
      <c r="B74" s="297">
        <v>45141</v>
      </c>
      <c r="C74" s="298"/>
      <c r="D74" s="299" t="s">
        <v>959</v>
      </c>
      <c r="E74" s="298" t="s">
        <v>606</v>
      </c>
      <c r="F74" s="300" t="s">
        <v>971</v>
      </c>
      <c r="G74" s="298">
        <v>0</v>
      </c>
      <c r="H74" s="298">
        <v>0</v>
      </c>
      <c r="I74" s="298" t="s">
        <v>962</v>
      </c>
      <c r="J74" s="301" t="s">
        <v>972</v>
      </c>
      <c r="K74" s="302">
        <f t="shared" ref="K74" si="31">H74-F74</f>
        <v>-31</v>
      </c>
      <c r="L74" s="303">
        <v>50</v>
      </c>
      <c r="M74" s="304">
        <f>(K74*N74)-50</f>
        <v>-1600</v>
      </c>
      <c r="N74" s="302">
        <v>50</v>
      </c>
      <c r="O74" s="305" t="s">
        <v>607</v>
      </c>
      <c r="P74" s="306">
        <v>45141</v>
      </c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</row>
    <row r="75" spans="1:38" ht="15" customHeight="1">
      <c r="A75" s="250">
        <v>10</v>
      </c>
      <c r="B75" s="251">
        <v>45146</v>
      </c>
      <c r="C75" s="252"/>
      <c r="D75" s="278" t="s">
        <v>1046</v>
      </c>
      <c r="E75" s="252" t="s">
        <v>606</v>
      </c>
      <c r="F75" s="279" t="s">
        <v>1047</v>
      </c>
      <c r="G75" s="252">
        <v>65</v>
      </c>
      <c r="H75" s="252"/>
      <c r="I75" s="252" t="s">
        <v>1048</v>
      </c>
      <c r="J75" s="252" t="s">
        <v>594</v>
      </c>
      <c r="K75" s="250"/>
      <c r="L75" s="280"/>
      <c r="M75" s="281"/>
      <c r="N75" s="250"/>
      <c r="O75" s="252"/>
      <c r="P75" s="25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</row>
    <row r="76" spans="1:38" ht="15" customHeight="1">
      <c r="A76" s="257">
        <v>11</v>
      </c>
      <c r="B76" s="258">
        <v>45146</v>
      </c>
      <c r="C76" s="244"/>
      <c r="D76" s="324" t="s">
        <v>1049</v>
      </c>
      <c r="E76" s="244" t="s">
        <v>606</v>
      </c>
      <c r="F76" s="325" t="s">
        <v>1051</v>
      </c>
      <c r="G76" s="244">
        <v>0</v>
      </c>
      <c r="H76" s="244">
        <v>22.5</v>
      </c>
      <c r="I76" s="244" t="s">
        <v>1050</v>
      </c>
      <c r="J76" s="326" t="s">
        <v>1052</v>
      </c>
      <c r="K76" s="245">
        <f t="shared" ref="K76" si="32">H76-F76</f>
        <v>10.5</v>
      </c>
      <c r="L76" s="245">
        <v>50</v>
      </c>
      <c r="M76" s="327">
        <f>(K76*N76)-50</f>
        <v>370</v>
      </c>
      <c r="N76" s="245">
        <v>40</v>
      </c>
      <c r="O76" s="328" t="s">
        <v>596</v>
      </c>
      <c r="P76" s="329">
        <v>45146</v>
      </c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</row>
    <row r="77" spans="1:38" ht="15" customHeight="1">
      <c r="A77" s="250"/>
      <c r="B77" s="251"/>
      <c r="C77" s="252"/>
      <c r="D77" s="278"/>
      <c r="E77" s="252"/>
      <c r="F77" s="279"/>
      <c r="G77" s="252"/>
      <c r="H77" s="252"/>
      <c r="I77" s="252"/>
      <c r="J77" s="252"/>
      <c r="K77" s="250"/>
      <c r="L77" s="280"/>
      <c r="M77" s="281"/>
      <c r="N77" s="250"/>
      <c r="O77" s="252"/>
      <c r="P77" s="25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</row>
    <row r="78" spans="1:38" ht="15" customHeight="1">
      <c r="A78" s="250"/>
      <c r="B78" s="251"/>
      <c r="C78" s="252"/>
      <c r="D78" s="278"/>
      <c r="E78" s="252"/>
      <c r="F78" s="279"/>
      <c r="G78" s="252"/>
      <c r="H78" s="252"/>
      <c r="I78" s="252"/>
      <c r="J78" s="252"/>
      <c r="K78" s="250"/>
      <c r="L78" s="280"/>
      <c r="M78" s="281"/>
      <c r="N78" s="250"/>
      <c r="O78" s="252"/>
      <c r="P78" s="25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</row>
    <row r="79" spans="1:38" ht="38.25" customHeight="1">
      <c r="A79" s="102" t="s">
        <v>620</v>
      </c>
      <c r="B79" s="170"/>
      <c r="C79" s="170"/>
      <c r="D79" s="171"/>
      <c r="E79" s="146"/>
      <c r="F79" s="6"/>
      <c r="G79" s="6"/>
      <c r="H79" s="147"/>
      <c r="I79" s="172"/>
      <c r="J79" s="1"/>
      <c r="K79" s="6"/>
      <c r="L79" s="6"/>
      <c r="M79" s="6"/>
      <c r="N79" s="1"/>
      <c r="O79" s="1"/>
      <c r="Q79" s="1"/>
      <c r="R79" s="6"/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"/>
      <c r="AI79" s="1"/>
      <c r="AJ79" s="6"/>
      <c r="AK79" s="1"/>
    </row>
    <row r="80" spans="1:38" ht="38.25">
      <c r="A80" s="103" t="s">
        <v>16</v>
      </c>
      <c r="B80" s="104" t="s">
        <v>568</v>
      </c>
      <c r="C80" s="104"/>
      <c r="D80" s="105" t="s">
        <v>580</v>
      </c>
      <c r="E80" s="104" t="s">
        <v>581</v>
      </c>
      <c r="F80" s="104" t="s">
        <v>582</v>
      </c>
      <c r="G80" s="104" t="s">
        <v>583</v>
      </c>
      <c r="H80" s="104" t="s">
        <v>584</v>
      </c>
      <c r="I80" s="104" t="s">
        <v>585</v>
      </c>
      <c r="J80" s="103" t="s">
        <v>586</v>
      </c>
      <c r="K80" s="150" t="s">
        <v>605</v>
      </c>
      <c r="L80" s="151" t="s">
        <v>588</v>
      </c>
      <c r="M80" s="106" t="s">
        <v>589</v>
      </c>
      <c r="N80" s="104" t="s">
        <v>590</v>
      </c>
      <c r="O80" s="105" t="s">
        <v>591</v>
      </c>
      <c r="P80" s="104" t="s">
        <v>592</v>
      </c>
      <c r="Q80" s="41"/>
      <c r="R80" s="6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</row>
    <row r="81" spans="1:38" ht="14.25" customHeight="1">
      <c r="A81" s="107">
        <v>1</v>
      </c>
      <c r="B81" s="108">
        <v>44840</v>
      </c>
      <c r="C81" s="164"/>
      <c r="D81" s="164" t="s">
        <v>621</v>
      </c>
      <c r="E81" s="107" t="s">
        <v>606</v>
      </c>
      <c r="F81" s="107" t="s">
        <v>622</v>
      </c>
      <c r="G81" s="107">
        <v>1220</v>
      </c>
      <c r="H81" s="107"/>
      <c r="I81" s="107" t="s">
        <v>623</v>
      </c>
      <c r="J81" s="110" t="s">
        <v>594</v>
      </c>
      <c r="K81" s="110"/>
      <c r="L81" s="111"/>
      <c r="M81" s="173"/>
      <c r="N81" s="110"/>
      <c r="O81" s="110"/>
      <c r="P81" s="111"/>
      <c r="Q81" s="41"/>
      <c r="R81" s="41" t="s">
        <v>595</v>
      </c>
      <c r="S81" s="41"/>
      <c r="T81" s="1"/>
      <c r="U81" s="1"/>
      <c r="V81" s="1"/>
      <c r="W81" s="1"/>
      <c r="X81" s="1"/>
      <c r="Y81" s="1"/>
      <c r="Z81" s="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</row>
    <row r="82" spans="1:38" ht="14.25" customHeight="1">
      <c r="A82" s="331">
        <v>2</v>
      </c>
      <c r="B82" s="332">
        <v>45071</v>
      </c>
      <c r="C82" s="333"/>
      <c r="D82" s="334" t="s">
        <v>279</v>
      </c>
      <c r="E82" s="335" t="s">
        <v>606</v>
      </c>
      <c r="F82" s="330">
        <v>286</v>
      </c>
      <c r="G82" s="336">
        <v>267</v>
      </c>
      <c r="H82" s="330">
        <v>287</v>
      </c>
      <c r="I82" s="330" t="s">
        <v>625</v>
      </c>
      <c r="J82" s="337" t="s">
        <v>816</v>
      </c>
      <c r="K82" s="337">
        <f t="shared" ref="K82" si="33">H82-F82</f>
        <v>1</v>
      </c>
      <c r="L82" s="338">
        <f>(F82*-0.3)/100</f>
        <v>-0.85799999999999998</v>
      </c>
      <c r="M82" s="339">
        <f t="shared" ref="M82" si="34">(K82+L82)/F82</f>
        <v>4.9650349650349655E-4</v>
      </c>
      <c r="N82" s="340" t="s">
        <v>616</v>
      </c>
      <c r="O82" s="341">
        <v>45146</v>
      </c>
      <c r="P82" s="108"/>
      <c r="Q82" s="41"/>
      <c r="R82" s="41" t="s">
        <v>595</v>
      </c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ht="14.25" customHeight="1">
      <c r="A83" s="107"/>
      <c r="B83" s="108"/>
      <c r="C83" s="164"/>
      <c r="D83" s="164"/>
      <c r="E83" s="107"/>
      <c r="F83" s="107"/>
      <c r="G83" s="107"/>
      <c r="H83" s="107"/>
      <c r="I83" s="107"/>
      <c r="J83" s="110"/>
      <c r="K83" s="110"/>
      <c r="L83" s="111"/>
      <c r="M83" s="112"/>
      <c r="N83" s="249"/>
      <c r="O83" s="256"/>
      <c r="P83" s="108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</row>
    <row r="84" spans="1:38" ht="12.75" customHeight="1">
      <c r="A84" s="107"/>
      <c r="B84" s="108"/>
      <c r="C84" s="164"/>
      <c r="D84" s="164"/>
      <c r="E84" s="107"/>
      <c r="F84" s="107"/>
      <c r="G84" s="107"/>
      <c r="H84" s="107"/>
      <c r="I84" s="107"/>
      <c r="J84" s="110"/>
      <c r="K84" s="110"/>
      <c r="L84" s="111"/>
      <c r="M84" s="173"/>
      <c r="N84" s="110"/>
      <c r="O84" s="110"/>
      <c r="P84" s="108"/>
      <c r="R84" s="6"/>
      <c r="S84" s="1"/>
      <c r="T84" s="1"/>
      <c r="U84" s="1"/>
      <c r="V84" s="1"/>
      <c r="W84" s="1"/>
      <c r="X84" s="1"/>
      <c r="Y84" s="1"/>
    </row>
    <row r="85" spans="1:38" ht="12.75" customHeight="1">
      <c r="A85" s="131" t="s">
        <v>597</v>
      </c>
      <c r="B85" s="131"/>
      <c r="C85" s="131"/>
      <c r="D85" s="131"/>
      <c r="E85" s="41"/>
      <c r="F85" s="138" t="s">
        <v>599</v>
      </c>
      <c r="G85" s="62"/>
      <c r="H85" s="62"/>
      <c r="I85" s="62"/>
      <c r="J85" s="6"/>
      <c r="K85" s="154"/>
      <c r="L85" s="155"/>
      <c r="M85" s="6"/>
      <c r="N85" s="121"/>
      <c r="O85" s="174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37" t="s">
        <v>598</v>
      </c>
      <c r="B86" s="131"/>
      <c r="C86" s="131"/>
      <c r="D86" s="131"/>
      <c r="E86" s="6"/>
      <c r="F86" s="138" t="s">
        <v>602</v>
      </c>
      <c r="G86" s="6"/>
      <c r="H86" s="6" t="s">
        <v>626</v>
      </c>
      <c r="I86" s="6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37"/>
      <c r="B87" s="131"/>
      <c r="C87" s="131"/>
      <c r="D87" s="131"/>
      <c r="E87" s="6"/>
      <c r="F87" s="138"/>
      <c r="G87" s="6"/>
      <c r="H87" s="6"/>
      <c r="I87" s="6"/>
      <c r="J87" s="1"/>
      <c r="K87" s="6"/>
      <c r="L87" s="6"/>
      <c r="M87" s="6"/>
      <c r="N87" s="1"/>
      <c r="O87" s="1"/>
      <c r="Q87" s="1"/>
      <c r="R87" s="62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37"/>
      <c r="B88" s="131"/>
      <c r="C88" s="131"/>
      <c r="D88" s="131"/>
      <c r="E88" s="6"/>
      <c r="F88" s="138"/>
      <c r="G88" s="62"/>
      <c r="H88" s="41"/>
      <c r="I88" s="62"/>
      <c r="J88" s="6"/>
      <c r="K88" s="154"/>
      <c r="L88" s="155"/>
      <c r="M88" s="6"/>
      <c r="N88" s="121"/>
      <c r="O88" s="156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37"/>
      <c r="B89" s="131"/>
      <c r="C89" s="131"/>
      <c r="D89" s="131"/>
      <c r="E89" s="6"/>
      <c r="F89" s="138"/>
      <c r="G89" s="62"/>
      <c r="H89" s="41"/>
      <c r="I89" s="62"/>
      <c r="J89" s="6"/>
      <c r="K89" s="154"/>
      <c r="L89" s="155"/>
      <c r="M89" s="6"/>
      <c r="N89" s="121"/>
      <c r="O89" s="156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37"/>
      <c r="B90" s="131"/>
      <c r="C90" s="131"/>
      <c r="D90" s="131"/>
      <c r="E90" s="6"/>
      <c r="F90" s="138"/>
      <c r="G90" s="62"/>
      <c r="H90" s="41"/>
      <c r="I90" s="62"/>
      <c r="J90" s="6"/>
      <c r="K90" s="154"/>
      <c r="L90" s="155"/>
      <c r="M90" s="6"/>
      <c r="N90" s="121"/>
      <c r="O90" s="156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37"/>
      <c r="B91" s="131"/>
      <c r="C91" s="131"/>
      <c r="D91" s="131"/>
      <c r="E91" s="6"/>
      <c r="F91" s="138"/>
      <c r="G91" s="62"/>
      <c r="H91" s="41"/>
      <c r="I91" s="62"/>
      <c r="J91" s="6"/>
      <c r="K91" s="154"/>
      <c r="L91" s="155"/>
      <c r="M91" s="6"/>
      <c r="N91" s="121"/>
      <c r="O91" s="156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37"/>
      <c r="B92" s="131"/>
      <c r="C92" s="131"/>
      <c r="D92" s="131"/>
      <c r="E92" s="6"/>
      <c r="F92" s="138"/>
      <c r="G92" s="62"/>
      <c r="H92" s="41"/>
      <c r="I92" s="62"/>
      <c r="J92" s="6"/>
      <c r="K92" s="154"/>
      <c r="L92" s="155"/>
      <c r="M92" s="6"/>
      <c r="N92" s="121"/>
      <c r="O92" s="156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37"/>
      <c r="B93" s="131"/>
      <c r="C93" s="131"/>
      <c r="D93" s="131"/>
      <c r="E93" s="6"/>
      <c r="F93" s="138"/>
      <c r="G93" s="62"/>
      <c r="H93" s="41"/>
      <c r="I93" s="62"/>
      <c r="J93" s="6"/>
      <c r="K93" s="154"/>
      <c r="L93" s="155"/>
      <c r="M93" s="6"/>
      <c r="N93" s="121"/>
      <c r="O93" s="156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62"/>
      <c r="B94" s="120"/>
      <c r="C94" s="120"/>
      <c r="D94" s="41"/>
      <c r="E94" s="62"/>
      <c r="F94" s="62"/>
      <c r="G94" s="62"/>
      <c r="H94" s="41"/>
      <c r="I94" s="62"/>
      <c r="J94" s="6"/>
      <c r="K94" s="154"/>
      <c r="L94" s="155"/>
      <c r="M94" s="6"/>
      <c r="N94" s="121"/>
      <c r="O94" s="156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41"/>
      <c r="B95" s="175" t="s">
        <v>627</v>
      </c>
      <c r="C95" s="175"/>
      <c r="D95" s="175"/>
      <c r="E95" s="175"/>
      <c r="F95" s="6"/>
      <c r="G95" s="6"/>
      <c r="H95" s="148"/>
      <c r="I95" s="6"/>
      <c r="J95" s="148"/>
      <c r="K95" s="149"/>
      <c r="L95" s="6"/>
      <c r="M95" s="6"/>
      <c r="N95" s="1"/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03" t="s">
        <v>16</v>
      </c>
      <c r="B96" s="104" t="s">
        <v>568</v>
      </c>
      <c r="C96" s="104"/>
      <c r="D96" s="105" t="s">
        <v>580</v>
      </c>
      <c r="E96" s="104" t="s">
        <v>581</v>
      </c>
      <c r="F96" s="104" t="s">
        <v>582</v>
      </c>
      <c r="G96" s="104" t="s">
        <v>628</v>
      </c>
      <c r="H96" s="104" t="s">
        <v>629</v>
      </c>
      <c r="I96" s="104" t="s">
        <v>585</v>
      </c>
      <c r="J96" s="176" t="s">
        <v>586</v>
      </c>
      <c r="K96" s="104" t="s">
        <v>587</v>
      </c>
      <c r="L96" s="104" t="s">
        <v>630</v>
      </c>
      <c r="M96" s="104" t="s">
        <v>590</v>
      </c>
      <c r="N96" s="105" t="s">
        <v>591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77">
        <v>1</v>
      </c>
      <c r="B97" s="178">
        <v>41579</v>
      </c>
      <c r="C97" s="178"/>
      <c r="D97" s="179" t="s">
        <v>631</v>
      </c>
      <c r="E97" s="180" t="s">
        <v>593</v>
      </c>
      <c r="F97" s="181">
        <v>82</v>
      </c>
      <c r="G97" s="180" t="s">
        <v>632</v>
      </c>
      <c r="H97" s="180">
        <v>100</v>
      </c>
      <c r="I97" s="182">
        <v>100</v>
      </c>
      <c r="J97" s="183" t="s">
        <v>633</v>
      </c>
      <c r="K97" s="184">
        <f t="shared" ref="K97:K149" si="35">H97-F97</f>
        <v>18</v>
      </c>
      <c r="L97" s="185">
        <f t="shared" ref="L97:L149" si="36">K97/F97</f>
        <v>0.21951219512195122</v>
      </c>
      <c r="M97" s="180" t="s">
        <v>596</v>
      </c>
      <c r="N97" s="186">
        <v>42657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77">
        <v>2</v>
      </c>
      <c r="B98" s="178">
        <v>41794</v>
      </c>
      <c r="C98" s="178"/>
      <c r="D98" s="179" t="s">
        <v>634</v>
      </c>
      <c r="E98" s="180" t="s">
        <v>606</v>
      </c>
      <c r="F98" s="181">
        <v>257</v>
      </c>
      <c r="G98" s="180" t="s">
        <v>632</v>
      </c>
      <c r="H98" s="180">
        <v>300</v>
      </c>
      <c r="I98" s="182">
        <v>300</v>
      </c>
      <c r="J98" s="183" t="s">
        <v>633</v>
      </c>
      <c r="K98" s="184">
        <f t="shared" si="35"/>
        <v>43</v>
      </c>
      <c r="L98" s="185">
        <f t="shared" si="36"/>
        <v>0.16731517509727625</v>
      </c>
      <c r="M98" s="180" t="s">
        <v>596</v>
      </c>
      <c r="N98" s="186">
        <v>41822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77">
        <v>3</v>
      </c>
      <c r="B99" s="178">
        <v>41828</v>
      </c>
      <c r="C99" s="178"/>
      <c r="D99" s="179" t="s">
        <v>635</v>
      </c>
      <c r="E99" s="180" t="s">
        <v>606</v>
      </c>
      <c r="F99" s="181">
        <v>393</v>
      </c>
      <c r="G99" s="180" t="s">
        <v>632</v>
      </c>
      <c r="H99" s="180">
        <v>468</v>
      </c>
      <c r="I99" s="182">
        <v>468</v>
      </c>
      <c r="J99" s="183" t="s">
        <v>633</v>
      </c>
      <c r="K99" s="184">
        <f t="shared" si="35"/>
        <v>75</v>
      </c>
      <c r="L99" s="185">
        <f t="shared" si="36"/>
        <v>0.19083969465648856</v>
      </c>
      <c r="M99" s="180" t="s">
        <v>596</v>
      </c>
      <c r="N99" s="186">
        <v>41863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77">
        <v>4</v>
      </c>
      <c r="B100" s="178">
        <v>41857</v>
      </c>
      <c r="C100" s="178"/>
      <c r="D100" s="179" t="s">
        <v>636</v>
      </c>
      <c r="E100" s="180" t="s">
        <v>606</v>
      </c>
      <c r="F100" s="181">
        <v>205</v>
      </c>
      <c r="G100" s="180" t="s">
        <v>632</v>
      </c>
      <c r="H100" s="180">
        <v>275</v>
      </c>
      <c r="I100" s="182">
        <v>250</v>
      </c>
      <c r="J100" s="183" t="s">
        <v>633</v>
      </c>
      <c r="K100" s="184">
        <f t="shared" si="35"/>
        <v>70</v>
      </c>
      <c r="L100" s="185">
        <f t="shared" si="36"/>
        <v>0.34146341463414637</v>
      </c>
      <c r="M100" s="180" t="s">
        <v>596</v>
      </c>
      <c r="N100" s="186">
        <v>41962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77">
        <v>5</v>
      </c>
      <c r="B101" s="178">
        <v>41886</v>
      </c>
      <c r="C101" s="178"/>
      <c r="D101" s="179" t="s">
        <v>637</v>
      </c>
      <c r="E101" s="180" t="s">
        <v>606</v>
      </c>
      <c r="F101" s="181">
        <v>162</v>
      </c>
      <c r="G101" s="180" t="s">
        <v>632</v>
      </c>
      <c r="H101" s="180">
        <v>190</v>
      </c>
      <c r="I101" s="182">
        <v>190</v>
      </c>
      <c r="J101" s="183" t="s">
        <v>633</v>
      </c>
      <c r="K101" s="184">
        <f t="shared" si="35"/>
        <v>28</v>
      </c>
      <c r="L101" s="185">
        <f t="shared" si="36"/>
        <v>0.1728395061728395</v>
      </c>
      <c r="M101" s="180" t="s">
        <v>596</v>
      </c>
      <c r="N101" s="186">
        <v>42006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77">
        <v>6</v>
      </c>
      <c r="B102" s="178">
        <v>41886</v>
      </c>
      <c r="C102" s="178"/>
      <c r="D102" s="179" t="s">
        <v>638</v>
      </c>
      <c r="E102" s="180" t="s">
        <v>606</v>
      </c>
      <c r="F102" s="181">
        <v>75</v>
      </c>
      <c r="G102" s="180" t="s">
        <v>632</v>
      </c>
      <c r="H102" s="180">
        <v>91.5</v>
      </c>
      <c r="I102" s="182" t="s">
        <v>624</v>
      </c>
      <c r="J102" s="183" t="s">
        <v>639</v>
      </c>
      <c r="K102" s="184">
        <f t="shared" si="35"/>
        <v>16.5</v>
      </c>
      <c r="L102" s="185">
        <f t="shared" si="36"/>
        <v>0.22</v>
      </c>
      <c r="M102" s="180" t="s">
        <v>596</v>
      </c>
      <c r="N102" s="186">
        <v>41954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77">
        <v>7</v>
      </c>
      <c r="B103" s="178">
        <v>41913</v>
      </c>
      <c r="C103" s="178"/>
      <c r="D103" s="179" t="s">
        <v>640</v>
      </c>
      <c r="E103" s="180" t="s">
        <v>606</v>
      </c>
      <c r="F103" s="181">
        <v>850</v>
      </c>
      <c r="G103" s="180" t="s">
        <v>632</v>
      </c>
      <c r="H103" s="180">
        <v>982.5</v>
      </c>
      <c r="I103" s="182">
        <v>1050</v>
      </c>
      <c r="J103" s="183" t="s">
        <v>641</v>
      </c>
      <c r="K103" s="184">
        <f t="shared" si="35"/>
        <v>132.5</v>
      </c>
      <c r="L103" s="185">
        <f t="shared" si="36"/>
        <v>0.15588235294117647</v>
      </c>
      <c r="M103" s="180" t="s">
        <v>596</v>
      </c>
      <c r="N103" s="186">
        <v>42039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77">
        <v>8</v>
      </c>
      <c r="B104" s="178">
        <v>41913</v>
      </c>
      <c r="C104" s="178"/>
      <c r="D104" s="179" t="s">
        <v>642</v>
      </c>
      <c r="E104" s="180" t="s">
        <v>606</v>
      </c>
      <c r="F104" s="181">
        <v>475</v>
      </c>
      <c r="G104" s="180" t="s">
        <v>632</v>
      </c>
      <c r="H104" s="180">
        <v>515</v>
      </c>
      <c r="I104" s="182">
        <v>600</v>
      </c>
      <c r="J104" s="183" t="s">
        <v>643</v>
      </c>
      <c r="K104" s="184">
        <f t="shared" si="35"/>
        <v>40</v>
      </c>
      <c r="L104" s="185">
        <f t="shared" si="36"/>
        <v>8.4210526315789472E-2</v>
      </c>
      <c r="M104" s="180" t="s">
        <v>596</v>
      </c>
      <c r="N104" s="186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77">
        <v>9</v>
      </c>
      <c r="B105" s="178">
        <v>41913</v>
      </c>
      <c r="C105" s="178"/>
      <c r="D105" s="179" t="s">
        <v>644</v>
      </c>
      <c r="E105" s="180" t="s">
        <v>606</v>
      </c>
      <c r="F105" s="181">
        <v>86</v>
      </c>
      <c r="G105" s="180" t="s">
        <v>632</v>
      </c>
      <c r="H105" s="180">
        <v>99</v>
      </c>
      <c r="I105" s="182">
        <v>140</v>
      </c>
      <c r="J105" s="183" t="s">
        <v>645</v>
      </c>
      <c r="K105" s="184">
        <f t="shared" si="35"/>
        <v>13</v>
      </c>
      <c r="L105" s="185">
        <f t="shared" si="36"/>
        <v>0.15116279069767441</v>
      </c>
      <c r="M105" s="180" t="s">
        <v>596</v>
      </c>
      <c r="N105" s="186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77">
        <v>10</v>
      </c>
      <c r="B106" s="178">
        <v>41926</v>
      </c>
      <c r="C106" s="178"/>
      <c r="D106" s="179" t="s">
        <v>646</v>
      </c>
      <c r="E106" s="180" t="s">
        <v>606</v>
      </c>
      <c r="F106" s="181">
        <v>496.6</v>
      </c>
      <c r="G106" s="180" t="s">
        <v>632</v>
      </c>
      <c r="H106" s="180">
        <v>621</v>
      </c>
      <c r="I106" s="182">
        <v>580</v>
      </c>
      <c r="J106" s="183" t="s">
        <v>633</v>
      </c>
      <c r="K106" s="184">
        <f t="shared" si="35"/>
        <v>124.39999999999998</v>
      </c>
      <c r="L106" s="185">
        <f t="shared" si="36"/>
        <v>0.25050342327829234</v>
      </c>
      <c r="M106" s="180" t="s">
        <v>596</v>
      </c>
      <c r="N106" s="186">
        <v>42605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77">
        <v>11</v>
      </c>
      <c r="B107" s="178">
        <v>41926</v>
      </c>
      <c r="C107" s="178"/>
      <c r="D107" s="179" t="s">
        <v>647</v>
      </c>
      <c r="E107" s="180" t="s">
        <v>606</v>
      </c>
      <c r="F107" s="181">
        <v>2481.9</v>
      </c>
      <c r="G107" s="180" t="s">
        <v>632</v>
      </c>
      <c r="H107" s="180">
        <v>2840</v>
      </c>
      <c r="I107" s="182">
        <v>2870</v>
      </c>
      <c r="J107" s="183" t="s">
        <v>648</v>
      </c>
      <c r="K107" s="184">
        <f t="shared" si="35"/>
        <v>358.09999999999991</v>
      </c>
      <c r="L107" s="185">
        <f t="shared" si="36"/>
        <v>0.14428462065353154</v>
      </c>
      <c r="M107" s="180" t="s">
        <v>596</v>
      </c>
      <c r="N107" s="186">
        <v>42017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77">
        <v>12</v>
      </c>
      <c r="B108" s="178">
        <v>41928</v>
      </c>
      <c r="C108" s="178"/>
      <c r="D108" s="179" t="s">
        <v>649</v>
      </c>
      <c r="E108" s="180" t="s">
        <v>606</v>
      </c>
      <c r="F108" s="181">
        <v>84.5</v>
      </c>
      <c r="G108" s="180" t="s">
        <v>632</v>
      </c>
      <c r="H108" s="180">
        <v>93</v>
      </c>
      <c r="I108" s="182">
        <v>110</v>
      </c>
      <c r="J108" s="183" t="s">
        <v>650</v>
      </c>
      <c r="K108" s="184">
        <f t="shared" si="35"/>
        <v>8.5</v>
      </c>
      <c r="L108" s="185">
        <f t="shared" si="36"/>
        <v>0.10059171597633136</v>
      </c>
      <c r="M108" s="180" t="s">
        <v>596</v>
      </c>
      <c r="N108" s="186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77">
        <v>13</v>
      </c>
      <c r="B109" s="178">
        <v>41928</v>
      </c>
      <c r="C109" s="178"/>
      <c r="D109" s="179" t="s">
        <v>651</v>
      </c>
      <c r="E109" s="180" t="s">
        <v>606</v>
      </c>
      <c r="F109" s="181">
        <v>401</v>
      </c>
      <c r="G109" s="180" t="s">
        <v>632</v>
      </c>
      <c r="H109" s="180">
        <v>428</v>
      </c>
      <c r="I109" s="182">
        <v>450</v>
      </c>
      <c r="J109" s="183" t="s">
        <v>652</v>
      </c>
      <c r="K109" s="184">
        <f t="shared" si="35"/>
        <v>27</v>
      </c>
      <c r="L109" s="185">
        <f t="shared" si="36"/>
        <v>6.7331670822942641E-2</v>
      </c>
      <c r="M109" s="180" t="s">
        <v>596</v>
      </c>
      <c r="N109" s="186">
        <v>42020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77">
        <v>14</v>
      </c>
      <c r="B110" s="178">
        <v>41928</v>
      </c>
      <c r="C110" s="178"/>
      <c r="D110" s="179" t="s">
        <v>653</v>
      </c>
      <c r="E110" s="180" t="s">
        <v>606</v>
      </c>
      <c r="F110" s="181">
        <v>101</v>
      </c>
      <c r="G110" s="180" t="s">
        <v>632</v>
      </c>
      <c r="H110" s="180">
        <v>112</v>
      </c>
      <c r="I110" s="182">
        <v>120</v>
      </c>
      <c r="J110" s="183" t="s">
        <v>654</v>
      </c>
      <c r="K110" s="184">
        <f t="shared" si="35"/>
        <v>11</v>
      </c>
      <c r="L110" s="185">
        <f t="shared" si="36"/>
        <v>0.10891089108910891</v>
      </c>
      <c r="M110" s="180" t="s">
        <v>596</v>
      </c>
      <c r="N110" s="186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77">
        <v>15</v>
      </c>
      <c r="B111" s="178">
        <v>41954</v>
      </c>
      <c r="C111" s="178"/>
      <c r="D111" s="179" t="s">
        <v>655</v>
      </c>
      <c r="E111" s="180" t="s">
        <v>606</v>
      </c>
      <c r="F111" s="181">
        <v>59</v>
      </c>
      <c r="G111" s="180" t="s">
        <v>632</v>
      </c>
      <c r="H111" s="180">
        <v>76</v>
      </c>
      <c r="I111" s="182">
        <v>76</v>
      </c>
      <c r="J111" s="183" t="s">
        <v>633</v>
      </c>
      <c r="K111" s="184">
        <f t="shared" si="35"/>
        <v>17</v>
      </c>
      <c r="L111" s="185">
        <f t="shared" si="36"/>
        <v>0.28813559322033899</v>
      </c>
      <c r="M111" s="180" t="s">
        <v>596</v>
      </c>
      <c r="N111" s="186">
        <v>43032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77">
        <v>16</v>
      </c>
      <c r="B112" s="178">
        <v>41954</v>
      </c>
      <c r="C112" s="178"/>
      <c r="D112" s="179" t="s">
        <v>644</v>
      </c>
      <c r="E112" s="180" t="s">
        <v>606</v>
      </c>
      <c r="F112" s="181">
        <v>99</v>
      </c>
      <c r="G112" s="180" t="s">
        <v>632</v>
      </c>
      <c r="H112" s="180">
        <v>120</v>
      </c>
      <c r="I112" s="182">
        <v>120</v>
      </c>
      <c r="J112" s="183" t="s">
        <v>617</v>
      </c>
      <c r="K112" s="184">
        <f t="shared" si="35"/>
        <v>21</v>
      </c>
      <c r="L112" s="185">
        <f t="shared" si="36"/>
        <v>0.21212121212121213</v>
      </c>
      <c r="M112" s="180" t="s">
        <v>596</v>
      </c>
      <c r="N112" s="186">
        <v>41960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7">
        <v>17</v>
      </c>
      <c r="B113" s="178">
        <v>41956</v>
      </c>
      <c r="C113" s="178"/>
      <c r="D113" s="179" t="s">
        <v>656</v>
      </c>
      <c r="E113" s="180" t="s">
        <v>606</v>
      </c>
      <c r="F113" s="181">
        <v>22</v>
      </c>
      <c r="G113" s="180" t="s">
        <v>632</v>
      </c>
      <c r="H113" s="180">
        <v>33.549999999999997</v>
      </c>
      <c r="I113" s="182">
        <v>32</v>
      </c>
      <c r="J113" s="183" t="s">
        <v>657</v>
      </c>
      <c r="K113" s="184">
        <f t="shared" si="35"/>
        <v>11.549999999999997</v>
      </c>
      <c r="L113" s="185">
        <f t="shared" si="36"/>
        <v>0.52499999999999991</v>
      </c>
      <c r="M113" s="180" t="s">
        <v>596</v>
      </c>
      <c r="N113" s="186">
        <v>42188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77">
        <v>18</v>
      </c>
      <c r="B114" s="178">
        <v>41976</v>
      </c>
      <c r="C114" s="178"/>
      <c r="D114" s="179" t="s">
        <v>658</v>
      </c>
      <c r="E114" s="180" t="s">
        <v>606</v>
      </c>
      <c r="F114" s="181">
        <v>440</v>
      </c>
      <c r="G114" s="180" t="s">
        <v>632</v>
      </c>
      <c r="H114" s="180">
        <v>520</v>
      </c>
      <c r="I114" s="182">
        <v>520</v>
      </c>
      <c r="J114" s="183" t="s">
        <v>659</v>
      </c>
      <c r="K114" s="184">
        <f t="shared" si="35"/>
        <v>80</v>
      </c>
      <c r="L114" s="185">
        <f t="shared" si="36"/>
        <v>0.18181818181818182</v>
      </c>
      <c r="M114" s="180" t="s">
        <v>596</v>
      </c>
      <c r="N114" s="186">
        <v>42208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77">
        <v>19</v>
      </c>
      <c r="B115" s="178">
        <v>41976</v>
      </c>
      <c r="C115" s="178"/>
      <c r="D115" s="179" t="s">
        <v>660</v>
      </c>
      <c r="E115" s="180" t="s">
        <v>606</v>
      </c>
      <c r="F115" s="181">
        <v>360</v>
      </c>
      <c r="G115" s="180" t="s">
        <v>632</v>
      </c>
      <c r="H115" s="180">
        <v>427</v>
      </c>
      <c r="I115" s="182">
        <v>425</v>
      </c>
      <c r="J115" s="183" t="s">
        <v>661</v>
      </c>
      <c r="K115" s="184">
        <f t="shared" si="35"/>
        <v>67</v>
      </c>
      <c r="L115" s="185">
        <f t="shared" si="36"/>
        <v>0.18611111111111112</v>
      </c>
      <c r="M115" s="180" t="s">
        <v>596</v>
      </c>
      <c r="N115" s="186">
        <v>42058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77">
        <v>20</v>
      </c>
      <c r="B116" s="178">
        <v>42012</v>
      </c>
      <c r="C116" s="178"/>
      <c r="D116" s="179" t="s">
        <v>662</v>
      </c>
      <c r="E116" s="180" t="s">
        <v>606</v>
      </c>
      <c r="F116" s="181">
        <v>360</v>
      </c>
      <c r="G116" s="180" t="s">
        <v>632</v>
      </c>
      <c r="H116" s="180">
        <v>455</v>
      </c>
      <c r="I116" s="182">
        <v>420</v>
      </c>
      <c r="J116" s="183" t="s">
        <v>663</v>
      </c>
      <c r="K116" s="184">
        <f t="shared" si="35"/>
        <v>95</v>
      </c>
      <c r="L116" s="185">
        <f t="shared" si="36"/>
        <v>0.2638888888888889</v>
      </c>
      <c r="M116" s="180" t="s">
        <v>596</v>
      </c>
      <c r="N116" s="186">
        <v>42024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77">
        <v>21</v>
      </c>
      <c r="B117" s="178">
        <v>42012</v>
      </c>
      <c r="C117" s="178"/>
      <c r="D117" s="179" t="s">
        <v>664</v>
      </c>
      <c r="E117" s="180" t="s">
        <v>606</v>
      </c>
      <c r="F117" s="181">
        <v>130</v>
      </c>
      <c r="G117" s="180"/>
      <c r="H117" s="180">
        <v>175.5</v>
      </c>
      <c r="I117" s="182">
        <v>165</v>
      </c>
      <c r="J117" s="183" t="s">
        <v>665</v>
      </c>
      <c r="K117" s="184">
        <f t="shared" si="35"/>
        <v>45.5</v>
      </c>
      <c r="L117" s="185">
        <f t="shared" si="36"/>
        <v>0.35</v>
      </c>
      <c r="M117" s="180" t="s">
        <v>596</v>
      </c>
      <c r="N117" s="186">
        <v>43088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7">
        <v>22</v>
      </c>
      <c r="B118" s="178">
        <v>42040</v>
      </c>
      <c r="C118" s="178"/>
      <c r="D118" s="179" t="s">
        <v>405</v>
      </c>
      <c r="E118" s="180" t="s">
        <v>593</v>
      </c>
      <c r="F118" s="181">
        <v>98</v>
      </c>
      <c r="G118" s="180"/>
      <c r="H118" s="180">
        <v>120</v>
      </c>
      <c r="I118" s="182">
        <v>120</v>
      </c>
      <c r="J118" s="183" t="s">
        <v>633</v>
      </c>
      <c r="K118" s="184">
        <f t="shared" si="35"/>
        <v>22</v>
      </c>
      <c r="L118" s="185">
        <f t="shared" si="36"/>
        <v>0.22448979591836735</v>
      </c>
      <c r="M118" s="180" t="s">
        <v>596</v>
      </c>
      <c r="N118" s="186">
        <v>42753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77">
        <v>23</v>
      </c>
      <c r="B119" s="178">
        <v>42040</v>
      </c>
      <c r="C119" s="178"/>
      <c r="D119" s="179" t="s">
        <v>666</v>
      </c>
      <c r="E119" s="180" t="s">
        <v>593</v>
      </c>
      <c r="F119" s="181">
        <v>196</v>
      </c>
      <c r="G119" s="180"/>
      <c r="H119" s="180">
        <v>262</v>
      </c>
      <c r="I119" s="182">
        <v>255</v>
      </c>
      <c r="J119" s="183" t="s">
        <v>633</v>
      </c>
      <c r="K119" s="184">
        <f t="shared" si="35"/>
        <v>66</v>
      </c>
      <c r="L119" s="185">
        <f t="shared" si="36"/>
        <v>0.33673469387755101</v>
      </c>
      <c r="M119" s="180" t="s">
        <v>596</v>
      </c>
      <c r="N119" s="186">
        <v>42599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7">
        <v>24</v>
      </c>
      <c r="B120" s="188">
        <v>42067</v>
      </c>
      <c r="C120" s="188"/>
      <c r="D120" s="189" t="s">
        <v>404</v>
      </c>
      <c r="E120" s="190" t="s">
        <v>593</v>
      </c>
      <c r="F120" s="191">
        <v>235</v>
      </c>
      <c r="G120" s="191"/>
      <c r="H120" s="192">
        <v>77</v>
      </c>
      <c r="I120" s="192" t="s">
        <v>667</v>
      </c>
      <c r="J120" s="193" t="s">
        <v>668</v>
      </c>
      <c r="K120" s="194">
        <f t="shared" si="35"/>
        <v>-158</v>
      </c>
      <c r="L120" s="195">
        <f t="shared" si="36"/>
        <v>-0.67234042553191486</v>
      </c>
      <c r="M120" s="191" t="s">
        <v>607</v>
      </c>
      <c r="N120" s="188">
        <v>43522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7">
        <v>25</v>
      </c>
      <c r="B121" s="178">
        <v>42067</v>
      </c>
      <c r="C121" s="178"/>
      <c r="D121" s="179" t="s">
        <v>669</v>
      </c>
      <c r="E121" s="180" t="s">
        <v>593</v>
      </c>
      <c r="F121" s="181">
        <v>185</v>
      </c>
      <c r="G121" s="180"/>
      <c r="H121" s="180">
        <v>224</v>
      </c>
      <c r="I121" s="182" t="s">
        <v>670</v>
      </c>
      <c r="J121" s="183" t="s">
        <v>633</v>
      </c>
      <c r="K121" s="184">
        <f t="shared" si="35"/>
        <v>39</v>
      </c>
      <c r="L121" s="185">
        <f t="shared" si="36"/>
        <v>0.21081081081081082</v>
      </c>
      <c r="M121" s="180" t="s">
        <v>596</v>
      </c>
      <c r="N121" s="186">
        <v>42647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7">
        <v>26</v>
      </c>
      <c r="B122" s="188">
        <v>42090</v>
      </c>
      <c r="C122" s="188"/>
      <c r="D122" s="196" t="s">
        <v>671</v>
      </c>
      <c r="E122" s="191" t="s">
        <v>593</v>
      </c>
      <c r="F122" s="191">
        <v>49.5</v>
      </c>
      <c r="G122" s="192"/>
      <c r="H122" s="192">
        <v>15.85</v>
      </c>
      <c r="I122" s="192">
        <v>67</v>
      </c>
      <c r="J122" s="193" t="s">
        <v>672</v>
      </c>
      <c r="K122" s="192">
        <f t="shared" si="35"/>
        <v>-33.65</v>
      </c>
      <c r="L122" s="197">
        <f t="shared" si="36"/>
        <v>-0.67979797979797973</v>
      </c>
      <c r="M122" s="191" t="s">
        <v>607</v>
      </c>
      <c r="N122" s="198">
        <v>43627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7">
        <v>27</v>
      </c>
      <c r="B123" s="178">
        <v>42093</v>
      </c>
      <c r="C123" s="178"/>
      <c r="D123" s="179" t="s">
        <v>673</v>
      </c>
      <c r="E123" s="180" t="s">
        <v>593</v>
      </c>
      <c r="F123" s="181">
        <v>183.5</v>
      </c>
      <c r="G123" s="180"/>
      <c r="H123" s="180">
        <v>219</v>
      </c>
      <c r="I123" s="182">
        <v>218</v>
      </c>
      <c r="J123" s="183" t="s">
        <v>674</v>
      </c>
      <c r="K123" s="184">
        <f t="shared" si="35"/>
        <v>35.5</v>
      </c>
      <c r="L123" s="185">
        <f t="shared" si="36"/>
        <v>0.19346049046321526</v>
      </c>
      <c r="M123" s="180" t="s">
        <v>596</v>
      </c>
      <c r="N123" s="186">
        <v>42103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77">
        <v>28</v>
      </c>
      <c r="B124" s="178">
        <v>42114</v>
      </c>
      <c r="C124" s="178"/>
      <c r="D124" s="179" t="s">
        <v>675</v>
      </c>
      <c r="E124" s="180" t="s">
        <v>593</v>
      </c>
      <c r="F124" s="181">
        <f>(227+237)/2</f>
        <v>232</v>
      </c>
      <c r="G124" s="180"/>
      <c r="H124" s="180">
        <v>298</v>
      </c>
      <c r="I124" s="182">
        <v>298</v>
      </c>
      <c r="J124" s="183" t="s">
        <v>633</v>
      </c>
      <c r="K124" s="184">
        <f t="shared" si="35"/>
        <v>66</v>
      </c>
      <c r="L124" s="185">
        <f t="shared" si="36"/>
        <v>0.28448275862068967</v>
      </c>
      <c r="M124" s="180" t="s">
        <v>596</v>
      </c>
      <c r="N124" s="186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7">
        <v>29</v>
      </c>
      <c r="B125" s="178">
        <v>42128</v>
      </c>
      <c r="C125" s="178"/>
      <c r="D125" s="179" t="s">
        <v>676</v>
      </c>
      <c r="E125" s="180" t="s">
        <v>606</v>
      </c>
      <c r="F125" s="181">
        <v>385</v>
      </c>
      <c r="G125" s="180"/>
      <c r="H125" s="180">
        <f>212.5+331</f>
        <v>543.5</v>
      </c>
      <c r="I125" s="182">
        <v>510</v>
      </c>
      <c r="J125" s="183" t="s">
        <v>677</v>
      </c>
      <c r="K125" s="184">
        <f t="shared" si="35"/>
        <v>158.5</v>
      </c>
      <c r="L125" s="185">
        <f t="shared" si="36"/>
        <v>0.41168831168831171</v>
      </c>
      <c r="M125" s="180" t="s">
        <v>596</v>
      </c>
      <c r="N125" s="186">
        <v>42235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7">
        <v>30</v>
      </c>
      <c r="B126" s="178">
        <v>42128</v>
      </c>
      <c r="C126" s="178"/>
      <c r="D126" s="179" t="s">
        <v>678</v>
      </c>
      <c r="E126" s="180" t="s">
        <v>606</v>
      </c>
      <c r="F126" s="181">
        <v>115.5</v>
      </c>
      <c r="G126" s="180"/>
      <c r="H126" s="180">
        <v>146</v>
      </c>
      <c r="I126" s="182">
        <v>142</v>
      </c>
      <c r="J126" s="183" t="s">
        <v>679</v>
      </c>
      <c r="K126" s="184">
        <f t="shared" si="35"/>
        <v>30.5</v>
      </c>
      <c r="L126" s="185">
        <f t="shared" si="36"/>
        <v>0.26406926406926406</v>
      </c>
      <c r="M126" s="180" t="s">
        <v>596</v>
      </c>
      <c r="N126" s="186">
        <v>42202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7">
        <v>31</v>
      </c>
      <c r="B127" s="178">
        <v>42151</v>
      </c>
      <c r="C127" s="178"/>
      <c r="D127" s="179" t="s">
        <v>542</v>
      </c>
      <c r="E127" s="180" t="s">
        <v>606</v>
      </c>
      <c r="F127" s="181">
        <v>237.5</v>
      </c>
      <c r="G127" s="180"/>
      <c r="H127" s="180">
        <v>279.5</v>
      </c>
      <c r="I127" s="182">
        <v>278</v>
      </c>
      <c r="J127" s="183" t="s">
        <v>633</v>
      </c>
      <c r="K127" s="184">
        <f t="shared" si="35"/>
        <v>42</v>
      </c>
      <c r="L127" s="185">
        <f t="shared" si="36"/>
        <v>0.17684210526315788</v>
      </c>
      <c r="M127" s="180" t="s">
        <v>596</v>
      </c>
      <c r="N127" s="186">
        <v>42222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7">
        <v>32</v>
      </c>
      <c r="B128" s="178">
        <v>42174</v>
      </c>
      <c r="C128" s="178"/>
      <c r="D128" s="179" t="s">
        <v>651</v>
      </c>
      <c r="E128" s="180" t="s">
        <v>593</v>
      </c>
      <c r="F128" s="181">
        <v>340</v>
      </c>
      <c r="G128" s="180"/>
      <c r="H128" s="180">
        <v>448</v>
      </c>
      <c r="I128" s="182">
        <v>448</v>
      </c>
      <c r="J128" s="183" t="s">
        <v>633</v>
      </c>
      <c r="K128" s="184">
        <f t="shared" si="35"/>
        <v>108</v>
      </c>
      <c r="L128" s="185">
        <f t="shared" si="36"/>
        <v>0.31764705882352939</v>
      </c>
      <c r="M128" s="180" t="s">
        <v>596</v>
      </c>
      <c r="N128" s="186">
        <v>43018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7">
        <v>33</v>
      </c>
      <c r="B129" s="178">
        <v>42191</v>
      </c>
      <c r="C129" s="178"/>
      <c r="D129" s="179" t="s">
        <v>680</v>
      </c>
      <c r="E129" s="180" t="s">
        <v>593</v>
      </c>
      <c r="F129" s="181">
        <v>390</v>
      </c>
      <c r="G129" s="180"/>
      <c r="H129" s="180">
        <v>460</v>
      </c>
      <c r="I129" s="182">
        <v>460</v>
      </c>
      <c r="J129" s="183" t="s">
        <v>633</v>
      </c>
      <c r="K129" s="184">
        <f t="shared" si="35"/>
        <v>70</v>
      </c>
      <c r="L129" s="185">
        <f t="shared" si="36"/>
        <v>0.17948717948717949</v>
      </c>
      <c r="M129" s="180" t="s">
        <v>596</v>
      </c>
      <c r="N129" s="186">
        <v>42478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7">
        <v>34</v>
      </c>
      <c r="B130" s="188">
        <v>42195</v>
      </c>
      <c r="C130" s="188"/>
      <c r="D130" s="189" t="s">
        <v>681</v>
      </c>
      <c r="E130" s="190" t="s">
        <v>593</v>
      </c>
      <c r="F130" s="191">
        <v>122.5</v>
      </c>
      <c r="G130" s="191"/>
      <c r="H130" s="192">
        <v>61</v>
      </c>
      <c r="I130" s="192">
        <v>172</v>
      </c>
      <c r="J130" s="193" t="s">
        <v>682</v>
      </c>
      <c r="K130" s="194">
        <f t="shared" si="35"/>
        <v>-61.5</v>
      </c>
      <c r="L130" s="195">
        <f t="shared" si="36"/>
        <v>-0.50204081632653064</v>
      </c>
      <c r="M130" s="191" t="s">
        <v>607</v>
      </c>
      <c r="N130" s="188">
        <v>43333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7">
        <v>35</v>
      </c>
      <c r="B131" s="178">
        <v>42219</v>
      </c>
      <c r="C131" s="178"/>
      <c r="D131" s="179" t="s">
        <v>683</v>
      </c>
      <c r="E131" s="180" t="s">
        <v>593</v>
      </c>
      <c r="F131" s="181">
        <v>297.5</v>
      </c>
      <c r="G131" s="180"/>
      <c r="H131" s="180">
        <v>350</v>
      </c>
      <c r="I131" s="182">
        <v>360</v>
      </c>
      <c r="J131" s="183" t="s">
        <v>684</v>
      </c>
      <c r="K131" s="184">
        <f t="shared" si="35"/>
        <v>52.5</v>
      </c>
      <c r="L131" s="185">
        <f t="shared" si="36"/>
        <v>0.17647058823529413</v>
      </c>
      <c r="M131" s="180" t="s">
        <v>596</v>
      </c>
      <c r="N131" s="186">
        <v>42232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7">
        <v>36</v>
      </c>
      <c r="B132" s="178">
        <v>42219</v>
      </c>
      <c r="C132" s="178"/>
      <c r="D132" s="179" t="s">
        <v>685</v>
      </c>
      <c r="E132" s="180" t="s">
        <v>593</v>
      </c>
      <c r="F132" s="181">
        <v>115.5</v>
      </c>
      <c r="G132" s="180"/>
      <c r="H132" s="180">
        <v>149</v>
      </c>
      <c r="I132" s="182">
        <v>140</v>
      </c>
      <c r="J132" s="183" t="s">
        <v>686</v>
      </c>
      <c r="K132" s="184">
        <f t="shared" si="35"/>
        <v>33.5</v>
      </c>
      <c r="L132" s="185">
        <f t="shared" si="36"/>
        <v>0.29004329004329005</v>
      </c>
      <c r="M132" s="180" t="s">
        <v>596</v>
      </c>
      <c r="N132" s="186">
        <v>42740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7">
        <v>37</v>
      </c>
      <c r="B133" s="178">
        <v>42251</v>
      </c>
      <c r="C133" s="178"/>
      <c r="D133" s="179" t="s">
        <v>542</v>
      </c>
      <c r="E133" s="180" t="s">
        <v>593</v>
      </c>
      <c r="F133" s="181">
        <v>226</v>
      </c>
      <c r="G133" s="180"/>
      <c r="H133" s="180">
        <v>292</v>
      </c>
      <c r="I133" s="182">
        <v>292</v>
      </c>
      <c r="J133" s="183" t="s">
        <v>687</v>
      </c>
      <c r="K133" s="184">
        <f t="shared" si="35"/>
        <v>66</v>
      </c>
      <c r="L133" s="185">
        <f t="shared" si="36"/>
        <v>0.29203539823008851</v>
      </c>
      <c r="M133" s="180" t="s">
        <v>596</v>
      </c>
      <c r="N133" s="186">
        <v>42286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7">
        <v>38</v>
      </c>
      <c r="B134" s="178">
        <v>42254</v>
      </c>
      <c r="C134" s="178"/>
      <c r="D134" s="179" t="s">
        <v>675</v>
      </c>
      <c r="E134" s="180" t="s">
        <v>593</v>
      </c>
      <c r="F134" s="181">
        <v>232.5</v>
      </c>
      <c r="G134" s="180"/>
      <c r="H134" s="180">
        <v>312.5</v>
      </c>
      <c r="I134" s="182">
        <v>310</v>
      </c>
      <c r="J134" s="183" t="s">
        <v>633</v>
      </c>
      <c r="K134" s="184">
        <f t="shared" si="35"/>
        <v>80</v>
      </c>
      <c r="L134" s="185">
        <f t="shared" si="36"/>
        <v>0.34408602150537637</v>
      </c>
      <c r="M134" s="180" t="s">
        <v>596</v>
      </c>
      <c r="N134" s="186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7">
        <v>39</v>
      </c>
      <c r="B135" s="178">
        <v>42268</v>
      </c>
      <c r="C135" s="178"/>
      <c r="D135" s="179" t="s">
        <v>688</v>
      </c>
      <c r="E135" s="180" t="s">
        <v>593</v>
      </c>
      <c r="F135" s="181">
        <v>196.5</v>
      </c>
      <c r="G135" s="180"/>
      <c r="H135" s="180">
        <v>238</v>
      </c>
      <c r="I135" s="182">
        <v>238</v>
      </c>
      <c r="J135" s="183" t="s">
        <v>687</v>
      </c>
      <c r="K135" s="184">
        <f t="shared" si="35"/>
        <v>41.5</v>
      </c>
      <c r="L135" s="185">
        <f t="shared" si="36"/>
        <v>0.21119592875318066</v>
      </c>
      <c r="M135" s="180" t="s">
        <v>596</v>
      </c>
      <c r="N135" s="186">
        <v>42291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7">
        <v>40</v>
      </c>
      <c r="B136" s="178">
        <v>42271</v>
      </c>
      <c r="C136" s="178"/>
      <c r="D136" s="179" t="s">
        <v>631</v>
      </c>
      <c r="E136" s="180" t="s">
        <v>593</v>
      </c>
      <c r="F136" s="181">
        <v>65</v>
      </c>
      <c r="G136" s="180"/>
      <c r="H136" s="180">
        <v>82</v>
      </c>
      <c r="I136" s="182">
        <v>82</v>
      </c>
      <c r="J136" s="183" t="s">
        <v>687</v>
      </c>
      <c r="K136" s="184">
        <f t="shared" si="35"/>
        <v>17</v>
      </c>
      <c r="L136" s="185">
        <f t="shared" si="36"/>
        <v>0.26153846153846155</v>
      </c>
      <c r="M136" s="180" t="s">
        <v>596</v>
      </c>
      <c r="N136" s="186">
        <v>42578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7">
        <v>41</v>
      </c>
      <c r="B137" s="178">
        <v>42291</v>
      </c>
      <c r="C137" s="178"/>
      <c r="D137" s="179" t="s">
        <v>689</v>
      </c>
      <c r="E137" s="180" t="s">
        <v>593</v>
      </c>
      <c r="F137" s="181">
        <v>144</v>
      </c>
      <c r="G137" s="180"/>
      <c r="H137" s="180">
        <v>182.5</v>
      </c>
      <c r="I137" s="182">
        <v>181</v>
      </c>
      <c r="J137" s="183" t="s">
        <v>687</v>
      </c>
      <c r="K137" s="184">
        <f t="shared" si="35"/>
        <v>38.5</v>
      </c>
      <c r="L137" s="185">
        <f t="shared" si="36"/>
        <v>0.2673611111111111</v>
      </c>
      <c r="M137" s="180" t="s">
        <v>596</v>
      </c>
      <c r="N137" s="186">
        <v>42817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7">
        <v>42</v>
      </c>
      <c r="B138" s="178">
        <v>42291</v>
      </c>
      <c r="C138" s="178"/>
      <c r="D138" s="179" t="s">
        <v>690</v>
      </c>
      <c r="E138" s="180" t="s">
        <v>593</v>
      </c>
      <c r="F138" s="181">
        <v>264</v>
      </c>
      <c r="G138" s="180"/>
      <c r="H138" s="180">
        <v>311</v>
      </c>
      <c r="I138" s="182">
        <v>311</v>
      </c>
      <c r="J138" s="183" t="s">
        <v>687</v>
      </c>
      <c r="K138" s="184">
        <f t="shared" si="35"/>
        <v>47</v>
      </c>
      <c r="L138" s="185">
        <f t="shared" si="36"/>
        <v>0.17803030303030304</v>
      </c>
      <c r="M138" s="180" t="s">
        <v>596</v>
      </c>
      <c r="N138" s="186">
        <v>42604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7">
        <v>43</v>
      </c>
      <c r="B139" s="178">
        <v>42318</v>
      </c>
      <c r="C139" s="178"/>
      <c r="D139" s="179" t="s">
        <v>691</v>
      </c>
      <c r="E139" s="180" t="s">
        <v>606</v>
      </c>
      <c r="F139" s="181">
        <v>549.5</v>
      </c>
      <c r="G139" s="180"/>
      <c r="H139" s="180">
        <v>630</v>
      </c>
      <c r="I139" s="182">
        <v>630</v>
      </c>
      <c r="J139" s="183" t="s">
        <v>687</v>
      </c>
      <c r="K139" s="184">
        <f t="shared" si="35"/>
        <v>80.5</v>
      </c>
      <c r="L139" s="185">
        <f t="shared" si="36"/>
        <v>0.1464968152866242</v>
      </c>
      <c r="M139" s="180" t="s">
        <v>596</v>
      </c>
      <c r="N139" s="186">
        <v>42419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7">
        <v>44</v>
      </c>
      <c r="B140" s="178">
        <v>42342</v>
      </c>
      <c r="C140" s="178"/>
      <c r="D140" s="179" t="s">
        <v>692</v>
      </c>
      <c r="E140" s="180" t="s">
        <v>593</v>
      </c>
      <c r="F140" s="181">
        <v>1027.5</v>
      </c>
      <c r="G140" s="180"/>
      <c r="H140" s="180">
        <v>1315</v>
      </c>
      <c r="I140" s="182">
        <v>1250</v>
      </c>
      <c r="J140" s="183" t="s">
        <v>687</v>
      </c>
      <c r="K140" s="184">
        <f t="shared" si="35"/>
        <v>287.5</v>
      </c>
      <c r="L140" s="185">
        <f t="shared" si="36"/>
        <v>0.27980535279805352</v>
      </c>
      <c r="M140" s="180" t="s">
        <v>596</v>
      </c>
      <c r="N140" s="186">
        <v>43244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7">
        <v>45</v>
      </c>
      <c r="B141" s="178">
        <v>42367</v>
      </c>
      <c r="C141" s="178"/>
      <c r="D141" s="179" t="s">
        <v>693</v>
      </c>
      <c r="E141" s="180" t="s">
        <v>593</v>
      </c>
      <c r="F141" s="181">
        <v>465</v>
      </c>
      <c r="G141" s="180"/>
      <c r="H141" s="180">
        <v>540</v>
      </c>
      <c r="I141" s="182">
        <v>540</v>
      </c>
      <c r="J141" s="183" t="s">
        <v>687</v>
      </c>
      <c r="K141" s="184">
        <f t="shared" si="35"/>
        <v>75</v>
      </c>
      <c r="L141" s="185">
        <f t="shared" si="36"/>
        <v>0.16129032258064516</v>
      </c>
      <c r="M141" s="180" t="s">
        <v>596</v>
      </c>
      <c r="N141" s="186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7">
        <v>46</v>
      </c>
      <c r="B142" s="178">
        <v>42380</v>
      </c>
      <c r="C142" s="178"/>
      <c r="D142" s="179" t="s">
        <v>405</v>
      </c>
      <c r="E142" s="180" t="s">
        <v>606</v>
      </c>
      <c r="F142" s="181">
        <v>81</v>
      </c>
      <c r="G142" s="180"/>
      <c r="H142" s="180">
        <v>110</v>
      </c>
      <c r="I142" s="182">
        <v>110</v>
      </c>
      <c r="J142" s="183" t="s">
        <v>687</v>
      </c>
      <c r="K142" s="184">
        <f t="shared" si="35"/>
        <v>29</v>
      </c>
      <c r="L142" s="185">
        <f t="shared" si="36"/>
        <v>0.35802469135802467</v>
      </c>
      <c r="M142" s="180" t="s">
        <v>596</v>
      </c>
      <c r="N142" s="186">
        <v>42745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7">
        <v>47</v>
      </c>
      <c r="B143" s="178">
        <v>42382</v>
      </c>
      <c r="C143" s="178"/>
      <c r="D143" s="179" t="s">
        <v>694</v>
      </c>
      <c r="E143" s="180" t="s">
        <v>606</v>
      </c>
      <c r="F143" s="181">
        <v>417.5</v>
      </c>
      <c r="G143" s="180"/>
      <c r="H143" s="180">
        <v>547</v>
      </c>
      <c r="I143" s="182">
        <v>535</v>
      </c>
      <c r="J143" s="183" t="s">
        <v>687</v>
      </c>
      <c r="K143" s="184">
        <f t="shared" si="35"/>
        <v>129.5</v>
      </c>
      <c r="L143" s="185">
        <f t="shared" si="36"/>
        <v>0.31017964071856285</v>
      </c>
      <c r="M143" s="180" t="s">
        <v>596</v>
      </c>
      <c r="N143" s="186">
        <v>42578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7">
        <v>48</v>
      </c>
      <c r="B144" s="178">
        <v>42408</v>
      </c>
      <c r="C144" s="178"/>
      <c r="D144" s="179" t="s">
        <v>695</v>
      </c>
      <c r="E144" s="180" t="s">
        <v>593</v>
      </c>
      <c r="F144" s="181">
        <v>650</v>
      </c>
      <c r="G144" s="180"/>
      <c r="H144" s="180">
        <v>800</v>
      </c>
      <c r="I144" s="182">
        <v>800</v>
      </c>
      <c r="J144" s="183" t="s">
        <v>687</v>
      </c>
      <c r="K144" s="184">
        <f t="shared" si="35"/>
        <v>150</v>
      </c>
      <c r="L144" s="185">
        <f t="shared" si="36"/>
        <v>0.23076923076923078</v>
      </c>
      <c r="M144" s="180" t="s">
        <v>596</v>
      </c>
      <c r="N144" s="186">
        <v>43154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7">
        <v>49</v>
      </c>
      <c r="B145" s="178">
        <v>42433</v>
      </c>
      <c r="C145" s="178"/>
      <c r="D145" s="179" t="s">
        <v>237</v>
      </c>
      <c r="E145" s="180" t="s">
        <v>593</v>
      </c>
      <c r="F145" s="181">
        <v>437.5</v>
      </c>
      <c r="G145" s="180"/>
      <c r="H145" s="180">
        <v>504.5</v>
      </c>
      <c r="I145" s="182">
        <v>522</v>
      </c>
      <c r="J145" s="183" t="s">
        <v>696</v>
      </c>
      <c r="K145" s="184">
        <f t="shared" si="35"/>
        <v>67</v>
      </c>
      <c r="L145" s="185">
        <f t="shared" si="36"/>
        <v>0.15314285714285714</v>
      </c>
      <c r="M145" s="180" t="s">
        <v>596</v>
      </c>
      <c r="N145" s="186">
        <v>42480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7">
        <v>50</v>
      </c>
      <c r="B146" s="178">
        <v>42438</v>
      </c>
      <c r="C146" s="178"/>
      <c r="D146" s="179" t="s">
        <v>697</v>
      </c>
      <c r="E146" s="180" t="s">
        <v>593</v>
      </c>
      <c r="F146" s="181">
        <v>189.5</v>
      </c>
      <c r="G146" s="180"/>
      <c r="H146" s="180">
        <v>218</v>
      </c>
      <c r="I146" s="182">
        <v>218</v>
      </c>
      <c r="J146" s="183" t="s">
        <v>687</v>
      </c>
      <c r="K146" s="184">
        <f t="shared" si="35"/>
        <v>28.5</v>
      </c>
      <c r="L146" s="185">
        <f t="shared" si="36"/>
        <v>0.15039577836411611</v>
      </c>
      <c r="M146" s="180" t="s">
        <v>596</v>
      </c>
      <c r="N146" s="186">
        <v>43034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7">
        <v>51</v>
      </c>
      <c r="B147" s="188">
        <v>42471</v>
      </c>
      <c r="C147" s="188"/>
      <c r="D147" s="196" t="s">
        <v>698</v>
      </c>
      <c r="E147" s="191" t="s">
        <v>593</v>
      </c>
      <c r="F147" s="191">
        <v>36.5</v>
      </c>
      <c r="G147" s="192"/>
      <c r="H147" s="192">
        <v>15.85</v>
      </c>
      <c r="I147" s="192">
        <v>60</v>
      </c>
      <c r="J147" s="193" t="s">
        <v>699</v>
      </c>
      <c r="K147" s="194">
        <f t="shared" si="35"/>
        <v>-20.65</v>
      </c>
      <c r="L147" s="195">
        <f t="shared" si="36"/>
        <v>-0.5657534246575342</v>
      </c>
      <c r="M147" s="191" t="s">
        <v>607</v>
      </c>
      <c r="N147" s="199">
        <v>43627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7">
        <v>52</v>
      </c>
      <c r="B148" s="178">
        <v>42472</v>
      </c>
      <c r="C148" s="178"/>
      <c r="D148" s="179" t="s">
        <v>700</v>
      </c>
      <c r="E148" s="180" t="s">
        <v>593</v>
      </c>
      <c r="F148" s="181">
        <v>93</v>
      </c>
      <c r="G148" s="180"/>
      <c r="H148" s="180">
        <v>149</v>
      </c>
      <c r="I148" s="182">
        <v>140</v>
      </c>
      <c r="J148" s="183" t="s">
        <v>701</v>
      </c>
      <c r="K148" s="184">
        <f t="shared" si="35"/>
        <v>56</v>
      </c>
      <c r="L148" s="185">
        <f t="shared" si="36"/>
        <v>0.60215053763440862</v>
      </c>
      <c r="M148" s="180" t="s">
        <v>596</v>
      </c>
      <c r="N148" s="186">
        <v>42740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7">
        <v>53</v>
      </c>
      <c r="B149" s="178">
        <v>42472</v>
      </c>
      <c r="C149" s="178"/>
      <c r="D149" s="179" t="s">
        <v>702</v>
      </c>
      <c r="E149" s="180" t="s">
        <v>593</v>
      </c>
      <c r="F149" s="181">
        <v>130</v>
      </c>
      <c r="G149" s="180"/>
      <c r="H149" s="180">
        <v>150</v>
      </c>
      <c r="I149" s="182" t="s">
        <v>703</v>
      </c>
      <c r="J149" s="183" t="s">
        <v>687</v>
      </c>
      <c r="K149" s="184">
        <f t="shared" si="35"/>
        <v>20</v>
      </c>
      <c r="L149" s="185">
        <f t="shared" si="36"/>
        <v>0.15384615384615385</v>
      </c>
      <c r="M149" s="180" t="s">
        <v>596</v>
      </c>
      <c r="N149" s="186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7">
        <v>54</v>
      </c>
      <c r="B150" s="178">
        <v>42473</v>
      </c>
      <c r="C150" s="178"/>
      <c r="D150" s="179" t="s">
        <v>704</v>
      </c>
      <c r="E150" s="180" t="s">
        <v>593</v>
      </c>
      <c r="F150" s="181">
        <v>196</v>
      </c>
      <c r="G150" s="180"/>
      <c r="H150" s="180">
        <v>299</v>
      </c>
      <c r="I150" s="182">
        <v>299</v>
      </c>
      <c r="J150" s="183" t="s">
        <v>687</v>
      </c>
      <c r="K150" s="184">
        <v>103</v>
      </c>
      <c r="L150" s="185">
        <v>0.52551020408163296</v>
      </c>
      <c r="M150" s="180" t="s">
        <v>596</v>
      </c>
      <c r="N150" s="186">
        <v>42620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7">
        <v>55</v>
      </c>
      <c r="B151" s="178">
        <v>42473</v>
      </c>
      <c r="C151" s="178"/>
      <c r="D151" s="179" t="s">
        <v>705</v>
      </c>
      <c r="E151" s="180" t="s">
        <v>593</v>
      </c>
      <c r="F151" s="181">
        <v>88</v>
      </c>
      <c r="G151" s="180"/>
      <c r="H151" s="180">
        <v>103</v>
      </c>
      <c r="I151" s="182">
        <v>103</v>
      </c>
      <c r="J151" s="183" t="s">
        <v>687</v>
      </c>
      <c r="K151" s="184">
        <v>15</v>
      </c>
      <c r="L151" s="185">
        <v>0.170454545454545</v>
      </c>
      <c r="M151" s="180" t="s">
        <v>596</v>
      </c>
      <c r="N151" s="186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7">
        <v>56</v>
      </c>
      <c r="B152" s="178">
        <v>42492</v>
      </c>
      <c r="C152" s="178"/>
      <c r="D152" s="179" t="s">
        <v>706</v>
      </c>
      <c r="E152" s="180" t="s">
        <v>593</v>
      </c>
      <c r="F152" s="181">
        <v>127.5</v>
      </c>
      <c r="G152" s="180"/>
      <c r="H152" s="180">
        <v>148</v>
      </c>
      <c r="I152" s="182" t="s">
        <v>707</v>
      </c>
      <c r="J152" s="183" t="s">
        <v>687</v>
      </c>
      <c r="K152" s="184">
        <f t="shared" ref="K152:K156" si="37">H152-F152</f>
        <v>20.5</v>
      </c>
      <c r="L152" s="185">
        <f t="shared" ref="L152:L156" si="38">K152/F152</f>
        <v>0.16078431372549021</v>
      </c>
      <c r="M152" s="180" t="s">
        <v>596</v>
      </c>
      <c r="N152" s="186">
        <v>42564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7">
        <v>57</v>
      </c>
      <c r="B153" s="178">
        <v>42493</v>
      </c>
      <c r="C153" s="178"/>
      <c r="D153" s="179" t="s">
        <v>708</v>
      </c>
      <c r="E153" s="180" t="s">
        <v>593</v>
      </c>
      <c r="F153" s="181">
        <v>675</v>
      </c>
      <c r="G153" s="180"/>
      <c r="H153" s="180">
        <v>815</v>
      </c>
      <c r="I153" s="182" t="s">
        <v>709</v>
      </c>
      <c r="J153" s="183" t="s">
        <v>687</v>
      </c>
      <c r="K153" s="184">
        <f t="shared" si="37"/>
        <v>140</v>
      </c>
      <c r="L153" s="185">
        <f t="shared" si="38"/>
        <v>0.2074074074074074</v>
      </c>
      <c r="M153" s="180" t="s">
        <v>596</v>
      </c>
      <c r="N153" s="186">
        <v>43154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7">
        <v>58</v>
      </c>
      <c r="B154" s="188">
        <v>42522</v>
      </c>
      <c r="C154" s="188"/>
      <c r="D154" s="189" t="s">
        <v>710</v>
      </c>
      <c r="E154" s="190" t="s">
        <v>593</v>
      </c>
      <c r="F154" s="191">
        <v>500</v>
      </c>
      <c r="G154" s="191"/>
      <c r="H154" s="192">
        <v>232.5</v>
      </c>
      <c r="I154" s="192" t="s">
        <v>711</v>
      </c>
      <c r="J154" s="193" t="s">
        <v>712</v>
      </c>
      <c r="K154" s="194">
        <f t="shared" si="37"/>
        <v>-267.5</v>
      </c>
      <c r="L154" s="195">
        <f t="shared" si="38"/>
        <v>-0.53500000000000003</v>
      </c>
      <c r="M154" s="191" t="s">
        <v>607</v>
      </c>
      <c r="N154" s="188">
        <v>43735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7">
        <v>59</v>
      </c>
      <c r="B155" s="178">
        <v>42527</v>
      </c>
      <c r="C155" s="178"/>
      <c r="D155" s="179" t="s">
        <v>544</v>
      </c>
      <c r="E155" s="180" t="s">
        <v>593</v>
      </c>
      <c r="F155" s="181">
        <v>110</v>
      </c>
      <c r="G155" s="180"/>
      <c r="H155" s="180">
        <v>126.5</v>
      </c>
      <c r="I155" s="182">
        <v>125</v>
      </c>
      <c r="J155" s="183" t="s">
        <v>639</v>
      </c>
      <c r="K155" s="184">
        <f t="shared" si="37"/>
        <v>16.5</v>
      </c>
      <c r="L155" s="185">
        <f t="shared" si="38"/>
        <v>0.15</v>
      </c>
      <c r="M155" s="180" t="s">
        <v>596</v>
      </c>
      <c r="N155" s="186">
        <v>42552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7">
        <v>60</v>
      </c>
      <c r="B156" s="178">
        <v>42538</v>
      </c>
      <c r="C156" s="178"/>
      <c r="D156" s="179" t="s">
        <v>713</v>
      </c>
      <c r="E156" s="180" t="s">
        <v>593</v>
      </c>
      <c r="F156" s="181">
        <v>44</v>
      </c>
      <c r="G156" s="180"/>
      <c r="H156" s="180">
        <v>69.5</v>
      </c>
      <c r="I156" s="182">
        <v>69.5</v>
      </c>
      <c r="J156" s="183" t="s">
        <v>714</v>
      </c>
      <c r="K156" s="184">
        <f t="shared" si="37"/>
        <v>25.5</v>
      </c>
      <c r="L156" s="185">
        <f t="shared" si="38"/>
        <v>0.57954545454545459</v>
      </c>
      <c r="M156" s="180" t="s">
        <v>596</v>
      </c>
      <c r="N156" s="186">
        <v>42977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7">
        <v>61</v>
      </c>
      <c r="B157" s="178">
        <v>42549</v>
      </c>
      <c r="C157" s="178"/>
      <c r="D157" s="179" t="s">
        <v>715</v>
      </c>
      <c r="E157" s="180" t="s">
        <v>593</v>
      </c>
      <c r="F157" s="181">
        <v>262.5</v>
      </c>
      <c r="G157" s="180"/>
      <c r="H157" s="180">
        <v>340</v>
      </c>
      <c r="I157" s="182">
        <v>333</v>
      </c>
      <c r="J157" s="183" t="s">
        <v>716</v>
      </c>
      <c r="K157" s="184">
        <v>77.5</v>
      </c>
      <c r="L157" s="185">
        <v>0.29523809523809502</v>
      </c>
      <c r="M157" s="180" t="s">
        <v>596</v>
      </c>
      <c r="N157" s="186">
        <v>43017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7">
        <v>62</v>
      </c>
      <c r="B158" s="178">
        <v>42549</v>
      </c>
      <c r="C158" s="178"/>
      <c r="D158" s="179" t="s">
        <v>717</v>
      </c>
      <c r="E158" s="180" t="s">
        <v>593</v>
      </c>
      <c r="F158" s="181">
        <v>840</v>
      </c>
      <c r="G158" s="180"/>
      <c r="H158" s="180">
        <v>1230</v>
      </c>
      <c r="I158" s="182">
        <v>1230</v>
      </c>
      <c r="J158" s="183" t="s">
        <v>687</v>
      </c>
      <c r="K158" s="184">
        <v>390</v>
      </c>
      <c r="L158" s="185">
        <v>0.46428571428571402</v>
      </c>
      <c r="M158" s="180" t="s">
        <v>596</v>
      </c>
      <c r="N158" s="186">
        <v>42649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0">
        <v>63</v>
      </c>
      <c r="B159" s="201">
        <v>42556</v>
      </c>
      <c r="C159" s="201"/>
      <c r="D159" s="202" t="s">
        <v>718</v>
      </c>
      <c r="E159" s="203" t="s">
        <v>593</v>
      </c>
      <c r="F159" s="203">
        <v>395</v>
      </c>
      <c r="G159" s="204"/>
      <c r="H159" s="204">
        <f>(468.5+342.5)/2</f>
        <v>405.5</v>
      </c>
      <c r="I159" s="204">
        <v>510</v>
      </c>
      <c r="J159" s="205" t="s">
        <v>719</v>
      </c>
      <c r="K159" s="206">
        <f t="shared" ref="K159:K165" si="39">H159-F159</f>
        <v>10.5</v>
      </c>
      <c r="L159" s="207">
        <f t="shared" ref="L159:L165" si="40">K159/F159</f>
        <v>2.6582278481012658E-2</v>
      </c>
      <c r="M159" s="203" t="s">
        <v>616</v>
      </c>
      <c r="N159" s="201">
        <v>43606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7">
        <v>64</v>
      </c>
      <c r="B160" s="188">
        <v>42584</v>
      </c>
      <c r="C160" s="188"/>
      <c r="D160" s="189" t="s">
        <v>720</v>
      </c>
      <c r="E160" s="190" t="s">
        <v>606</v>
      </c>
      <c r="F160" s="191">
        <f>169.5-12.8</f>
        <v>156.69999999999999</v>
      </c>
      <c r="G160" s="191"/>
      <c r="H160" s="192">
        <v>77</v>
      </c>
      <c r="I160" s="192" t="s">
        <v>721</v>
      </c>
      <c r="J160" s="193" t="s">
        <v>722</v>
      </c>
      <c r="K160" s="194">
        <f t="shared" si="39"/>
        <v>-79.699999999999989</v>
      </c>
      <c r="L160" s="195">
        <f t="shared" si="40"/>
        <v>-0.50861518825781749</v>
      </c>
      <c r="M160" s="191" t="s">
        <v>607</v>
      </c>
      <c r="N160" s="188">
        <v>43522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7">
        <v>65</v>
      </c>
      <c r="B161" s="188">
        <v>42586</v>
      </c>
      <c r="C161" s="188"/>
      <c r="D161" s="189" t="s">
        <v>723</v>
      </c>
      <c r="E161" s="190" t="s">
        <v>593</v>
      </c>
      <c r="F161" s="191">
        <v>400</v>
      </c>
      <c r="G161" s="191"/>
      <c r="H161" s="192">
        <v>305</v>
      </c>
      <c r="I161" s="192">
        <v>475</v>
      </c>
      <c r="J161" s="193" t="s">
        <v>724</v>
      </c>
      <c r="K161" s="194">
        <f t="shared" si="39"/>
        <v>-95</v>
      </c>
      <c r="L161" s="195">
        <f t="shared" si="40"/>
        <v>-0.23749999999999999</v>
      </c>
      <c r="M161" s="191" t="s">
        <v>607</v>
      </c>
      <c r="N161" s="188">
        <v>43606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7">
        <v>66</v>
      </c>
      <c r="B162" s="178">
        <v>42593</v>
      </c>
      <c r="C162" s="178"/>
      <c r="D162" s="179" t="s">
        <v>725</v>
      </c>
      <c r="E162" s="180" t="s">
        <v>593</v>
      </c>
      <c r="F162" s="181">
        <v>86.5</v>
      </c>
      <c r="G162" s="180"/>
      <c r="H162" s="180">
        <v>130</v>
      </c>
      <c r="I162" s="182">
        <v>130</v>
      </c>
      <c r="J162" s="183" t="s">
        <v>726</v>
      </c>
      <c r="K162" s="184">
        <f t="shared" si="39"/>
        <v>43.5</v>
      </c>
      <c r="L162" s="185">
        <f t="shared" si="40"/>
        <v>0.50289017341040465</v>
      </c>
      <c r="M162" s="180" t="s">
        <v>596</v>
      </c>
      <c r="N162" s="186">
        <v>43091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7">
        <v>67</v>
      </c>
      <c r="B163" s="188">
        <v>42600</v>
      </c>
      <c r="C163" s="188"/>
      <c r="D163" s="189" t="s">
        <v>122</v>
      </c>
      <c r="E163" s="190" t="s">
        <v>593</v>
      </c>
      <c r="F163" s="191">
        <v>133.5</v>
      </c>
      <c r="G163" s="191"/>
      <c r="H163" s="192">
        <v>126.5</v>
      </c>
      <c r="I163" s="192">
        <v>178</v>
      </c>
      <c r="J163" s="193" t="s">
        <v>727</v>
      </c>
      <c r="K163" s="194">
        <f t="shared" si="39"/>
        <v>-7</v>
      </c>
      <c r="L163" s="195">
        <f t="shared" si="40"/>
        <v>-5.2434456928838954E-2</v>
      </c>
      <c r="M163" s="191" t="s">
        <v>607</v>
      </c>
      <c r="N163" s="188">
        <v>42615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7">
        <v>68</v>
      </c>
      <c r="B164" s="178">
        <v>42613</v>
      </c>
      <c r="C164" s="178"/>
      <c r="D164" s="179" t="s">
        <v>728</v>
      </c>
      <c r="E164" s="180" t="s">
        <v>593</v>
      </c>
      <c r="F164" s="181">
        <v>560</v>
      </c>
      <c r="G164" s="180"/>
      <c r="H164" s="180">
        <v>725</v>
      </c>
      <c r="I164" s="182">
        <v>725</v>
      </c>
      <c r="J164" s="183" t="s">
        <v>633</v>
      </c>
      <c r="K164" s="184">
        <f t="shared" si="39"/>
        <v>165</v>
      </c>
      <c r="L164" s="185">
        <f t="shared" si="40"/>
        <v>0.29464285714285715</v>
      </c>
      <c r="M164" s="180" t="s">
        <v>596</v>
      </c>
      <c r="N164" s="186">
        <v>42456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7">
        <v>69</v>
      </c>
      <c r="B165" s="178">
        <v>42614</v>
      </c>
      <c r="C165" s="178"/>
      <c r="D165" s="179" t="s">
        <v>729</v>
      </c>
      <c r="E165" s="180" t="s">
        <v>593</v>
      </c>
      <c r="F165" s="181">
        <v>160.5</v>
      </c>
      <c r="G165" s="180"/>
      <c r="H165" s="180">
        <v>210</v>
      </c>
      <c r="I165" s="182">
        <v>210</v>
      </c>
      <c r="J165" s="183" t="s">
        <v>633</v>
      </c>
      <c r="K165" s="184">
        <f t="shared" si="39"/>
        <v>49.5</v>
      </c>
      <c r="L165" s="185">
        <f t="shared" si="40"/>
        <v>0.30841121495327101</v>
      </c>
      <c r="M165" s="180" t="s">
        <v>596</v>
      </c>
      <c r="N165" s="186">
        <v>42871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7">
        <v>70</v>
      </c>
      <c r="B166" s="178">
        <v>42646</v>
      </c>
      <c r="C166" s="178"/>
      <c r="D166" s="179" t="s">
        <v>417</v>
      </c>
      <c r="E166" s="180" t="s">
        <v>593</v>
      </c>
      <c r="F166" s="181">
        <v>430</v>
      </c>
      <c r="G166" s="180"/>
      <c r="H166" s="180">
        <v>596</v>
      </c>
      <c r="I166" s="182">
        <v>575</v>
      </c>
      <c r="J166" s="183" t="s">
        <v>730</v>
      </c>
      <c r="K166" s="184">
        <v>166</v>
      </c>
      <c r="L166" s="185">
        <v>0.38604651162790699</v>
      </c>
      <c r="M166" s="180" t="s">
        <v>596</v>
      </c>
      <c r="N166" s="186">
        <v>42769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7">
        <v>71</v>
      </c>
      <c r="B167" s="178">
        <v>42657</v>
      </c>
      <c r="C167" s="178"/>
      <c r="D167" s="179" t="s">
        <v>731</v>
      </c>
      <c r="E167" s="180" t="s">
        <v>593</v>
      </c>
      <c r="F167" s="181">
        <v>280</v>
      </c>
      <c r="G167" s="180"/>
      <c r="H167" s="180">
        <v>345</v>
      </c>
      <c r="I167" s="182">
        <v>345</v>
      </c>
      <c r="J167" s="183" t="s">
        <v>633</v>
      </c>
      <c r="K167" s="184">
        <f t="shared" ref="K167:K172" si="41">H167-F167</f>
        <v>65</v>
      </c>
      <c r="L167" s="185">
        <f t="shared" ref="L167:L168" si="42">K167/F167</f>
        <v>0.23214285714285715</v>
      </c>
      <c r="M167" s="180" t="s">
        <v>596</v>
      </c>
      <c r="N167" s="186">
        <v>42814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7">
        <v>72</v>
      </c>
      <c r="B168" s="178">
        <v>42657</v>
      </c>
      <c r="C168" s="178"/>
      <c r="D168" s="179" t="s">
        <v>732</v>
      </c>
      <c r="E168" s="180" t="s">
        <v>593</v>
      </c>
      <c r="F168" s="181">
        <v>245</v>
      </c>
      <c r="G168" s="180"/>
      <c r="H168" s="180">
        <v>325.5</v>
      </c>
      <c r="I168" s="182">
        <v>330</v>
      </c>
      <c r="J168" s="183" t="s">
        <v>733</v>
      </c>
      <c r="K168" s="184">
        <f t="shared" si="41"/>
        <v>80.5</v>
      </c>
      <c r="L168" s="185">
        <f t="shared" si="42"/>
        <v>0.32857142857142857</v>
      </c>
      <c r="M168" s="180" t="s">
        <v>596</v>
      </c>
      <c r="N168" s="186">
        <v>42769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7">
        <v>73</v>
      </c>
      <c r="B169" s="178">
        <v>42660</v>
      </c>
      <c r="C169" s="178"/>
      <c r="D169" s="179" t="s">
        <v>734</v>
      </c>
      <c r="E169" s="180" t="s">
        <v>593</v>
      </c>
      <c r="F169" s="181">
        <v>125</v>
      </c>
      <c r="G169" s="180"/>
      <c r="H169" s="180">
        <v>160</v>
      </c>
      <c r="I169" s="182">
        <v>160</v>
      </c>
      <c r="J169" s="183" t="s">
        <v>687</v>
      </c>
      <c r="K169" s="184">
        <f t="shared" si="41"/>
        <v>35</v>
      </c>
      <c r="L169" s="185">
        <v>0.28000000000000003</v>
      </c>
      <c r="M169" s="180" t="s">
        <v>596</v>
      </c>
      <c r="N169" s="186">
        <v>42803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7">
        <v>74</v>
      </c>
      <c r="B170" s="178">
        <v>42660</v>
      </c>
      <c r="C170" s="178"/>
      <c r="D170" s="179" t="s">
        <v>735</v>
      </c>
      <c r="E170" s="180" t="s">
        <v>593</v>
      </c>
      <c r="F170" s="181">
        <v>114</v>
      </c>
      <c r="G170" s="180"/>
      <c r="H170" s="180">
        <v>145</v>
      </c>
      <c r="I170" s="182">
        <v>145</v>
      </c>
      <c r="J170" s="183" t="s">
        <v>687</v>
      </c>
      <c r="K170" s="184">
        <f t="shared" si="41"/>
        <v>31</v>
      </c>
      <c r="L170" s="185">
        <f t="shared" ref="L170:L172" si="43">K170/F170</f>
        <v>0.27192982456140352</v>
      </c>
      <c r="M170" s="180" t="s">
        <v>596</v>
      </c>
      <c r="N170" s="186">
        <v>42859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7">
        <v>75</v>
      </c>
      <c r="B171" s="178">
        <v>42660</v>
      </c>
      <c r="C171" s="178"/>
      <c r="D171" s="179" t="s">
        <v>736</v>
      </c>
      <c r="E171" s="180" t="s">
        <v>593</v>
      </c>
      <c r="F171" s="181">
        <v>212</v>
      </c>
      <c r="G171" s="180"/>
      <c r="H171" s="180">
        <v>280</v>
      </c>
      <c r="I171" s="182">
        <v>276</v>
      </c>
      <c r="J171" s="183" t="s">
        <v>737</v>
      </c>
      <c r="K171" s="184">
        <f t="shared" si="41"/>
        <v>68</v>
      </c>
      <c r="L171" s="185">
        <f t="shared" si="43"/>
        <v>0.32075471698113206</v>
      </c>
      <c r="M171" s="180" t="s">
        <v>596</v>
      </c>
      <c r="N171" s="186">
        <v>42858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7">
        <v>76</v>
      </c>
      <c r="B172" s="178">
        <v>42678</v>
      </c>
      <c r="C172" s="178"/>
      <c r="D172" s="179" t="s">
        <v>466</v>
      </c>
      <c r="E172" s="180" t="s">
        <v>593</v>
      </c>
      <c r="F172" s="181">
        <v>155</v>
      </c>
      <c r="G172" s="180"/>
      <c r="H172" s="180">
        <v>210</v>
      </c>
      <c r="I172" s="182">
        <v>210</v>
      </c>
      <c r="J172" s="183" t="s">
        <v>738</v>
      </c>
      <c r="K172" s="184">
        <f t="shared" si="41"/>
        <v>55</v>
      </c>
      <c r="L172" s="185">
        <f t="shared" si="43"/>
        <v>0.35483870967741937</v>
      </c>
      <c r="M172" s="180" t="s">
        <v>596</v>
      </c>
      <c r="N172" s="186">
        <v>42944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7">
        <v>77</v>
      </c>
      <c r="B173" s="188">
        <v>42710</v>
      </c>
      <c r="C173" s="188"/>
      <c r="D173" s="189" t="s">
        <v>739</v>
      </c>
      <c r="E173" s="190" t="s">
        <v>593</v>
      </c>
      <c r="F173" s="191">
        <v>150.5</v>
      </c>
      <c r="G173" s="191"/>
      <c r="H173" s="192">
        <v>72.5</v>
      </c>
      <c r="I173" s="192">
        <v>174</v>
      </c>
      <c r="J173" s="193" t="s">
        <v>740</v>
      </c>
      <c r="K173" s="194">
        <v>-78</v>
      </c>
      <c r="L173" s="195">
        <v>-0.51827242524916906</v>
      </c>
      <c r="M173" s="191" t="s">
        <v>607</v>
      </c>
      <c r="N173" s="188">
        <v>43333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7">
        <v>78</v>
      </c>
      <c r="B174" s="178">
        <v>42712</v>
      </c>
      <c r="C174" s="178"/>
      <c r="D174" s="179" t="s">
        <v>741</v>
      </c>
      <c r="E174" s="180" t="s">
        <v>593</v>
      </c>
      <c r="F174" s="181">
        <v>380</v>
      </c>
      <c r="G174" s="180"/>
      <c r="H174" s="180">
        <v>478</v>
      </c>
      <c r="I174" s="182">
        <v>468</v>
      </c>
      <c r="J174" s="183" t="s">
        <v>687</v>
      </c>
      <c r="K174" s="184">
        <f t="shared" ref="K174:K176" si="44">H174-F174</f>
        <v>98</v>
      </c>
      <c r="L174" s="185">
        <f t="shared" ref="L174:L176" si="45">K174/F174</f>
        <v>0.25789473684210529</v>
      </c>
      <c r="M174" s="180" t="s">
        <v>596</v>
      </c>
      <c r="N174" s="186">
        <v>43025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7">
        <v>79</v>
      </c>
      <c r="B175" s="178">
        <v>42734</v>
      </c>
      <c r="C175" s="178"/>
      <c r="D175" s="179" t="s">
        <v>121</v>
      </c>
      <c r="E175" s="180" t="s">
        <v>593</v>
      </c>
      <c r="F175" s="181">
        <v>305</v>
      </c>
      <c r="G175" s="180"/>
      <c r="H175" s="180">
        <v>375</v>
      </c>
      <c r="I175" s="182">
        <v>375</v>
      </c>
      <c r="J175" s="183" t="s">
        <v>687</v>
      </c>
      <c r="K175" s="184">
        <f t="shared" si="44"/>
        <v>70</v>
      </c>
      <c r="L175" s="185">
        <f t="shared" si="45"/>
        <v>0.22950819672131148</v>
      </c>
      <c r="M175" s="180" t="s">
        <v>596</v>
      </c>
      <c r="N175" s="186">
        <v>42768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7">
        <v>80</v>
      </c>
      <c r="B176" s="178">
        <v>42739</v>
      </c>
      <c r="C176" s="178"/>
      <c r="D176" s="179" t="s">
        <v>104</v>
      </c>
      <c r="E176" s="180" t="s">
        <v>593</v>
      </c>
      <c r="F176" s="181">
        <v>99.5</v>
      </c>
      <c r="G176" s="180"/>
      <c r="H176" s="180">
        <v>158</v>
      </c>
      <c r="I176" s="182">
        <v>158</v>
      </c>
      <c r="J176" s="183" t="s">
        <v>687</v>
      </c>
      <c r="K176" s="184">
        <f t="shared" si="44"/>
        <v>58.5</v>
      </c>
      <c r="L176" s="185">
        <f t="shared" si="45"/>
        <v>0.5879396984924623</v>
      </c>
      <c r="M176" s="180" t="s">
        <v>596</v>
      </c>
      <c r="N176" s="186">
        <v>42898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7">
        <v>81</v>
      </c>
      <c r="B177" s="178">
        <v>42739</v>
      </c>
      <c r="C177" s="178"/>
      <c r="D177" s="179" t="s">
        <v>104</v>
      </c>
      <c r="E177" s="180" t="s">
        <v>593</v>
      </c>
      <c r="F177" s="181">
        <v>99.5</v>
      </c>
      <c r="G177" s="180"/>
      <c r="H177" s="180">
        <v>158</v>
      </c>
      <c r="I177" s="182">
        <v>158</v>
      </c>
      <c r="J177" s="183" t="s">
        <v>687</v>
      </c>
      <c r="K177" s="184">
        <v>58.5</v>
      </c>
      <c r="L177" s="185">
        <v>0.58793969849246197</v>
      </c>
      <c r="M177" s="180" t="s">
        <v>596</v>
      </c>
      <c r="N177" s="186">
        <v>42898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7">
        <v>82</v>
      </c>
      <c r="B178" s="178">
        <v>42786</v>
      </c>
      <c r="C178" s="178"/>
      <c r="D178" s="179" t="s">
        <v>210</v>
      </c>
      <c r="E178" s="180" t="s">
        <v>593</v>
      </c>
      <c r="F178" s="181">
        <v>140.5</v>
      </c>
      <c r="G178" s="180"/>
      <c r="H178" s="180">
        <v>220</v>
      </c>
      <c r="I178" s="182">
        <v>220</v>
      </c>
      <c r="J178" s="183" t="s">
        <v>687</v>
      </c>
      <c r="K178" s="184">
        <f>H178-F178</f>
        <v>79.5</v>
      </c>
      <c r="L178" s="185">
        <f>K178/F178</f>
        <v>0.5658362989323843</v>
      </c>
      <c r="M178" s="180" t="s">
        <v>596</v>
      </c>
      <c r="N178" s="186">
        <v>42864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7">
        <v>83</v>
      </c>
      <c r="B179" s="178">
        <v>42786</v>
      </c>
      <c r="C179" s="178"/>
      <c r="D179" s="179" t="s">
        <v>742</v>
      </c>
      <c r="E179" s="180" t="s">
        <v>593</v>
      </c>
      <c r="F179" s="181">
        <v>202.5</v>
      </c>
      <c r="G179" s="180"/>
      <c r="H179" s="180">
        <v>234</v>
      </c>
      <c r="I179" s="182">
        <v>234</v>
      </c>
      <c r="J179" s="183" t="s">
        <v>687</v>
      </c>
      <c r="K179" s="184">
        <v>31.5</v>
      </c>
      <c r="L179" s="185">
        <v>0.155555555555556</v>
      </c>
      <c r="M179" s="180" t="s">
        <v>596</v>
      </c>
      <c r="N179" s="186">
        <v>42836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7">
        <v>84</v>
      </c>
      <c r="B180" s="178">
        <v>42818</v>
      </c>
      <c r="C180" s="178"/>
      <c r="D180" s="179" t="s">
        <v>743</v>
      </c>
      <c r="E180" s="180" t="s">
        <v>593</v>
      </c>
      <c r="F180" s="181">
        <v>300.5</v>
      </c>
      <c r="G180" s="180"/>
      <c r="H180" s="180">
        <v>417.5</v>
      </c>
      <c r="I180" s="182">
        <v>420</v>
      </c>
      <c r="J180" s="183" t="s">
        <v>744</v>
      </c>
      <c r="K180" s="184">
        <f>H180-F180</f>
        <v>117</v>
      </c>
      <c r="L180" s="185">
        <f>K180/F180</f>
        <v>0.38935108153078202</v>
      </c>
      <c r="M180" s="180" t="s">
        <v>596</v>
      </c>
      <c r="N180" s="186">
        <v>43070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7">
        <v>85</v>
      </c>
      <c r="B181" s="178">
        <v>42818</v>
      </c>
      <c r="C181" s="178"/>
      <c r="D181" s="179" t="s">
        <v>717</v>
      </c>
      <c r="E181" s="180" t="s">
        <v>593</v>
      </c>
      <c r="F181" s="181">
        <v>850</v>
      </c>
      <c r="G181" s="180"/>
      <c r="H181" s="180">
        <v>1042.5</v>
      </c>
      <c r="I181" s="182">
        <v>1023</v>
      </c>
      <c r="J181" s="183" t="s">
        <v>745</v>
      </c>
      <c r="K181" s="184">
        <v>192.5</v>
      </c>
      <c r="L181" s="185">
        <v>0.22647058823529401</v>
      </c>
      <c r="M181" s="180" t="s">
        <v>596</v>
      </c>
      <c r="N181" s="186">
        <v>42830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7">
        <v>86</v>
      </c>
      <c r="B182" s="178">
        <v>42830</v>
      </c>
      <c r="C182" s="178"/>
      <c r="D182" s="179" t="s">
        <v>497</v>
      </c>
      <c r="E182" s="180" t="s">
        <v>593</v>
      </c>
      <c r="F182" s="181">
        <v>785</v>
      </c>
      <c r="G182" s="180"/>
      <c r="H182" s="180">
        <v>930</v>
      </c>
      <c r="I182" s="182">
        <v>920</v>
      </c>
      <c r="J182" s="183" t="s">
        <v>746</v>
      </c>
      <c r="K182" s="184">
        <f>H182-F182</f>
        <v>145</v>
      </c>
      <c r="L182" s="185">
        <f>K182/F182</f>
        <v>0.18471337579617833</v>
      </c>
      <c r="M182" s="180" t="s">
        <v>596</v>
      </c>
      <c r="N182" s="186">
        <v>42976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7">
        <v>87</v>
      </c>
      <c r="B183" s="188">
        <v>42831</v>
      </c>
      <c r="C183" s="188"/>
      <c r="D183" s="189" t="s">
        <v>747</v>
      </c>
      <c r="E183" s="190" t="s">
        <v>593</v>
      </c>
      <c r="F183" s="191">
        <v>40</v>
      </c>
      <c r="G183" s="191"/>
      <c r="H183" s="192">
        <v>13.1</v>
      </c>
      <c r="I183" s="192">
        <v>60</v>
      </c>
      <c r="J183" s="193" t="s">
        <v>748</v>
      </c>
      <c r="K183" s="194">
        <v>-26.9</v>
      </c>
      <c r="L183" s="195">
        <v>-0.67249999999999999</v>
      </c>
      <c r="M183" s="191" t="s">
        <v>607</v>
      </c>
      <c r="N183" s="188">
        <v>43138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7">
        <v>88</v>
      </c>
      <c r="B184" s="178">
        <v>42837</v>
      </c>
      <c r="C184" s="178"/>
      <c r="D184" s="179" t="s">
        <v>102</v>
      </c>
      <c r="E184" s="180" t="s">
        <v>593</v>
      </c>
      <c r="F184" s="181">
        <v>289.5</v>
      </c>
      <c r="G184" s="180"/>
      <c r="H184" s="180">
        <v>354</v>
      </c>
      <c r="I184" s="182">
        <v>360</v>
      </c>
      <c r="J184" s="183" t="s">
        <v>749</v>
      </c>
      <c r="K184" s="184">
        <f t="shared" ref="K184:K192" si="46">H184-F184</f>
        <v>64.5</v>
      </c>
      <c r="L184" s="185">
        <f t="shared" ref="L184:L192" si="47">K184/F184</f>
        <v>0.22279792746113988</v>
      </c>
      <c r="M184" s="180" t="s">
        <v>596</v>
      </c>
      <c r="N184" s="186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7">
        <v>89</v>
      </c>
      <c r="B185" s="178">
        <v>42845</v>
      </c>
      <c r="C185" s="178"/>
      <c r="D185" s="179" t="s">
        <v>437</v>
      </c>
      <c r="E185" s="180" t="s">
        <v>593</v>
      </c>
      <c r="F185" s="181">
        <v>700</v>
      </c>
      <c r="G185" s="180"/>
      <c r="H185" s="180">
        <v>840</v>
      </c>
      <c r="I185" s="182">
        <v>840</v>
      </c>
      <c r="J185" s="183" t="s">
        <v>750</v>
      </c>
      <c r="K185" s="184">
        <f t="shared" si="46"/>
        <v>140</v>
      </c>
      <c r="L185" s="185">
        <f t="shared" si="47"/>
        <v>0.2</v>
      </c>
      <c r="M185" s="180" t="s">
        <v>596</v>
      </c>
      <c r="N185" s="186">
        <v>42893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7">
        <v>90</v>
      </c>
      <c r="B186" s="178">
        <v>42887</v>
      </c>
      <c r="C186" s="178"/>
      <c r="D186" s="179" t="s">
        <v>751</v>
      </c>
      <c r="E186" s="180" t="s">
        <v>593</v>
      </c>
      <c r="F186" s="181">
        <v>130</v>
      </c>
      <c r="G186" s="180"/>
      <c r="H186" s="180">
        <v>144.25</v>
      </c>
      <c r="I186" s="182">
        <v>170</v>
      </c>
      <c r="J186" s="183" t="s">
        <v>752</v>
      </c>
      <c r="K186" s="184">
        <f t="shared" si="46"/>
        <v>14.25</v>
      </c>
      <c r="L186" s="185">
        <f t="shared" si="47"/>
        <v>0.10961538461538461</v>
      </c>
      <c r="M186" s="180" t="s">
        <v>596</v>
      </c>
      <c r="N186" s="186">
        <v>43675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7">
        <v>91</v>
      </c>
      <c r="B187" s="178">
        <v>42901</v>
      </c>
      <c r="C187" s="178"/>
      <c r="D187" s="179" t="s">
        <v>753</v>
      </c>
      <c r="E187" s="180" t="s">
        <v>593</v>
      </c>
      <c r="F187" s="181">
        <v>214.5</v>
      </c>
      <c r="G187" s="180"/>
      <c r="H187" s="180">
        <v>262</v>
      </c>
      <c r="I187" s="182">
        <v>262</v>
      </c>
      <c r="J187" s="183" t="s">
        <v>618</v>
      </c>
      <c r="K187" s="184">
        <f t="shared" si="46"/>
        <v>47.5</v>
      </c>
      <c r="L187" s="185">
        <f t="shared" si="47"/>
        <v>0.22144522144522144</v>
      </c>
      <c r="M187" s="180" t="s">
        <v>596</v>
      </c>
      <c r="N187" s="186">
        <v>42977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8">
        <v>92</v>
      </c>
      <c r="B188" s="209">
        <v>42933</v>
      </c>
      <c r="C188" s="209"/>
      <c r="D188" s="210" t="s">
        <v>754</v>
      </c>
      <c r="E188" s="211" t="s">
        <v>593</v>
      </c>
      <c r="F188" s="212">
        <v>370</v>
      </c>
      <c r="G188" s="211"/>
      <c r="H188" s="211">
        <v>447.5</v>
      </c>
      <c r="I188" s="213">
        <v>450</v>
      </c>
      <c r="J188" s="214" t="s">
        <v>687</v>
      </c>
      <c r="K188" s="184">
        <f t="shared" si="46"/>
        <v>77.5</v>
      </c>
      <c r="L188" s="215">
        <f t="shared" si="47"/>
        <v>0.20945945945945946</v>
      </c>
      <c r="M188" s="211" t="s">
        <v>596</v>
      </c>
      <c r="N188" s="216">
        <v>43035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8">
        <v>93</v>
      </c>
      <c r="B189" s="209">
        <v>42943</v>
      </c>
      <c r="C189" s="209"/>
      <c r="D189" s="210" t="s">
        <v>208</v>
      </c>
      <c r="E189" s="211" t="s">
        <v>593</v>
      </c>
      <c r="F189" s="212">
        <v>657.5</v>
      </c>
      <c r="G189" s="211"/>
      <c r="H189" s="211">
        <v>825</v>
      </c>
      <c r="I189" s="213">
        <v>820</v>
      </c>
      <c r="J189" s="214" t="s">
        <v>687</v>
      </c>
      <c r="K189" s="184">
        <f t="shared" si="46"/>
        <v>167.5</v>
      </c>
      <c r="L189" s="215">
        <f t="shared" si="47"/>
        <v>0.25475285171102663</v>
      </c>
      <c r="M189" s="211" t="s">
        <v>596</v>
      </c>
      <c r="N189" s="216">
        <v>43090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7">
        <v>94</v>
      </c>
      <c r="B190" s="178">
        <v>42964</v>
      </c>
      <c r="C190" s="178"/>
      <c r="D190" s="179" t="s">
        <v>385</v>
      </c>
      <c r="E190" s="180" t="s">
        <v>593</v>
      </c>
      <c r="F190" s="181">
        <v>605</v>
      </c>
      <c r="G190" s="180"/>
      <c r="H190" s="180">
        <v>750</v>
      </c>
      <c r="I190" s="182">
        <v>750</v>
      </c>
      <c r="J190" s="183" t="s">
        <v>746</v>
      </c>
      <c r="K190" s="184">
        <f t="shared" si="46"/>
        <v>145</v>
      </c>
      <c r="L190" s="185">
        <f t="shared" si="47"/>
        <v>0.23966942148760331</v>
      </c>
      <c r="M190" s="180" t="s">
        <v>596</v>
      </c>
      <c r="N190" s="186">
        <v>43027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95</v>
      </c>
      <c r="B191" s="188">
        <v>42979</v>
      </c>
      <c r="C191" s="188"/>
      <c r="D191" s="196" t="s">
        <v>755</v>
      </c>
      <c r="E191" s="191" t="s">
        <v>593</v>
      </c>
      <c r="F191" s="191">
        <v>255</v>
      </c>
      <c r="G191" s="192"/>
      <c r="H191" s="192">
        <v>217.25</v>
      </c>
      <c r="I191" s="192">
        <v>320</v>
      </c>
      <c r="J191" s="193" t="s">
        <v>756</v>
      </c>
      <c r="K191" s="194">
        <f t="shared" si="46"/>
        <v>-37.75</v>
      </c>
      <c r="L191" s="197">
        <f t="shared" si="47"/>
        <v>-0.14803921568627451</v>
      </c>
      <c r="M191" s="191" t="s">
        <v>607</v>
      </c>
      <c r="N191" s="188">
        <v>43661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7">
        <v>96</v>
      </c>
      <c r="B192" s="178">
        <v>42997</v>
      </c>
      <c r="C192" s="178"/>
      <c r="D192" s="179" t="s">
        <v>757</v>
      </c>
      <c r="E192" s="180" t="s">
        <v>593</v>
      </c>
      <c r="F192" s="181">
        <v>215</v>
      </c>
      <c r="G192" s="180"/>
      <c r="H192" s="180">
        <v>258</v>
      </c>
      <c r="I192" s="182">
        <v>258</v>
      </c>
      <c r="J192" s="183" t="s">
        <v>687</v>
      </c>
      <c r="K192" s="184">
        <f t="shared" si="46"/>
        <v>43</v>
      </c>
      <c r="L192" s="185">
        <f t="shared" si="47"/>
        <v>0.2</v>
      </c>
      <c r="M192" s="180" t="s">
        <v>596</v>
      </c>
      <c r="N192" s="186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7">
        <v>97</v>
      </c>
      <c r="B193" s="178">
        <v>42997</v>
      </c>
      <c r="C193" s="178"/>
      <c r="D193" s="179" t="s">
        <v>757</v>
      </c>
      <c r="E193" s="180" t="s">
        <v>593</v>
      </c>
      <c r="F193" s="181">
        <v>215</v>
      </c>
      <c r="G193" s="180"/>
      <c r="H193" s="180">
        <v>258</v>
      </c>
      <c r="I193" s="182">
        <v>258</v>
      </c>
      <c r="J193" s="214" t="s">
        <v>687</v>
      </c>
      <c r="K193" s="184">
        <v>43</v>
      </c>
      <c r="L193" s="185">
        <v>0.2</v>
      </c>
      <c r="M193" s="180" t="s">
        <v>596</v>
      </c>
      <c r="N193" s="186">
        <v>43040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8">
        <v>98</v>
      </c>
      <c r="B194" s="209">
        <v>42998</v>
      </c>
      <c r="C194" s="209"/>
      <c r="D194" s="210" t="s">
        <v>758</v>
      </c>
      <c r="E194" s="211" t="s">
        <v>593</v>
      </c>
      <c r="F194" s="181">
        <v>75</v>
      </c>
      <c r="G194" s="211"/>
      <c r="H194" s="211">
        <v>90</v>
      </c>
      <c r="I194" s="213">
        <v>90</v>
      </c>
      <c r="J194" s="183" t="s">
        <v>759</v>
      </c>
      <c r="K194" s="184">
        <f t="shared" ref="K194:K199" si="48">H194-F194</f>
        <v>15</v>
      </c>
      <c r="L194" s="185">
        <f t="shared" ref="L194:L199" si="49">K194/F194</f>
        <v>0.2</v>
      </c>
      <c r="M194" s="180" t="s">
        <v>596</v>
      </c>
      <c r="N194" s="186">
        <v>43019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8">
        <v>99</v>
      </c>
      <c r="B195" s="209">
        <v>43011</v>
      </c>
      <c r="C195" s="209"/>
      <c r="D195" s="210" t="s">
        <v>760</v>
      </c>
      <c r="E195" s="211" t="s">
        <v>593</v>
      </c>
      <c r="F195" s="212">
        <v>315</v>
      </c>
      <c r="G195" s="211"/>
      <c r="H195" s="211">
        <v>392</v>
      </c>
      <c r="I195" s="213">
        <v>384</v>
      </c>
      <c r="J195" s="214" t="s">
        <v>761</v>
      </c>
      <c r="K195" s="184">
        <f t="shared" si="48"/>
        <v>77</v>
      </c>
      <c r="L195" s="215">
        <f t="shared" si="49"/>
        <v>0.24444444444444444</v>
      </c>
      <c r="M195" s="211" t="s">
        <v>596</v>
      </c>
      <c r="N195" s="216">
        <v>43017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8">
        <v>100</v>
      </c>
      <c r="B196" s="209">
        <v>43013</v>
      </c>
      <c r="C196" s="209"/>
      <c r="D196" s="210" t="s">
        <v>470</v>
      </c>
      <c r="E196" s="211" t="s">
        <v>593</v>
      </c>
      <c r="F196" s="212">
        <v>145</v>
      </c>
      <c r="G196" s="211"/>
      <c r="H196" s="211">
        <v>179</v>
      </c>
      <c r="I196" s="213">
        <v>180</v>
      </c>
      <c r="J196" s="214" t="s">
        <v>762</v>
      </c>
      <c r="K196" s="184">
        <f t="shared" si="48"/>
        <v>34</v>
      </c>
      <c r="L196" s="215">
        <f t="shared" si="49"/>
        <v>0.23448275862068965</v>
      </c>
      <c r="M196" s="211" t="s">
        <v>596</v>
      </c>
      <c r="N196" s="216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8">
        <v>101</v>
      </c>
      <c r="B197" s="209">
        <v>43014</v>
      </c>
      <c r="C197" s="209"/>
      <c r="D197" s="210" t="s">
        <v>360</v>
      </c>
      <c r="E197" s="211" t="s">
        <v>593</v>
      </c>
      <c r="F197" s="212">
        <v>256</v>
      </c>
      <c r="G197" s="211"/>
      <c r="H197" s="211">
        <v>323</v>
      </c>
      <c r="I197" s="213">
        <v>320</v>
      </c>
      <c r="J197" s="214" t="s">
        <v>687</v>
      </c>
      <c r="K197" s="184">
        <f t="shared" si="48"/>
        <v>67</v>
      </c>
      <c r="L197" s="215">
        <f t="shared" si="49"/>
        <v>0.26171875</v>
      </c>
      <c r="M197" s="211" t="s">
        <v>596</v>
      </c>
      <c r="N197" s="216">
        <v>43067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8">
        <v>102</v>
      </c>
      <c r="B198" s="209">
        <v>43017</v>
      </c>
      <c r="C198" s="209"/>
      <c r="D198" s="210" t="s">
        <v>374</v>
      </c>
      <c r="E198" s="211" t="s">
        <v>593</v>
      </c>
      <c r="F198" s="212">
        <v>137.5</v>
      </c>
      <c r="G198" s="211"/>
      <c r="H198" s="211">
        <v>184</v>
      </c>
      <c r="I198" s="213">
        <v>183</v>
      </c>
      <c r="J198" s="214" t="s">
        <v>763</v>
      </c>
      <c r="K198" s="184">
        <f t="shared" si="48"/>
        <v>46.5</v>
      </c>
      <c r="L198" s="215">
        <f t="shared" si="49"/>
        <v>0.33818181818181819</v>
      </c>
      <c r="M198" s="211" t="s">
        <v>596</v>
      </c>
      <c r="N198" s="216">
        <v>43108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8">
        <v>103</v>
      </c>
      <c r="B199" s="209">
        <v>43018</v>
      </c>
      <c r="C199" s="209"/>
      <c r="D199" s="210" t="s">
        <v>764</v>
      </c>
      <c r="E199" s="211" t="s">
        <v>593</v>
      </c>
      <c r="F199" s="212">
        <v>125.5</v>
      </c>
      <c r="G199" s="211"/>
      <c r="H199" s="211">
        <v>158</v>
      </c>
      <c r="I199" s="213">
        <v>155</v>
      </c>
      <c r="J199" s="214" t="s">
        <v>765</v>
      </c>
      <c r="K199" s="184">
        <f t="shared" si="48"/>
        <v>32.5</v>
      </c>
      <c r="L199" s="215">
        <f t="shared" si="49"/>
        <v>0.25896414342629481</v>
      </c>
      <c r="M199" s="211" t="s">
        <v>596</v>
      </c>
      <c r="N199" s="216">
        <v>43067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8">
        <v>104</v>
      </c>
      <c r="B200" s="209">
        <v>43018</v>
      </c>
      <c r="C200" s="209"/>
      <c r="D200" s="210" t="s">
        <v>766</v>
      </c>
      <c r="E200" s="211" t="s">
        <v>593</v>
      </c>
      <c r="F200" s="212">
        <v>895</v>
      </c>
      <c r="G200" s="211"/>
      <c r="H200" s="211">
        <v>1122.5</v>
      </c>
      <c r="I200" s="213">
        <v>1078</v>
      </c>
      <c r="J200" s="214" t="s">
        <v>767</v>
      </c>
      <c r="K200" s="184">
        <v>227.5</v>
      </c>
      <c r="L200" s="215">
        <v>0.25418994413407803</v>
      </c>
      <c r="M200" s="211" t="s">
        <v>596</v>
      </c>
      <c r="N200" s="216">
        <v>43117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8">
        <v>105</v>
      </c>
      <c r="B201" s="209">
        <v>43020</v>
      </c>
      <c r="C201" s="209"/>
      <c r="D201" s="210" t="s">
        <v>369</v>
      </c>
      <c r="E201" s="211" t="s">
        <v>593</v>
      </c>
      <c r="F201" s="212">
        <v>525</v>
      </c>
      <c r="G201" s="211"/>
      <c r="H201" s="211">
        <v>629</v>
      </c>
      <c r="I201" s="213">
        <v>629</v>
      </c>
      <c r="J201" s="214" t="s">
        <v>687</v>
      </c>
      <c r="K201" s="184">
        <v>104</v>
      </c>
      <c r="L201" s="215">
        <v>0.19809523809523799</v>
      </c>
      <c r="M201" s="211" t="s">
        <v>596</v>
      </c>
      <c r="N201" s="216">
        <v>43119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8">
        <v>106</v>
      </c>
      <c r="B202" s="209">
        <v>43046</v>
      </c>
      <c r="C202" s="209"/>
      <c r="D202" s="210" t="s">
        <v>410</v>
      </c>
      <c r="E202" s="211" t="s">
        <v>593</v>
      </c>
      <c r="F202" s="212">
        <v>740</v>
      </c>
      <c r="G202" s="211"/>
      <c r="H202" s="211">
        <v>892.5</v>
      </c>
      <c r="I202" s="213">
        <v>900</v>
      </c>
      <c r="J202" s="214" t="s">
        <v>768</v>
      </c>
      <c r="K202" s="184">
        <f t="shared" ref="K202:K204" si="50">H202-F202</f>
        <v>152.5</v>
      </c>
      <c r="L202" s="215">
        <f t="shared" ref="L202:L204" si="51">K202/F202</f>
        <v>0.20608108108108109</v>
      </c>
      <c r="M202" s="211" t="s">
        <v>596</v>
      </c>
      <c r="N202" s="216">
        <v>43052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7">
        <v>107</v>
      </c>
      <c r="B203" s="178">
        <v>43073</v>
      </c>
      <c r="C203" s="178"/>
      <c r="D203" s="179" t="s">
        <v>769</v>
      </c>
      <c r="E203" s="180" t="s">
        <v>593</v>
      </c>
      <c r="F203" s="181">
        <v>118.5</v>
      </c>
      <c r="G203" s="180"/>
      <c r="H203" s="180">
        <v>143.5</v>
      </c>
      <c r="I203" s="182">
        <v>145</v>
      </c>
      <c r="J203" s="183" t="s">
        <v>770</v>
      </c>
      <c r="K203" s="184">
        <f t="shared" si="50"/>
        <v>25</v>
      </c>
      <c r="L203" s="185">
        <f t="shared" si="51"/>
        <v>0.2109704641350211</v>
      </c>
      <c r="M203" s="180" t="s">
        <v>596</v>
      </c>
      <c r="N203" s="186">
        <v>43097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108</v>
      </c>
      <c r="B204" s="188">
        <v>43090</v>
      </c>
      <c r="C204" s="188"/>
      <c r="D204" s="189" t="s">
        <v>442</v>
      </c>
      <c r="E204" s="190" t="s">
        <v>593</v>
      </c>
      <c r="F204" s="191">
        <v>715</v>
      </c>
      <c r="G204" s="191"/>
      <c r="H204" s="192">
        <v>500</v>
      </c>
      <c r="I204" s="192">
        <v>872</v>
      </c>
      <c r="J204" s="193" t="s">
        <v>771</v>
      </c>
      <c r="K204" s="194">
        <f t="shared" si="50"/>
        <v>-215</v>
      </c>
      <c r="L204" s="195">
        <f t="shared" si="51"/>
        <v>-0.30069930069930068</v>
      </c>
      <c r="M204" s="191" t="s">
        <v>607</v>
      </c>
      <c r="N204" s="188">
        <v>43670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7">
        <v>109</v>
      </c>
      <c r="B205" s="178">
        <v>43098</v>
      </c>
      <c r="C205" s="178"/>
      <c r="D205" s="179" t="s">
        <v>760</v>
      </c>
      <c r="E205" s="180" t="s">
        <v>593</v>
      </c>
      <c r="F205" s="181">
        <v>435</v>
      </c>
      <c r="G205" s="180"/>
      <c r="H205" s="180">
        <v>542.5</v>
      </c>
      <c r="I205" s="182">
        <v>539</v>
      </c>
      <c r="J205" s="183" t="s">
        <v>687</v>
      </c>
      <c r="K205" s="184">
        <v>107.5</v>
      </c>
      <c r="L205" s="185">
        <v>0.247126436781609</v>
      </c>
      <c r="M205" s="180" t="s">
        <v>596</v>
      </c>
      <c r="N205" s="186">
        <v>43206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7">
        <v>110</v>
      </c>
      <c r="B206" s="178">
        <v>43098</v>
      </c>
      <c r="C206" s="178"/>
      <c r="D206" s="179" t="s">
        <v>562</v>
      </c>
      <c r="E206" s="180" t="s">
        <v>593</v>
      </c>
      <c r="F206" s="181">
        <v>885</v>
      </c>
      <c r="G206" s="180"/>
      <c r="H206" s="180">
        <v>1090</v>
      </c>
      <c r="I206" s="182">
        <v>1084</v>
      </c>
      <c r="J206" s="183" t="s">
        <v>687</v>
      </c>
      <c r="K206" s="184">
        <v>205</v>
      </c>
      <c r="L206" s="185">
        <v>0.23163841807909599</v>
      </c>
      <c r="M206" s="180" t="s">
        <v>596</v>
      </c>
      <c r="N206" s="186">
        <v>43213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7">
        <v>111</v>
      </c>
      <c r="B207" s="218">
        <v>43192</v>
      </c>
      <c r="C207" s="218"/>
      <c r="D207" s="196" t="s">
        <v>772</v>
      </c>
      <c r="E207" s="191" t="s">
        <v>593</v>
      </c>
      <c r="F207" s="219">
        <v>478.5</v>
      </c>
      <c r="G207" s="191"/>
      <c r="H207" s="191">
        <v>442</v>
      </c>
      <c r="I207" s="192">
        <v>613</v>
      </c>
      <c r="J207" s="193" t="s">
        <v>773</v>
      </c>
      <c r="K207" s="194">
        <f t="shared" ref="K207:K210" si="52">H207-F207</f>
        <v>-36.5</v>
      </c>
      <c r="L207" s="195">
        <f t="shared" ref="L207:L210" si="53">K207/F207</f>
        <v>-7.6280041797283177E-2</v>
      </c>
      <c r="M207" s="191" t="s">
        <v>607</v>
      </c>
      <c r="N207" s="188">
        <v>43762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112</v>
      </c>
      <c r="B208" s="188">
        <v>43194</v>
      </c>
      <c r="C208" s="188"/>
      <c r="D208" s="189" t="s">
        <v>774</v>
      </c>
      <c r="E208" s="190" t="s">
        <v>593</v>
      </c>
      <c r="F208" s="191">
        <f>141.5-7.3</f>
        <v>134.19999999999999</v>
      </c>
      <c r="G208" s="191"/>
      <c r="H208" s="192">
        <v>77</v>
      </c>
      <c r="I208" s="192">
        <v>180</v>
      </c>
      <c r="J208" s="193" t="s">
        <v>775</v>
      </c>
      <c r="K208" s="194">
        <f t="shared" si="52"/>
        <v>-57.199999999999989</v>
      </c>
      <c r="L208" s="195">
        <f t="shared" si="53"/>
        <v>-0.42622950819672129</v>
      </c>
      <c r="M208" s="191" t="s">
        <v>607</v>
      </c>
      <c r="N208" s="188">
        <v>43522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113</v>
      </c>
      <c r="B209" s="188">
        <v>43209</v>
      </c>
      <c r="C209" s="188"/>
      <c r="D209" s="189" t="s">
        <v>776</v>
      </c>
      <c r="E209" s="190" t="s">
        <v>593</v>
      </c>
      <c r="F209" s="191">
        <v>430</v>
      </c>
      <c r="G209" s="191"/>
      <c r="H209" s="192">
        <v>220</v>
      </c>
      <c r="I209" s="192">
        <v>537</v>
      </c>
      <c r="J209" s="193" t="s">
        <v>777</v>
      </c>
      <c r="K209" s="194">
        <f t="shared" si="52"/>
        <v>-210</v>
      </c>
      <c r="L209" s="195">
        <f t="shared" si="53"/>
        <v>-0.48837209302325579</v>
      </c>
      <c r="M209" s="191" t="s">
        <v>607</v>
      </c>
      <c r="N209" s="188">
        <v>43252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8">
        <v>114</v>
      </c>
      <c r="B210" s="209">
        <v>43220</v>
      </c>
      <c r="C210" s="209"/>
      <c r="D210" s="210" t="s">
        <v>778</v>
      </c>
      <c r="E210" s="211" t="s">
        <v>593</v>
      </c>
      <c r="F210" s="211">
        <v>153.5</v>
      </c>
      <c r="G210" s="211"/>
      <c r="H210" s="211">
        <v>196</v>
      </c>
      <c r="I210" s="213">
        <v>196</v>
      </c>
      <c r="J210" s="183" t="s">
        <v>779</v>
      </c>
      <c r="K210" s="184">
        <f t="shared" si="52"/>
        <v>42.5</v>
      </c>
      <c r="L210" s="185">
        <f t="shared" si="53"/>
        <v>0.27687296416938112</v>
      </c>
      <c r="M210" s="180" t="s">
        <v>596</v>
      </c>
      <c r="N210" s="186">
        <v>43605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115</v>
      </c>
      <c r="B211" s="188">
        <v>43306</v>
      </c>
      <c r="C211" s="188"/>
      <c r="D211" s="189" t="s">
        <v>747</v>
      </c>
      <c r="E211" s="190" t="s">
        <v>593</v>
      </c>
      <c r="F211" s="191">
        <v>27.5</v>
      </c>
      <c r="G211" s="191"/>
      <c r="H211" s="192">
        <v>13.1</v>
      </c>
      <c r="I211" s="192">
        <v>60</v>
      </c>
      <c r="J211" s="193" t="s">
        <v>780</v>
      </c>
      <c r="K211" s="194">
        <v>-14.4</v>
      </c>
      <c r="L211" s="195">
        <v>-0.52363636363636401</v>
      </c>
      <c r="M211" s="191" t="s">
        <v>607</v>
      </c>
      <c r="N211" s="188">
        <v>43138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7">
        <v>116</v>
      </c>
      <c r="B212" s="218">
        <v>43318</v>
      </c>
      <c r="C212" s="218"/>
      <c r="D212" s="196" t="s">
        <v>781</v>
      </c>
      <c r="E212" s="191" t="s">
        <v>593</v>
      </c>
      <c r="F212" s="191">
        <v>148.5</v>
      </c>
      <c r="G212" s="191"/>
      <c r="H212" s="191">
        <v>102</v>
      </c>
      <c r="I212" s="192">
        <v>182</v>
      </c>
      <c r="J212" s="193" t="s">
        <v>782</v>
      </c>
      <c r="K212" s="194">
        <f>H212-F212</f>
        <v>-46.5</v>
      </c>
      <c r="L212" s="195">
        <f>K212/F212</f>
        <v>-0.31313131313131315</v>
      </c>
      <c r="M212" s="191" t="s">
        <v>607</v>
      </c>
      <c r="N212" s="188">
        <v>43661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7">
        <v>117</v>
      </c>
      <c r="B213" s="178">
        <v>43335</v>
      </c>
      <c r="C213" s="178"/>
      <c r="D213" s="179" t="s">
        <v>783</v>
      </c>
      <c r="E213" s="180" t="s">
        <v>593</v>
      </c>
      <c r="F213" s="211">
        <v>285</v>
      </c>
      <c r="G213" s="180"/>
      <c r="H213" s="180">
        <v>355</v>
      </c>
      <c r="I213" s="182">
        <v>364</v>
      </c>
      <c r="J213" s="183" t="s">
        <v>784</v>
      </c>
      <c r="K213" s="184">
        <v>70</v>
      </c>
      <c r="L213" s="185">
        <v>0.24561403508771901</v>
      </c>
      <c r="M213" s="180" t="s">
        <v>596</v>
      </c>
      <c r="N213" s="186">
        <v>43455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7">
        <v>118</v>
      </c>
      <c r="B214" s="178">
        <v>43341</v>
      </c>
      <c r="C214" s="178"/>
      <c r="D214" s="179" t="s">
        <v>400</v>
      </c>
      <c r="E214" s="180" t="s">
        <v>593</v>
      </c>
      <c r="F214" s="211">
        <v>525</v>
      </c>
      <c r="G214" s="180"/>
      <c r="H214" s="180">
        <v>585</v>
      </c>
      <c r="I214" s="182">
        <v>635</v>
      </c>
      <c r="J214" s="183" t="s">
        <v>785</v>
      </c>
      <c r="K214" s="184">
        <f t="shared" ref="K214:K265" si="54">H214-F214</f>
        <v>60</v>
      </c>
      <c r="L214" s="185">
        <f t="shared" ref="L214:L265" si="55">K214/F214</f>
        <v>0.11428571428571428</v>
      </c>
      <c r="M214" s="180" t="s">
        <v>596</v>
      </c>
      <c r="N214" s="186">
        <v>43662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7">
        <v>119</v>
      </c>
      <c r="B215" s="178">
        <v>43395</v>
      </c>
      <c r="C215" s="178"/>
      <c r="D215" s="179" t="s">
        <v>385</v>
      </c>
      <c r="E215" s="180" t="s">
        <v>593</v>
      </c>
      <c r="F215" s="211">
        <v>475</v>
      </c>
      <c r="G215" s="180"/>
      <c r="H215" s="180">
        <v>574</v>
      </c>
      <c r="I215" s="182">
        <v>570</v>
      </c>
      <c r="J215" s="183" t="s">
        <v>687</v>
      </c>
      <c r="K215" s="184">
        <f t="shared" si="54"/>
        <v>99</v>
      </c>
      <c r="L215" s="185">
        <f t="shared" si="55"/>
        <v>0.20842105263157895</v>
      </c>
      <c r="M215" s="180" t="s">
        <v>596</v>
      </c>
      <c r="N215" s="186">
        <v>43403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8">
        <v>120</v>
      </c>
      <c r="B216" s="209">
        <v>43397</v>
      </c>
      <c r="C216" s="209"/>
      <c r="D216" s="210" t="s">
        <v>786</v>
      </c>
      <c r="E216" s="211" t="s">
        <v>593</v>
      </c>
      <c r="F216" s="211">
        <v>707.5</v>
      </c>
      <c r="G216" s="211"/>
      <c r="H216" s="211">
        <v>872</v>
      </c>
      <c r="I216" s="213">
        <v>872</v>
      </c>
      <c r="J216" s="214" t="s">
        <v>687</v>
      </c>
      <c r="K216" s="184">
        <f t="shared" si="54"/>
        <v>164.5</v>
      </c>
      <c r="L216" s="215">
        <f t="shared" si="55"/>
        <v>0.23250883392226149</v>
      </c>
      <c r="M216" s="211" t="s">
        <v>596</v>
      </c>
      <c r="N216" s="216">
        <v>43482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8">
        <v>121</v>
      </c>
      <c r="B217" s="209">
        <v>43398</v>
      </c>
      <c r="C217" s="209"/>
      <c r="D217" s="210" t="s">
        <v>787</v>
      </c>
      <c r="E217" s="211" t="s">
        <v>593</v>
      </c>
      <c r="F217" s="211">
        <v>162</v>
      </c>
      <c r="G217" s="211"/>
      <c r="H217" s="211">
        <v>204</v>
      </c>
      <c r="I217" s="213">
        <v>209</v>
      </c>
      <c r="J217" s="214" t="s">
        <v>788</v>
      </c>
      <c r="K217" s="184">
        <f t="shared" si="54"/>
        <v>42</v>
      </c>
      <c r="L217" s="215">
        <f t="shared" si="55"/>
        <v>0.25925925925925924</v>
      </c>
      <c r="M217" s="211" t="s">
        <v>596</v>
      </c>
      <c r="N217" s="216">
        <v>43539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8">
        <v>122</v>
      </c>
      <c r="B218" s="209">
        <v>43399</v>
      </c>
      <c r="C218" s="209"/>
      <c r="D218" s="210" t="s">
        <v>490</v>
      </c>
      <c r="E218" s="211" t="s">
        <v>593</v>
      </c>
      <c r="F218" s="211">
        <v>240</v>
      </c>
      <c r="G218" s="211"/>
      <c r="H218" s="211">
        <v>297</v>
      </c>
      <c r="I218" s="213">
        <v>297</v>
      </c>
      <c r="J218" s="214" t="s">
        <v>687</v>
      </c>
      <c r="K218" s="220">
        <f t="shared" si="54"/>
        <v>57</v>
      </c>
      <c r="L218" s="215">
        <f t="shared" si="55"/>
        <v>0.23749999999999999</v>
      </c>
      <c r="M218" s="211" t="s">
        <v>596</v>
      </c>
      <c r="N218" s="216">
        <v>43417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7">
        <v>123</v>
      </c>
      <c r="B219" s="178">
        <v>43439</v>
      </c>
      <c r="C219" s="178"/>
      <c r="D219" s="179" t="s">
        <v>789</v>
      </c>
      <c r="E219" s="180" t="s">
        <v>593</v>
      </c>
      <c r="F219" s="180">
        <v>202.5</v>
      </c>
      <c r="G219" s="180"/>
      <c r="H219" s="180">
        <v>255</v>
      </c>
      <c r="I219" s="182">
        <v>252</v>
      </c>
      <c r="J219" s="183" t="s">
        <v>687</v>
      </c>
      <c r="K219" s="184">
        <f t="shared" si="54"/>
        <v>52.5</v>
      </c>
      <c r="L219" s="185">
        <f t="shared" si="55"/>
        <v>0.25925925925925924</v>
      </c>
      <c r="M219" s="180" t="s">
        <v>596</v>
      </c>
      <c r="N219" s="186">
        <v>43542</v>
      </c>
      <c r="O219" s="1"/>
      <c r="P219" s="1"/>
      <c r="Q219" s="1"/>
      <c r="R219" s="6" t="s">
        <v>790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8">
        <v>124</v>
      </c>
      <c r="B220" s="209">
        <v>43465</v>
      </c>
      <c r="C220" s="178"/>
      <c r="D220" s="210" t="s">
        <v>159</v>
      </c>
      <c r="E220" s="211" t="s">
        <v>593</v>
      </c>
      <c r="F220" s="211">
        <v>710</v>
      </c>
      <c r="G220" s="211"/>
      <c r="H220" s="211">
        <v>866</v>
      </c>
      <c r="I220" s="213">
        <v>866</v>
      </c>
      <c r="J220" s="214" t="s">
        <v>687</v>
      </c>
      <c r="K220" s="184">
        <f t="shared" si="54"/>
        <v>156</v>
      </c>
      <c r="L220" s="185">
        <f t="shared" si="55"/>
        <v>0.21971830985915494</v>
      </c>
      <c r="M220" s="180" t="s">
        <v>596</v>
      </c>
      <c r="N220" s="186">
        <v>43553</v>
      </c>
      <c r="O220" s="1"/>
      <c r="P220" s="1"/>
      <c r="Q220" s="1"/>
      <c r="R220" s="6" t="s">
        <v>790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8">
        <v>125</v>
      </c>
      <c r="B221" s="209">
        <v>43522</v>
      </c>
      <c r="C221" s="209"/>
      <c r="D221" s="210" t="s">
        <v>174</v>
      </c>
      <c r="E221" s="211" t="s">
        <v>593</v>
      </c>
      <c r="F221" s="211">
        <v>337.25</v>
      </c>
      <c r="G221" s="211"/>
      <c r="H221" s="211">
        <v>398.5</v>
      </c>
      <c r="I221" s="213">
        <v>411</v>
      </c>
      <c r="J221" s="183" t="s">
        <v>791</v>
      </c>
      <c r="K221" s="184">
        <f t="shared" si="54"/>
        <v>61.25</v>
      </c>
      <c r="L221" s="185">
        <f t="shared" si="55"/>
        <v>0.1816160118606375</v>
      </c>
      <c r="M221" s="180" t="s">
        <v>596</v>
      </c>
      <c r="N221" s="186">
        <v>43760</v>
      </c>
      <c r="O221" s="1"/>
      <c r="P221" s="1"/>
      <c r="Q221" s="1"/>
      <c r="R221" s="6" t="s">
        <v>790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1">
        <v>126</v>
      </c>
      <c r="B222" s="222">
        <v>43559</v>
      </c>
      <c r="C222" s="222"/>
      <c r="D222" s="223" t="s">
        <v>792</v>
      </c>
      <c r="E222" s="224" t="s">
        <v>593</v>
      </c>
      <c r="F222" s="224">
        <v>130</v>
      </c>
      <c r="G222" s="224"/>
      <c r="H222" s="224">
        <v>65</v>
      </c>
      <c r="I222" s="225">
        <v>158</v>
      </c>
      <c r="J222" s="193" t="s">
        <v>793</v>
      </c>
      <c r="K222" s="194">
        <f t="shared" si="54"/>
        <v>-65</v>
      </c>
      <c r="L222" s="195">
        <f t="shared" si="55"/>
        <v>-0.5</v>
      </c>
      <c r="M222" s="191" t="s">
        <v>607</v>
      </c>
      <c r="N222" s="188">
        <v>43726</v>
      </c>
      <c r="O222" s="1"/>
      <c r="P222" s="1"/>
      <c r="Q222" s="1"/>
      <c r="R222" s="6" t="s">
        <v>794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8">
        <v>127</v>
      </c>
      <c r="B223" s="209">
        <v>43017</v>
      </c>
      <c r="C223" s="209"/>
      <c r="D223" s="210" t="s">
        <v>210</v>
      </c>
      <c r="E223" s="211" t="s">
        <v>593</v>
      </c>
      <c r="F223" s="211">
        <v>141.5</v>
      </c>
      <c r="G223" s="211"/>
      <c r="H223" s="211">
        <v>183.5</v>
      </c>
      <c r="I223" s="213">
        <v>210</v>
      </c>
      <c r="J223" s="183" t="s">
        <v>788</v>
      </c>
      <c r="K223" s="184">
        <f t="shared" si="54"/>
        <v>42</v>
      </c>
      <c r="L223" s="185">
        <f t="shared" si="55"/>
        <v>0.29681978798586572</v>
      </c>
      <c r="M223" s="180" t="s">
        <v>596</v>
      </c>
      <c r="N223" s="186">
        <v>43042</v>
      </c>
      <c r="O223" s="1"/>
      <c r="P223" s="1"/>
      <c r="Q223" s="1"/>
      <c r="R223" s="6" t="s">
        <v>794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1">
        <v>128</v>
      </c>
      <c r="B224" s="222">
        <v>43074</v>
      </c>
      <c r="C224" s="222"/>
      <c r="D224" s="223" t="s">
        <v>795</v>
      </c>
      <c r="E224" s="224" t="s">
        <v>593</v>
      </c>
      <c r="F224" s="219">
        <v>172</v>
      </c>
      <c r="G224" s="224"/>
      <c r="H224" s="224">
        <v>155.25</v>
      </c>
      <c r="I224" s="225">
        <v>230</v>
      </c>
      <c r="J224" s="193" t="s">
        <v>796</v>
      </c>
      <c r="K224" s="194">
        <f t="shared" si="54"/>
        <v>-16.75</v>
      </c>
      <c r="L224" s="195">
        <f t="shared" si="55"/>
        <v>-9.7383720930232565E-2</v>
      </c>
      <c r="M224" s="191" t="s">
        <v>607</v>
      </c>
      <c r="N224" s="188">
        <v>43787</v>
      </c>
      <c r="O224" s="1"/>
      <c r="P224" s="1"/>
      <c r="Q224" s="1"/>
      <c r="R224" s="6" t="s">
        <v>794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129</v>
      </c>
      <c r="B225" s="209">
        <v>43398</v>
      </c>
      <c r="C225" s="209"/>
      <c r="D225" s="210" t="s">
        <v>120</v>
      </c>
      <c r="E225" s="211" t="s">
        <v>593</v>
      </c>
      <c r="F225" s="211">
        <v>698.5</v>
      </c>
      <c r="G225" s="211"/>
      <c r="H225" s="211">
        <v>890</v>
      </c>
      <c r="I225" s="213">
        <v>890</v>
      </c>
      <c r="J225" s="183" t="s">
        <v>797</v>
      </c>
      <c r="K225" s="184">
        <f t="shared" si="54"/>
        <v>191.5</v>
      </c>
      <c r="L225" s="185">
        <f t="shared" si="55"/>
        <v>0.27415891195418757</v>
      </c>
      <c r="M225" s="180" t="s">
        <v>596</v>
      </c>
      <c r="N225" s="186">
        <v>44328</v>
      </c>
      <c r="O225" s="1"/>
      <c r="P225" s="1"/>
      <c r="Q225" s="1"/>
      <c r="R225" s="6" t="s">
        <v>790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8">
        <v>130</v>
      </c>
      <c r="B226" s="209">
        <v>42877</v>
      </c>
      <c r="C226" s="209"/>
      <c r="D226" s="210" t="s">
        <v>798</v>
      </c>
      <c r="E226" s="211" t="s">
        <v>593</v>
      </c>
      <c r="F226" s="211">
        <v>127.6</v>
      </c>
      <c r="G226" s="211"/>
      <c r="H226" s="211">
        <v>138</v>
      </c>
      <c r="I226" s="213">
        <v>190</v>
      </c>
      <c r="J226" s="183" t="s">
        <v>799</v>
      </c>
      <c r="K226" s="184">
        <f t="shared" si="54"/>
        <v>10.400000000000006</v>
      </c>
      <c r="L226" s="185">
        <f t="shared" si="55"/>
        <v>8.1504702194357417E-2</v>
      </c>
      <c r="M226" s="180" t="s">
        <v>596</v>
      </c>
      <c r="N226" s="186">
        <v>43774</v>
      </c>
      <c r="O226" s="1"/>
      <c r="P226" s="1"/>
      <c r="Q226" s="1"/>
      <c r="R226" s="6" t="s">
        <v>794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8">
        <v>131</v>
      </c>
      <c r="B227" s="209">
        <v>43158</v>
      </c>
      <c r="C227" s="209"/>
      <c r="D227" s="210" t="s">
        <v>800</v>
      </c>
      <c r="E227" s="211" t="s">
        <v>593</v>
      </c>
      <c r="F227" s="211">
        <v>317</v>
      </c>
      <c r="G227" s="211"/>
      <c r="H227" s="211">
        <v>382.5</v>
      </c>
      <c r="I227" s="213">
        <v>398</v>
      </c>
      <c r="J227" s="183" t="s">
        <v>801</v>
      </c>
      <c r="K227" s="184">
        <f t="shared" si="54"/>
        <v>65.5</v>
      </c>
      <c r="L227" s="185">
        <f t="shared" si="55"/>
        <v>0.20662460567823343</v>
      </c>
      <c r="M227" s="180" t="s">
        <v>596</v>
      </c>
      <c r="N227" s="186">
        <v>44238</v>
      </c>
      <c r="O227" s="1"/>
      <c r="P227" s="1"/>
      <c r="Q227" s="1"/>
      <c r="R227" s="6" t="s">
        <v>794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1">
        <v>132</v>
      </c>
      <c r="B228" s="222">
        <v>43164</v>
      </c>
      <c r="C228" s="222"/>
      <c r="D228" s="223" t="s">
        <v>166</v>
      </c>
      <c r="E228" s="224" t="s">
        <v>593</v>
      </c>
      <c r="F228" s="219">
        <f>510-14.4</f>
        <v>495.6</v>
      </c>
      <c r="G228" s="224"/>
      <c r="H228" s="224">
        <v>350</v>
      </c>
      <c r="I228" s="225">
        <v>672</v>
      </c>
      <c r="J228" s="193" t="s">
        <v>802</v>
      </c>
      <c r="K228" s="194">
        <f t="shared" si="54"/>
        <v>-145.60000000000002</v>
      </c>
      <c r="L228" s="195">
        <f t="shared" si="55"/>
        <v>-0.29378531073446329</v>
      </c>
      <c r="M228" s="191" t="s">
        <v>607</v>
      </c>
      <c r="N228" s="188">
        <v>43887</v>
      </c>
      <c r="O228" s="1"/>
      <c r="P228" s="1"/>
      <c r="Q228" s="1"/>
      <c r="R228" s="6" t="s">
        <v>790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1">
        <v>133</v>
      </c>
      <c r="B229" s="222">
        <v>43237</v>
      </c>
      <c r="C229" s="222"/>
      <c r="D229" s="223" t="s">
        <v>803</v>
      </c>
      <c r="E229" s="224" t="s">
        <v>593</v>
      </c>
      <c r="F229" s="219">
        <v>230.3</v>
      </c>
      <c r="G229" s="224"/>
      <c r="H229" s="224">
        <v>102.5</v>
      </c>
      <c r="I229" s="225">
        <v>348</v>
      </c>
      <c r="J229" s="193" t="s">
        <v>804</v>
      </c>
      <c r="K229" s="194">
        <f t="shared" si="54"/>
        <v>-127.80000000000001</v>
      </c>
      <c r="L229" s="195">
        <f t="shared" si="55"/>
        <v>-0.55492835432045162</v>
      </c>
      <c r="M229" s="191" t="s">
        <v>607</v>
      </c>
      <c r="N229" s="188">
        <v>43896</v>
      </c>
      <c r="O229" s="1"/>
      <c r="P229" s="1"/>
      <c r="Q229" s="1"/>
      <c r="R229" s="6" t="s">
        <v>790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134</v>
      </c>
      <c r="B230" s="209">
        <v>43258</v>
      </c>
      <c r="C230" s="209"/>
      <c r="D230" s="210" t="s">
        <v>446</v>
      </c>
      <c r="E230" s="211" t="s">
        <v>593</v>
      </c>
      <c r="F230" s="211">
        <f>342.5-5.1</f>
        <v>337.4</v>
      </c>
      <c r="G230" s="211"/>
      <c r="H230" s="211">
        <v>412.5</v>
      </c>
      <c r="I230" s="213">
        <v>439</v>
      </c>
      <c r="J230" s="183" t="s">
        <v>805</v>
      </c>
      <c r="K230" s="184">
        <f t="shared" si="54"/>
        <v>75.100000000000023</v>
      </c>
      <c r="L230" s="185">
        <f t="shared" si="55"/>
        <v>0.22258446947243635</v>
      </c>
      <c r="M230" s="180" t="s">
        <v>596</v>
      </c>
      <c r="N230" s="186">
        <v>44230</v>
      </c>
      <c r="O230" s="1"/>
      <c r="P230" s="1"/>
      <c r="Q230" s="1"/>
      <c r="R230" s="6" t="s">
        <v>794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2">
        <v>135</v>
      </c>
      <c r="B231" s="201">
        <v>43285</v>
      </c>
      <c r="C231" s="201"/>
      <c r="D231" s="202" t="s">
        <v>58</v>
      </c>
      <c r="E231" s="203" t="s">
        <v>593</v>
      </c>
      <c r="F231" s="203">
        <f>127.5-5.53</f>
        <v>121.97</v>
      </c>
      <c r="G231" s="204"/>
      <c r="H231" s="204">
        <v>122.5</v>
      </c>
      <c r="I231" s="204">
        <v>170</v>
      </c>
      <c r="J231" s="205" t="s">
        <v>806</v>
      </c>
      <c r="K231" s="206">
        <f t="shared" si="54"/>
        <v>0.53000000000000114</v>
      </c>
      <c r="L231" s="207">
        <f t="shared" si="55"/>
        <v>4.3453308190538747E-3</v>
      </c>
      <c r="M231" s="203" t="s">
        <v>616</v>
      </c>
      <c r="N231" s="201">
        <v>44431</v>
      </c>
      <c r="O231" s="1"/>
      <c r="P231" s="1"/>
      <c r="Q231" s="1"/>
      <c r="R231" s="6" t="s">
        <v>790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1">
        <v>136</v>
      </c>
      <c r="B232" s="222">
        <v>43294</v>
      </c>
      <c r="C232" s="222"/>
      <c r="D232" s="223" t="s">
        <v>807</v>
      </c>
      <c r="E232" s="224" t="s">
        <v>593</v>
      </c>
      <c r="F232" s="219">
        <v>46.5</v>
      </c>
      <c r="G232" s="224"/>
      <c r="H232" s="224">
        <v>17</v>
      </c>
      <c r="I232" s="225">
        <v>59</v>
      </c>
      <c r="J232" s="193" t="s">
        <v>808</v>
      </c>
      <c r="K232" s="194">
        <f t="shared" si="54"/>
        <v>-29.5</v>
      </c>
      <c r="L232" s="195">
        <f t="shared" si="55"/>
        <v>-0.63440860215053763</v>
      </c>
      <c r="M232" s="191" t="s">
        <v>607</v>
      </c>
      <c r="N232" s="188">
        <v>43887</v>
      </c>
      <c r="O232" s="1"/>
      <c r="P232" s="1"/>
      <c r="Q232" s="1"/>
      <c r="R232" s="6" t="s">
        <v>790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8">
        <v>137</v>
      </c>
      <c r="B233" s="209">
        <v>43396</v>
      </c>
      <c r="C233" s="209"/>
      <c r="D233" s="210" t="s">
        <v>429</v>
      </c>
      <c r="E233" s="211" t="s">
        <v>593</v>
      </c>
      <c r="F233" s="211">
        <v>156.5</v>
      </c>
      <c r="G233" s="211"/>
      <c r="H233" s="211">
        <v>207.5</v>
      </c>
      <c r="I233" s="213">
        <v>191</v>
      </c>
      <c r="J233" s="183" t="s">
        <v>687</v>
      </c>
      <c r="K233" s="184">
        <f t="shared" si="54"/>
        <v>51</v>
      </c>
      <c r="L233" s="185">
        <f t="shared" si="55"/>
        <v>0.32587859424920129</v>
      </c>
      <c r="M233" s="180" t="s">
        <v>596</v>
      </c>
      <c r="N233" s="186">
        <v>44369</v>
      </c>
      <c r="O233" s="1"/>
      <c r="P233" s="1"/>
      <c r="Q233" s="1"/>
      <c r="R233" s="6" t="s">
        <v>790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8">
        <v>138</v>
      </c>
      <c r="B234" s="209">
        <v>43439</v>
      </c>
      <c r="C234" s="209"/>
      <c r="D234" s="210" t="s">
        <v>348</v>
      </c>
      <c r="E234" s="211" t="s">
        <v>593</v>
      </c>
      <c r="F234" s="211">
        <v>259.5</v>
      </c>
      <c r="G234" s="211"/>
      <c r="H234" s="211">
        <v>320</v>
      </c>
      <c r="I234" s="213">
        <v>320</v>
      </c>
      <c r="J234" s="183" t="s">
        <v>687</v>
      </c>
      <c r="K234" s="184">
        <f t="shared" si="54"/>
        <v>60.5</v>
      </c>
      <c r="L234" s="185">
        <f t="shared" si="55"/>
        <v>0.23314065510597304</v>
      </c>
      <c r="M234" s="180" t="s">
        <v>596</v>
      </c>
      <c r="N234" s="186">
        <v>44323</v>
      </c>
      <c r="O234" s="1"/>
      <c r="P234" s="1"/>
      <c r="Q234" s="1"/>
      <c r="R234" s="6" t="s">
        <v>790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1">
        <v>139</v>
      </c>
      <c r="B235" s="222">
        <v>43439</v>
      </c>
      <c r="C235" s="222"/>
      <c r="D235" s="223" t="s">
        <v>809</v>
      </c>
      <c r="E235" s="224" t="s">
        <v>593</v>
      </c>
      <c r="F235" s="224">
        <v>715</v>
      </c>
      <c r="G235" s="224"/>
      <c r="H235" s="224">
        <v>445</v>
      </c>
      <c r="I235" s="225">
        <v>840</v>
      </c>
      <c r="J235" s="193" t="s">
        <v>810</v>
      </c>
      <c r="K235" s="194">
        <f t="shared" si="54"/>
        <v>-270</v>
      </c>
      <c r="L235" s="195">
        <f t="shared" si="55"/>
        <v>-0.3776223776223776</v>
      </c>
      <c r="M235" s="191" t="s">
        <v>607</v>
      </c>
      <c r="N235" s="188">
        <v>43800</v>
      </c>
      <c r="O235" s="1"/>
      <c r="P235" s="1"/>
      <c r="Q235" s="1"/>
      <c r="R235" s="6" t="s">
        <v>790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8">
        <v>140</v>
      </c>
      <c r="B236" s="209">
        <v>43469</v>
      </c>
      <c r="C236" s="209"/>
      <c r="D236" s="210" t="s">
        <v>180</v>
      </c>
      <c r="E236" s="211" t="s">
        <v>593</v>
      </c>
      <c r="F236" s="211">
        <v>875</v>
      </c>
      <c r="G236" s="211"/>
      <c r="H236" s="211">
        <v>1165</v>
      </c>
      <c r="I236" s="213">
        <v>1185</v>
      </c>
      <c r="J236" s="183" t="s">
        <v>811</v>
      </c>
      <c r="K236" s="184">
        <f t="shared" si="54"/>
        <v>290</v>
      </c>
      <c r="L236" s="185">
        <f t="shared" si="55"/>
        <v>0.33142857142857141</v>
      </c>
      <c r="M236" s="180" t="s">
        <v>596</v>
      </c>
      <c r="N236" s="186">
        <v>43847</v>
      </c>
      <c r="O236" s="1"/>
      <c r="P236" s="1"/>
      <c r="Q236" s="1"/>
      <c r="R236" s="6" t="s">
        <v>790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8">
        <v>141</v>
      </c>
      <c r="B237" s="209">
        <v>43559</v>
      </c>
      <c r="C237" s="209"/>
      <c r="D237" s="210" t="s">
        <v>366</v>
      </c>
      <c r="E237" s="211" t="s">
        <v>593</v>
      </c>
      <c r="F237" s="211">
        <f>387-14.63</f>
        <v>372.37</v>
      </c>
      <c r="G237" s="211"/>
      <c r="H237" s="211">
        <v>490</v>
      </c>
      <c r="I237" s="213">
        <v>490</v>
      </c>
      <c r="J237" s="183" t="s">
        <v>687</v>
      </c>
      <c r="K237" s="184">
        <f t="shared" si="54"/>
        <v>117.63</v>
      </c>
      <c r="L237" s="185">
        <f t="shared" si="55"/>
        <v>0.31589548030185027</v>
      </c>
      <c r="M237" s="180" t="s">
        <v>596</v>
      </c>
      <c r="N237" s="186">
        <v>43850</v>
      </c>
      <c r="O237" s="1"/>
      <c r="P237" s="1"/>
      <c r="Q237" s="1"/>
      <c r="R237" s="6" t="s">
        <v>790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1">
        <v>142</v>
      </c>
      <c r="B238" s="222">
        <v>43578</v>
      </c>
      <c r="C238" s="222"/>
      <c r="D238" s="223" t="s">
        <v>812</v>
      </c>
      <c r="E238" s="224" t="s">
        <v>606</v>
      </c>
      <c r="F238" s="224">
        <v>220</v>
      </c>
      <c r="G238" s="224"/>
      <c r="H238" s="224">
        <v>127.5</v>
      </c>
      <c r="I238" s="225">
        <v>284</v>
      </c>
      <c r="J238" s="193" t="s">
        <v>813</v>
      </c>
      <c r="K238" s="194">
        <f t="shared" si="54"/>
        <v>-92.5</v>
      </c>
      <c r="L238" s="195">
        <f t="shared" si="55"/>
        <v>-0.42045454545454547</v>
      </c>
      <c r="M238" s="191" t="s">
        <v>607</v>
      </c>
      <c r="N238" s="188">
        <v>43896</v>
      </c>
      <c r="O238" s="1"/>
      <c r="P238" s="1"/>
      <c r="Q238" s="1"/>
      <c r="R238" s="6" t="s">
        <v>790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8">
        <v>143</v>
      </c>
      <c r="B239" s="209">
        <v>43622</v>
      </c>
      <c r="C239" s="209"/>
      <c r="D239" s="210" t="s">
        <v>491</v>
      </c>
      <c r="E239" s="211" t="s">
        <v>606</v>
      </c>
      <c r="F239" s="211">
        <v>332.8</v>
      </c>
      <c r="G239" s="211"/>
      <c r="H239" s="211">
        <v>405</v>
      </c>
      <c r="I239" s="213">
        <v>419</v>
      </c>
      <c r="J239" s="183" t="s">
        <v>814</v>
      </c>
      <c r="K239" s="184">
        <f t="shared" si="54"/>
        <v>72.199999999999989</v>
      </c>
      <c r="L239" s="185">
        <f t="shared" si="55"/>
        <v>0.21694711538461534</v>
      </c>
      <c r="M239" s="180" t="s">
        <v>596</v>
      </c>
      <c r="N239" s="186">
        <v>43860</v>
      </c>
      <c r="O239" s="1"/>
      <c r="P239" s="1"/>
      <c r="Q239" s="1"/>
      <c r="R239" s="6" t="s">
        <v>794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2">
        <v>144</v>
      </c>
      <c r="B240" s="201">
        <v>43641</v>
      </c>
      <c r="C240" s="201"/>
      <c r="D240" s="202" t="s">
        <v>172</v>
      </c>
      <c r="E240" s="203" t="s">
        <v>593</v>
      </c>
      <c r="F240" s="203">
        <v>386</v>
      </c>
      <c r="G240" s="204"/>
      <c r="H240" s="204">
        <v>395</v>
      </c>
      <c r="I240" s="204">
        <v>452</v>
      </c>
      <c r="J240" s="205" t="s">
        <v>815</v>
      </c>
      <c r="K240" s="206">
        <f t="shared" si="54"/>
        <v>9</v>
      </c>
      <c r="L240" s="207">
        <f t="shared" si="55"/>
        <v>2.3316062176165803E-2</v>
      </c>
      <c r="M240" s="203" t="s">
        <v>616</v>
      </c>
      <c r="N240" s="201">
        <v>43868</v>
      </c>
      <c r="O240" s="1"/>
      <c r="P240" s="1"/>
      <c r="Q240" s="1"/>
      <c r="R240" s="6" t="s">
        <v>794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2">
        <v>145</v>
      </c>
      <c r="B241" s="201">
        <v>43707</v>
      </c>
      <c r="C241" s="201"/>
      <c r="D241" s="202" t="s">
        <v>146</v>
      </c>
      <c r="E241" s="203" t="s">
        <v>593</v>
      </c>
      <c r="F241" s="203">
        <v>137.5</v>
      </c>
      <c r="G241" s="204"/>
      <c r="H241" s="204">
        <v>138.5</v>
      </c>
      <c r="I241" s="204">
        <v>190</v>
      </c>
      <c r="J241" s="205" t="s">
        <v>816</v>
      </c>
      <c r="K241" s="206">
        <f t="shared" si="54"/>
        <v>1</v>
      </c>
      <c r="L241" s="207">
        <f t="shared" si="55"/>
        <v>7.2727272727272727E-3</v>
      </c>
      <c r="M241" s="203" t="s">
        <v>616</v>
      </c>
      <c r="N241" s="201">
        <v>44432</v>
      </c>
      <c r="O241" s="1"/>
      <c r="P241" s="1"/>
      <c r="Q241" s="1"/>
      <c r="R241" s="6" t="s">
        <v>790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8">
        <v>146</v>
      </c>
      <c r="B242" s="209">
        <v>43731</v>
      </c>
      <c r="C242" s="209"/>
      <c r="D242" s="210" t="s">
        <v>439</v>
      </c>
      <c r="E242" s="211" t="s">
        <v>593</v>
      </c>
      <c r="F242" s="211">
        <v>235</v>
      </c>
      <c r="G242" s="211"/>
      <c r="H242" s="211">
        <v>295</v>
      </c>
      <c r="I242" s="213">
        <v>296</v>
      </c>
      <c r="J242" s="183" t="s">
        <v>817</v>
      </c>
      <c r="K242" s="184">
        <f t="shared" si="54"/>
        <v>60</v>
      </c>
      <c r="L242" s="185">
        <f t="shared" si="55"/>
        <v>0.25531914893617019</v>
      </c>
      <c r="M242" s="180" t="s">
        <v>596</v>
      </c>
      <c r="N242" s="186">
        <v>43844</v>
      </c>
      <c r="O242" s="1"/>
      <c r="P242" s="1"/>
      <c r="Q242" s="1"/>
      <c r="R242" s="6" t="s">
        <v>794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8">
        <v>147</v>
      </c>
      <c r="B243" s="209">
        <v>43752</v>
      </c>
      <c r="C243" s="209"/>
      <c r="D243" s="210" t="s">
        <v>818</v>
      </c>
      <c r="E243" s="211" t="s">
        <v>593</v>
      </c>
      <c r="F243" s="211">
        <v>277.5</v>
      </c>
      <c r="G243" s="211"/>
      <c r="H243" s="211">
        <v>333</v>
      </c>
      <c r="I243" s="213">
        <v>333</v>
      </c>
      <c r="J243" s="183" t="s">
        <v>819</v>
      </c>
      <c r="K243" s="184">
        <f t="shared" si="54"/>
        <v>55.5</v>
      </c>
      <c r="L243" s="185">
        <f t="shared" si="55"/>
        <v>0.2</v>
      </c>
      <c r="M243" s="180" t="s">
        <v>596</v>
      </c>
      <c r="N243" s="186">
        <v>43846</v>
      </c>
      <c r="O243" s="1"/>
      <c r="P243" s="1"/>
      <c r="Q243" s="1"/>
      <c r="R243" s="6" t="s">
        <v>790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8">
        <v>148</v>
      </c>
      <c r="B244" s="209">
        <v>43752</v>
      </c>
      <c r="C244" s="209"/>
      <c r="D244" s="210" t="s">
        <v>820</v>
      </c>
      <c r="E244" s="211" t="s">
        <v>593</v>
      </c>
      <c r="F244" s="211">
        <v>930</v>
      </c>
      <c r="G244" s="211"/>
      <c r="H244" s="211">
        <v>1165</v>
      </c>
      <c r="I244" s="213">
        <v>1200</v>
      </c>
      <c r="J244" s="183" t="s">
        <v>821</v>
      </c>
      <c r="K244" s="184">
        <f t="shared" si="54"/>
        <v>235</v>
      </c>
      <c r="L244" s="185">
        <f t="shared" si="55"/>
        <v>0.25268817204301075</v>
      </c>
      <c r="M244" s="180" t="s">
        <v>596</v>
      </c>
      <c r="N244" s="186">
        <v>43847</v>
      </c>
      <c r="O244" s="1"/>
      <c r="P244" s="1"/>
      <c r="Q244" s="1"/>
      <c r="R244" s="6" t="s">
        <v>794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8">
        <v>149</v>
      </c>
      <c r="B245" s="209">
        <v>43753</v>
      </c>
      <c r="C245" s="209"/>
      <c r="D245" s="210" t="s">
        <v>822</v>
      </c>
      <c r="E245" s="211" t="s">
        <v>593</v>
      </c>
      <c r="F245" s="181">
        <v>111</v>
      </c>
      <c r="G245" s="211"/>
      <c r="H245" s="211">
        <v>141</v>
      </c>
      <c r="I245" s="213">
        <v>141</v>
      </c>
      <c r="J245" s="183" t="s">
        <v>823</v>
      </c>
      <c r="K245" s="184">
        <f t="shared" si="54"/>
        <v>30</v>
      </c>
      <c r="L245" s="185">
        <f t="shared" si="55"/>
        <v>0.27027027027027029</v>
      </c>
      <c r="M245" s="180" t="s">
        <v>596</v>
      </c>
      <c r="N245" s="186">
        <v>44328</v>
      </c>
      <c r="O245" s="1"/>
      <c r="P245" s="1"/>
      <c r="Q245" s="1"/>
      <c r="R245" s="6" t="s">
        <v>794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8">
        <v>150</v>
      </c>
      <c r="B246" s="209">
        <v>43753</v>
      </c>
      <c r="C246" s="209"/>
      <c r="D246" s="210" t="s">
        <v>824</v>
      </c>
      <c r="E246" s="211" t="s">
        <v>593</v>
      </c>
      <c r="F246" s="181">
        <v>296</v>
      </c>
      <c r="G246" s="211"/>
      <c r="H246" s="211">
        <v>370</v>
      </c>
      <c r="I246" s="213">
        <v>370</v>
      </c>
      <c r="J246" s="183" t="s">
        <v>687</v>
      </c>
      <c r="K246" s="184">
        <f t="shared" si="54"/>
        <v>74</v>
      </c>
      <c r="L246" s="185">
        <f t="shared" si="55"/>
        <v>0.25</v>
      </c>
      <c r="M246" s="180" t="s">
        <v>596</v>
      </c>
      <c r="N246" s="186">
        <v>43853</v>
      </c>
      <c r="O246" s="1"/>
      <c r="P246" s="1"/>
      <c r="Q246" s="1"/>
      <c r="R246" s="6" t="s">
        <v>794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8">
        <v>151</v>
      </c>
      <c r="B247" s="209">
        <v>43754</v>
      </c>
      <c r="C247" s="209"/>
      <c r="D247" s="210" t="s">
        <v>825</v>
      </c>
      <c r="E247" s="211" t="s">
        <v>593</v>
      </c>
      <c r="F247" s="181">
        <v>300</v>
      </c>
      <c r="G247" s="211"/>
      <c r="H247" s="211">
        <v>382.5</v>
      </c>
      <c r="I247" s="213">
        <v>344</v>
      </c>
      <c r="J247" s="183" t="s">
        <v>826</v>
      </c>
      <c r="K247" s="184">
        <f t="shared" si="54"/>
        <v>82.5</v>
      </c>
      <c r="L247" s="185">
        <f t="shared" si="55"/>
        <v>0.27500000000000002</v>
      </c>
      <c r="M247" s="180" t="s">
        <v>596</v>
      </c>
      <c r="N247" s="186">
        <v>44238</v>
      </c>
      <c r="O247" s="1"/>
      <c r="P247" s="1"/>
      <c r="Q247" s="1"/>
      <c r="R247" s="6" t="s">
        <v>794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8">
        <v>152</v>
      </c>
      <c r="B248" s="209">
        <v>43832</v>
      </c>
      <c r="C248" s="209"/>
      <c r="D248" s="210" t="s">
        <v>827</v>
      </c>
      <c r="E248" s="211" t="s">
        <v>593</v>
      </c>
      <c r="F248" s="181">
        <v>495</v>
      </c>
      <c r="G248" s="211"/>
      <c r="H248" s="211">
        <v>595</v>
      </c>
      <c r="I248" s="213">
        <v>590</v>
      </c>
      <c r="J248" s="183" t="s">
        <v>619</v>
      </c>
      <c r="K248" s="184">
        <f t="shared" si="54"/>
        <v>100</v>
      </c>
      <c r="L248" s="185">
        <f t="shared" si="55"/>
        <v>0.20202020202020202</v>
      </c>
      <c r="M248" s="180" t="s">
        <v>596</v>
      </c>
      <c r="N248" s="186">
        <v>44589</v>
      </c>
      <c r="O248" s="1"/>
      <c r="P248" s="1"/>
      <c r="Q248" s="1"/>
      <c r="R248" s="6" t="s">
        <v>794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8">
        <v>153</v>
      </c>
      <c r="B249" s="209">
        <v>43966</v>
      </c>
      <c r="C249" s="209"/>
      <c r="D249" s="210" t="s">
        <v>76</v>
      </c>
      <c r="E249" s="211" t="s">
        <v>593</v>
      </c>
      <c r="F249" s="181">
        <v>67.5</v>
      </c>
      <c r="G249" s="211"/>
      <c r="H249" s="211">
        <v>86</v>
      </c>
      <c r="I249" s="213">
        <v>86</v>
      </c>
      <c r="J249" s="183" t="s">
        <v>828</v>
      </c>
      <c r="K249" s="184">
        <f t="shared" si="54"/>
        <v>18.5</v>
      </c>
      <c r="L249" s="185">
        <f t="shared" si="55"/>
        <v>0.27407407407407408</v>
      </c>
      <c r="M249" s="180" t="s">
        <v>596</v>
      </c>
      <c r="N249" s="186">
        <v>44008</v>
      </c>
      <c r="O249" s="1"/>
      <c r="P249" s="1"/>
      <c r="Q249" s="1"/>
      <c r="R249" s="6" t="s">
        <v>794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8">
        <v>154</v>
      </c>
      <c r="B250" s="209">
        <v>44035</v>
      </c>
      <c r="C250" s="209"/>
      <c r="D250" s="210" t="s">
        <v>490</v>
      </c>
      <c r="E250" s="211" t="s">
        <v>593</v>
      </c>
      <c r="F250" s="181">
        <v>231</v>
      </c>
      <c r="G250" s="211"/>
      <c r="H250" s="211">
        <v>281</v>
      </c>
      <c r="I250" s="213">
        <v>281</v>
      </c>
      <c r="J250" s="183" t="s">
        <v>687</v>
      </c>
      <c r="K250" s="184">
        <f t="shared" si="54"/>
        <v>50</v>
      </c>
      <c r="L250" s="185">
        <f t="shared" si="55"/>
        <v>0.21645021645021645</v>
      </c>
      <c r="M250" s="180" t="s">
        <v>596</v>
      </c>
      <c r="N250" s="186">
        <v>44358</v>
      </c>
      <c r="O250" s="1"/>
      <c r="P250" s="1"/>
      <c r="Q250" s="1"/>
      <c r="R250" s="6" t="s">
        <v>794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8">
        <v>155</v>
      </c>
      <c r="B251" s="209">
        <v>44092</v>
      </c>
      <c r="C251" s="209"/>
      <c r="D251" s="210" t="s">
        <v>144</v>
      </c>
      <c r="E251" s="211" t="s">
        <v>593</v>
      </c>
      <c r="F251" s="211">
        <v>206</v>
      </c>
      <c r="G251" s="211"/>
      <c r="H251" s="211">
        <v>248</v>
      </c>
      <c r="I251" s="213">
        <v>248</v>
      </c>
      <c r="J251" s="183" t="s">
        <v>687</v>
      </c>
      <c r="K251" s="184">
        <f t="shared" si="54"/>
        <v>42</v>
      </c>
      <c r="L251" s="185">
        <f t="shared" si="55"/>
        <v>0.20388349514563106</v>
      </c>
      <c r="M251" s="180" t="s">
        <v>596</v>
      </c>
      <c r="N251" s="186">
        <v>44214</v>
      </c>
      <c r="O251" s="1"/>
      <c r="P251" s="1"/>
      <c r="Q251" s="1"/>
      <c r="R251" s="6" t="s">
        <v>794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8">
        <v>156</v>
      </c>
      <c r="B252" s="209">
        <v>44140</v>
      </c>
      <c r="C252" s="209"/>
      <c r="D252" s="210" t="s">
        <v>144</v>
      </c>
      <c r="E252" s="211" t="s">
        <v>593</v>
      </c>
      <c r="F252" s="211">
        <v>182.5</v>
      </c>
      <c r="G252" s="211"/>
      <c r="H252" s="211">
        <v>248</v>
      </c>
      <c r="I252" s="213">
        <v>248</v>
      </c>
      <c r="J252" s="183" t="s">
        <v>687</v>
      </c>
      <c r="K252" s="184">
        <f t="shared" si="54"/>
        <v>65.5</v>
      </c>
      <c r="L252" s="185">
        <f t="shared" si="55"/>
        <v>0.35890410958904112</v>
      </c>
      <c r="M252" s="180" t="s">
        <v>596</v>
      </c>
      <c r="N252" s="186">
        <v>44214</v>
      </c>
      <c r="O252" s="1"/>
      <c r="P252" s="1"/>
      <c r="Q252" s="1"/>
      <c r="R252" s="6" t="s">
        <v>794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8">
        <v>157</v>
      </c>
      <c r="B253" s="209">
        <v>44140</v>
      </c>
      <c r="C253" s="209"/>
      <c r="D253" s="210" t="s">
        <v>348</v>
      </c>
      <c r="E253" s="211" t="s">
        <v>593</v>
      </c>
      <c r="F253" s="211">
        <v>247.5</v>
      </c>
      <c r="G253" s="211"/>
      <c r="H253" s="211">
        <v>320</v>
      </c>
      <c r="I253" s="213">
        <v>320</v>
      </c>
      <c r="J253" s="183" t="s">
        <v>687</v>
      </c>
      <c r="K253" s="184">
        <f t="shared" si="54"/>
        <v>72.5</v>
      </c>
      <c r="L253" s="185">
        <f t="shared" si="55"/>
        <v>0.29292929292929293</v>
      </c>
      <c r="M253" s="180" t="s">
        <v>596</v>
      </c>
      <c r="N253" s="186">
        <v>44323</v>
      </c>
      <c r="O253" s="1"/>
      <c r="P253" s="1"/>
      <c r="Q253" s="1"/>
      <c r="R253" s="6" t="s">
        <v>794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8">
        <v>158</v>
      </c>
      <c r="B254" s="209">
        <v>44140</v>
      </c>
      <c r="C254" s="209"/>
      <c r="D254" s="210" t="s">
        <v>203</v>
      </c>
      <c r="E254" s="211" t="s">
        <v>593</v>
      </c>
      <c r="F254" s="181">
        <v>925</v>
      </c>
      <c r="G254" s="211"/>
      <c r="H254" s="211">
        <v>1095</v>
      </c>
      <c r="I254" s="213">
        <v>1093</v>
      </c>
      <c r="J254" s="183" t="s">
        <v>829</v>
      </c>
      <c r="K254" s="184">
        <f t="shared" si="54"/>
        <v>170</v>
      </c>
      <c r="L254" s="185">
        <f t="shared" si="55"/>
        <v>0.18378378378378379</v>
      </c>
      <c r="M254" s="180" t="s">
        <v>596</v>
      </c>
      <c r="N254" s="186">
        <v>44201</v>
      </c>
      <c r="O254" s="1"/>
      <c r="P254" s="1"/>
      <c r="Q254" s="1"/>
      <c r="R254" s="6" t="s">
        <v>794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8">
        <v>159</v>
      </c>
      <c r="B255" s="209">
        <v>44140</v>
      </c>
      <c r="C255" s="209"/>
      <c r="D255" s="210" t="s">
        <v>366</v>
      </c>
      <c r="E255" s="211" t="s">
        <v>593</v>
      </c>
      <c r="F255" s="181">
        <v>332.5</v>
      </c>
      <c r="G255" s="211"/>
      <c r="H255" s="211">
        <v>393</v>
      </c>
      <c r="I255" s="213">
        <v>406</v>
      </c>
      <c r="J255" s="183" t="s">
        <v>830</v>
      </c>
      <c r="K255" s="184">
        <f t="shared" si="54"/>
        <v>60.5</v>
      </c>
      <c r="L255" s="185">
        <f t="shared" si="55"/>
        <v>0.18195488721804512</v>
      </c>
      <c r="M255" s="180" t="s">
        <v>596</v>
      </c>
      <c r="N255" s="186">
        <v>44256</v>
      </c>
      <c r="O255" s="1"/>
      <c r="P255" s="1"/>
      <c r="Q255" s="1"/>
      <c r="R255" s="6" t="s">
        <v>794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8">
        <v>160</v>
      </c>
      <c r="B256" s="209">
        <v>44141</v>
      </c>
      <c r="C256" s="209"/>
      <c r="D256" s="210" t="s">
        <v>490</v>
      </c>
      <c r="E256" s="211" t="s">
        <v>593</v>
      </c>
      <c r="F256" s="181">
        <v>231</v>
      </c>
      <c r="G256" s="211"/>
      <c r="H256" s="211">
        <v>281</v>
      </c>
      <c r="I256" s="213">
        <v>281</v>
      </c>
      <c r="J256" s="183" t="s">
        <v>687</v>
      </c>
      <c r="K256" s="184">
        <f t="shared" si="54"/>
        <v>50</v>
      </c>
      <c r="L256" s="185">
        <f t="shared" si="55"/>
        <v>0.21645021645021645</v>
      </c>
      <c r="M256" s="180" t="s">
        <v>596</v>
      </c>
      <c r="N256" s="186">
        <v>44358</v>
      </c>
      <c r="O256" s="1"/>
      <c r="P256" s="1"/>
      <c r="Q256" s="1"/>
      <c r="R256" s="6" t="s">
        <v>794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8">
        <v>161</v>
      </c>
      <c r="B257" s="209">
        <v>44187</v>
      </c>
      <c r="C257" s="209"/>
      <c r="D257" s="210" t="s">
        <v>831</v>
      </c>
      <c r="E257" s="211" t="s">
        <v>593</v>
      </c>
      <c r="F257" s="181">
        <v>190</v>
      </c>
      <c r="G257" s="211"/>
      <c r="H257" s="211">
        <v>239</v>
      </c>
      <c r="I257" s="213">
        <v>239</v>
      </c>
      <c r="J257" s="183" t="s">
        <v>832</v>
      </c>
      <c r="K257" s="184">
        <f t="shared" si="54"/>
        <v>49</v>
      </c>
      <c r="L257" s="185">
        <f t="shared" si="55"/>
        <v>0.25789473684210529</v>
      </c>
      <c r="M257" s="180" t="s">
        <v>596</v>
      </c>
      <c r="N257" s="186">
        <v>44844</v>
      </c>
      <c r="O257" s="1"/>
      <c r="P257" s="1"/>
      <c r="Q257" s="1"/>
      <c r="R257" s="6" t="s">
        <v>794</v>
      </c>
    </row>
    <row r="258" spans="1:26" ht="12.75" customHeight="1">
      <c r="A258" s="208">
        <v>162</v>
      </c>
      <c r="B258" s="209">
        <v>44258</v>
      </c>
      <c r="C258" s="209"/>
      <c r="D258" s="210" t="s">
        <v>827</v>
      </c>
      <c r="E258" s="211" t="s">
        <v>593</v>
      </c>
      <c r="F258" s="181">
        <v>495</v>
      </c>
      <c r="G258" s="211"/>
      <c r="H258" s="211">
        <v>595</v>
      </c>
      <c r="I258" s="213">
        <v>590</v>
      </c>
      <c r="J258" s="183" t="s">
        <v>619</v>
      </c>
      <c r="K258" s="184">
        <f t="shared" si="54"/>
        <v>100</v>
      </c>
      <c r="L258" s="185">
        <f t="shared" si="55"/>
        <v>0.20202020202020202</v>
      </c>
      <c r="M258" s="180" t="s">
        <v>596</v>
      </c>
      <c r="N258" s="186">
        <v>44589</v>
      </c>
      <c r="O258" s="1"/>
      <c r="P258" s="1"/>
      <c r="R258" s="6" t="s">
        <v>794</v>
      </c>
    </row>
    <row r="259" spans="1:26" ht="12.75" customHeight="1">
      <c r="A259" s="208">
        <v>163</v>
      </c>
      <c r="B259" s="209">
        <v>44274</v>
      </c>
      <c r="C259" s="209"/>
      <c r="D259" s="210" t="s">
        <v>366</v>
      </c>
      <c r="E259" s="211" t="s">
        <v>593</v>
      </c>
      <c r="F259" s="181">
        <v>355</v>
      </c>
      <c r="G259" s="211"/>
      <c r="H259" s="211">
        <v>422.5</v>
      </c>
      <c r="I259" s="213">
        <v>420</v>
      </c>
      <c r="J259" s="183" t="s">
        <v>833</v>
      </c>
      <c r="K259" s="184">
        <f t="shared" si="54"/>
        <v>67.5</v>
      </c>
      <c r="L259" s="185">
        <f t="shared" si="55"/>
        <v>0.19014084507042253</v>
      </c>
      <c r="M259" s="180" t="s">
        <v>596</v>
      </c>
      <c r="N259" s="186">
        <v>44361</v>
      </c>
      <c r="O259" s="1"/>
      <c r="R259" s="226" t="s">
        <v>794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8">
        <v>164</v>
      </c>
      <c r="B260" s="209">
        <v>44295</v>
      </c>
      <c r="C260" s="209"/>
      <c r="D260" s="210" t="s">
        <v>328</v>
      </c>
      <c r="E260" s="211" t="s">
        <v>593</v>
      </c>
      <c r="F260" s="181">
        <v>555</v>
      </c>
      <c r="G260" s="211"/>
      <c r="H260" s="211">
        <v>663</v>
      </c>
      <c r="I260" s="213">
        <v>663</v>
      </c>
      <c r="J260" s="183" t="s">
        <v>834</v>
      </c>
      <c r="K260" s="184">
        <f t="shared" si="54"/>
        <v>108</v>
      </c>
      <c r="L260" s="185">
        <f t="shared" si="55"/>
        <v>0.19459459459459461</v>
      </c>
      <c r="M260" s="180" t="s">
        <v>596</v>
      </c>
      <c r="N260" s="186">
        <v>44321</v>
      </c>
      <c r="O260" s="1"/>
      <c r="P260" s="1"/>
      <c r="Q260" s="1"/>
      <c r="R260" s="226" t="s">
        <v>794</v>
      </c>
    </row>
    <row r="261" spans="1:26" ht="12.75" customHeight="1">
      <c r="A261" s="208">
        <v>165</v>
      </c>
      <c r="B261" s="209">
        <v>44308</v>
      </c>
      <c r="C261" s="209"/>
      <c r="D261" s="210" t="s">
        <v>798</v>
      </c>
      <c r="E261" s="211" t="s">
        <v>593</v>
      </c>
      <c r="F261" s="181">
        <v>126.5</v>
      </c>
      <c r="G261" s="211"/>
      <c r="H261" s="211">
        <v>155</v>
      </c>
      <c r="I261" s="213">
        <v>155</v>
      </c>
      <c r="J261" s="183" t="s">
        <v>687</v>
      </c>
      <c r="K261" s="184">
        <f t="shared" si="54"/>
        <v>28.5</v>
      </c>
      <c r="L261" s="185">
        <f t="shared" si="55"/>
        <v>0.22529644268774704</v>
      </c>
      <c r="M261" s="180" t="s">
        <v>596</v>
      </c>
      <c r="N261" s="186">
        <v>44362</v>
      </c>
      <c r="O261" s="1"/>
      <c r="R261" s="226" t="s">
        <v>794</v>
      </c>
    </row>
    <row r="262" spans="1:26" ht="12.75" customHeight="1">
      <c r="A262" s="187">
        <v>166</v>
      </c>
      <c r="B262" s="218">
        <v>44368</v>
      </c>
      <c r="C262" s="218"/>
      <c r="D262" s="189" t="s">
        <v>835</v>
      </c>
      <c r="E262" s="191" t="s">
        <v>593</v>
      </c>
      <c r="F262" s="219">
        <v>287.5</v>
      </c>
      <c r="G262" s="191"/>
      <c r="H262" s="191">
        <v>245</v>
      </c>
      <c r="I262" s="192">
        <v>344</v>
      </c>
      <c r="J262" s="193" t="s">
        <v>836</v>
      </c>
      <c r="K262" s="194">
        <f t="shared" si="54"/>
        <v>-42.5</v>
      </c>
      <c r="L262" s="195">
        <f t="shared" si="55"/>
        <v>-0.14782608695652175</v>
      </c>
      <c r="M262" s="191" t="s">
        <v>607</v>
      </c>
      <c r="N262" s="188">
        <v>44508</v>
      </c>
      <c r="O262" s="1"/>
      <c r="R262" s="226" t="s">
        <v>794</v>
      </c>
    </row>
    <row r="263" spans="1:26" ht="12.75" customHeight="1">
      <c r="A263" s="208">
        <v>167</v>
      </c>
      <c r="B263" s="209">
        <v>44368</v>
      </c>
      <c r="C263" s="209"/>
      <c r="D263" s="210" t="s">
        <v>490</v>
      </c>
      <c r="E263" s="211" t="s">
        <v>593</v>
      </c>
      <c r="F263" s="181">
        <v>241</v>
      </c>
      <c r="G263" s="211"/>
      <c r="H263" s="211">
        <v>298</v>
      </c>
      <c r="I263" s="213">
        <v>320</v>
      </c>
      <c r="J263" s="183" t="s">
        <v>687</v>
      </c>
      <c r="K263" s="184">
        <f t="shared" si="54"/>
        <v>57</v>
      </c>
      <c r="L263" s="185">
        <f t="shared" si="55"/>
        <v>0.23651452282157676</v>
      </c>
      <c r="M263" s="180" t="s">
        <v>596</v>
      </c>
      <c r="N263" s="186">
        <v>44802</v>
      </c>
      <c r="O263" s="41"/>
      <c r="R263" s="226" t="s">
        <v>794</v>
      </c>
    </row>
    <row r="264" spans="1:26" ht="12.75" customHeight="1">
      <c r="A264" s="208">
        <v>168</v>
      </c>
      <c r="B264" s="209">
        <v>44406</v>
      </c>
      <c r="C264" s="209"/>
      <c r="D264" s="210" t="s">
        <v>798</v>
      </c>
      <c r="E264" s="211" t="s">
        <v>593</v>
      </c>
      <c r="F264" s="181">
        <v>162.5</v>
      </c>
      <c r="G264" s="211"/>
      <c r="H264" s="211">
        <v>200</v>
      </c>
      <c r="I264" s="213">
        <v>200</v>
      </c>
      <c r="J264" s="183" t="s">
        <v>687</v>
      </c>
      <c r="K264" s="184">
        <f t="shared" si="54"/>
        <v>37.5</v>
      </c>
      <c r="L264" s="185">
        <f t="shared" si="55"/>
        <v>0.23076923076923078</v>
      </c>
      <c r="M264" s="180" t="s">
        <v>596</v>
      </c>
      <c r="N264" s="186">
        <v>44802</v>
      </c>
      <c r="O264" s="1"/>
      <c r="R264" s="226" t="s">
        <v>794</v>
      </c>
    </row>
    <row r="265" spans="1:26" ht="12.75" customHeight="1">
      <c r="A265" s="208">
        <v>169</v>
      </c>
      <c r="B265" s="209">
        <v>44462</v>
      </c>
      <c r="C265" s="209"/>
      <c r="D265" s="210" t="s">
        <v>447</v>
      </c>
      <c r="E265" s="211" t="s">
        <v>593</v>
      </c>
      <c r="F265" s="181">
        <v>1235</v>
      </c>
      <c r="G265" s="211"/>
      <c r="H265" s="211">
        <v>1505</v>
      </c>
      <c r="I265" s="213">
        <v>1500</v>
      </c>
      <c r="J265" s="183" t="s">
        <v>687</v>
      </c>
      <c r="K265" s="184">
        <f t="shared" si="54"/>
        <v>270</v>
      </c>
      <c r="L265" s="185">
        <f t="shared" si="55"/>
        <v>0.21862348178137653</v>
      </c>
      <c r="M265" s="180" t="s">
        <v>596</v>
      </c>
      <c r="N265" s="186">
        <v>44564</v>
      </c>
      <c r="O265" s="1"/>
      <c r="R265" s="226" t="s">
        <v>794</v>
      </c>
    </row>
    <row r="266" spans="1:26" ht="12.75" customHeight="1">
      <c r="A266" s="227">
        <v>170</v>
      </c>
      <c r="B266" s="228">
        <v>44480</v>
      </c>
      <c r="C266" s="228"/>
      <c r="D266" s="229" t="s">
        <v>837</v>
      </c>
      <c r="E266" s="230" t="s">
        <v>593</v>
      </c>
      <c r="F266" s="62">
        <v>58.75</v>
      </c>
      <c r="G266" s="230"/>
      <c r="H266" s="231"/>
      <c r="I266" s="56"/>
      <c r="J266" s="232" t="s">
        <v>594</v>
      </c>
      <c r="K266" s="227"/>
      <c r="L266" s="228"/>
      <c r="M266" s="228"/>
      <c r="N266" s="229"/>
      <c r="O266" s="41"/>
      <c r="R266" s="226" t="s">
        <v>794</v>
      </c>
    </row>
    <row r="267" spans="1:26" ht="12.75" customHeight="1">
      <c r="A267" s="233">
        <v>171</v>
      </c>
      <c r="B267" s="234">
        <v>44481</v>
      </c>
      <c r="C267" s="234"/>
      <c r="D267" s="235" t="s">
        <v>279</v>
      </c>
      <c r="E267" s="56" t="s">
        <v>593</v>
      </c>
      <c r="F267" s="236" t="s">
        <v>838</v>
      </c>
      <c r="G267" s="56"/>
      <c r="H267" s="56"/>
      <c r="I267" s="56">
        <v>380</v>
      </c>
      <c r="J267" s="237" t="s">
        <v>594</v>
      </c>
      <c r="K267" s="233"/>
      <c r="L267" s="234"/>
      <c r="M267" s="234"/>
      <c r="N267" s="235"/>
      <c r="O267" s="41"/>
      <c r="R267" s="226" t="s">
        <v>794</v>
      </c>
    </row>
    <row r="268" spans="1:26" ht="12.75" customHeight="1">
      <c r="A268" s="208">
        <v>172</v>
      </c>
      <c r="B268" s="209">
        <v>44481</v>
      </c>
      <c r="C268" s="209"/>
      <c r="D268" s="210" t="s">
        <v>839</v>
      </c>
      <c r="E268" s="211" t="s">
        <v>593</v>
      </c>
      <c r="F268" s="181">
        <v>45.5</v>
      </c>
      <c r="G268" s="211"/>
      <c r="H268" s="211">
        <v>56.5</v>
      </c>
      <c r="I268" s="213">
        <v>56</v>
      </c>
      <c r="J268" s="183" t="s">
        <v>840</v>
      </c>
      <c r="K268" s="184">
        <f t="shared" ref="K268:K269" si="56">H268-F268</f>
        <v>11</v>
      </c>
      <c r="L268" s="185">
        <f t="shared" ref="L268:L269" si="57">K268/F268</f>
        <v>0.24175824175824176</v>
      </c>
      <c r="M268" s="180" t="s">
        <v>596</v>
      </c>
      <c r="N268" s="186">
        <v>44881</v>
      </c>
      <c r="O268" s="41"/>
      <c r="R268" s="226"/>
    </row>
    <row r="269" spans="1:26" ht="12.75" customHeight="1">
      <c r="A269" s="208">
        <v>173</v>
      </c>
      <c r="B269" s="209">
        <v>44551</v>
      </c>
      <c r="C269" s="209"/>
      <c r="D269" s="210" t="s">
        <v>131</v>
      </c>
      <c r="E269" s="211" t="s">
        <v>593</v>
      </c>
      <c r="F269" s="181">
        <v>2300</v>
      </c>
      <c r="G269" s="211"/>
      <c r="H269" s="211">
        <f>(2820+2200)/2</f>
        <v>2510</v>
      </c>
      <c r="I269" s="213">
        <v>3000</v>
      </c>
      <c r="J269" s="183" t="s">
        <v>841</v>
      </c>
      <c r="K269" s="184">
        <f t="shared" si="56"/>
        <v>210</v>
      </c>
      <c r="L269" s="185">
        <f t="shared" si="57"/>
        <v>9.1304347826086957E-2</v>
      </c>
      <c r="M269" s="180" t="s">
        <v>596</v>
      </c>
      <c r="N269" s="186">
        <v>44649</v>
      </c>
      <c r="O269" s="1"/>
      <c r="R269" s="226"/>
    </row>
    <row r="270" spans="1:26" ht="12.75" customHeight="1">
      <c r="A270" s="58">
        <v>174</v>
      </c>
      <c r="B270" s="234">
        <v>44606</v>
      </c>
      <c r="C270" s="58"/>
      <c r="D270" s="58" t="s">
        <v>437</v>
      </c>
      <c r="E270" s="56" t="s">
        <v>593</v>
      </c>
      <c r="F270" s="56" t="s">
        <v>842</v>
      </c>
      <c r="G270" s="56"/>
      <c r="H270" s="56"/>
      <c r="I270" s="56">
        <v>764</v>
      </c>
      <c r="J270" s="56" t="s">
        <v>594</v>
      </c>
      <c r="K270" s="56"/>
      <c r="L270" s="56"/>
      <c r="M270" s="56"/>
      <c r="N270" s="58"/>
      <c r="O270" s="41"/>
      <c r="R270" s="226"/>
    </row>
    <row r="271" spans="1:26" ht="12.75" customHeight="1">
      <c r="A271" s="208">
        <v>175</v>
      </c>
      <c r="B271" s="209">
        <v>44613</v>
      </c>
      <c r="C271" s="209"/>
      <c r="D271" s="210" t="s">
        <v>447</v>
      </c>
      <c r="E271" s="211" t="s">
        <v>593</v>
      </c>
      <c r="F271" s="181">
        <v>1255</v>
      </c>
      <c r="G271" s="211"/>
      <c r="H271" s="211">
        <v>1515</v>
      </c>
      <c r="I271" s="213">
        <v>1510</v>
      </c>
      <c r="J271" s="183" t="s">
        <v>687</v>
      </c>
      <c r="K271" s="184">
        <f>H271-F271</f>
        <v>260</v>
      </c>
      <c r="L271" s="185">
        <f>K271/F271</f>
        <v>0.20717131474103587</v>
      </c>
      <c r="M271" s="180" t="s">
        <v>596</v>
      </c>
      <c r="N271" s="186">
        <v>44834</v>
      </c>
      <c r="O271" s="41"/>
      <c r="R271" s="226"/>
    </row>
    <row r="272" spans="1:26" ht="12.75" customHeight="1">
      <c r="A272">
        <v>176</v>
      </c>
      <c r="B272" s="234">
        <v>44670</v>
      </c>
      <c r="C272" s="234"/>
      <c r="D272" s="58" t="s">
        <v>553</v>
      </c>
      <c r="E272" s="238" t="s">
        <v>593</v>
      </c>
      <c r="F272" s="56" t="s">
        <v>843</v>
      </c>
      <c r="G272" s="56"/>
      <c r="H272" s="56"/>
      <c r="I272" s="56">
        <v>553</v>
      </c>
      <c r="J272" s="56" t="s">
        <v>594</v>
      </c>
      <c r="K272" s="56"/>
      <c r="L272" s="56"/>
      <c r="M272" s="56"/>
      <c r="N272" s="56"/>
      <c r="O272" s="41"/>
      <c r="R272" s="226"/>
    </row>
    <row r="273" spans="1:38" ht="12.75" customHeight="1">
      <c r="A273" s="208">
        <v>177</v>
      </c>
      <c r="B273" s="209">
        <v>44746</v>
      </c>
      <c r="C273" s="209"/>
      <c r="D273" s="210" t="s">
        <v>844</v>
      </c>
      <c r="E273" s="211" t="s">
        <v>593</v>
      </c>
      <c r="F273" s="181">
        <v>207.5</v>
      </c>
      <c r="G273" s="211"/>
      <c r="H273" s="211">
        <v>254</v>
      </c>
      <c r="I273" s="213">
        <v>254</v>
      </c>
      <c r="J273" s="183" t="s">
        <v>687</v>
      </c>
      <c r="K273" s="184">
        <f t="shared" ref="K273:K275" si="58">H273-F273</f>
        <v>46.5</v>
      </c>
      <c r="L273" s="185">
        <f t="shared" ref="L273:L275" si="59">K273/F273</f>
        <v>0.22409638554216868</v>
      </c>
      <c r="M273" s="180" t="s">
        <v>596</v>
      </c>
      <c r="N273" s="186">
        <v>44792</v>
      </c>
      <c r="O273" s="1"/>
      <c r="R273" s="226"/>
    </row>
    <row r="274" spans="1:38" ht="12.75" customHeight="1">
      <c r="A274" s="208">
        <v>178</v>
      </c>
      <c r="B274" s="209">
        <v>44775</v>
      </c>
      <c r="C274" s="209"/>
      <c r="D274" s="210" t="s">
        <v>492</v>
      </c>
      <c r="E274" s="211" t="s">
        <v>593</v>
      </c>
      <c r="F274" s="181">
        <v>31.25</v>
      </c>
      <c r="G274" s="211"/>
      <c r="H274" s="211">
        <v>38.75</v>
      </c>
      <c r="I274" s="213">
        <v>38</v>
      </c>
      <c r="J274" s="183" t="s">
        <v>687</v>
      </c>
      <c r="K274" s="184">
        <f t="shared" si="58"/>
        <v>7.5</v>
      </c>
      <c r="L274" s="185">
        <f t="shared" si="59"/>
        <v>0.24</v>
      </c>
      <c r="M274" s="180" t="s">
        <v>596</v>
      </c>
      <c r="N274" s="186">
        <v>44844</v>
      </c>
      <c r="O274" s="41"/>
      <c r="R274" s="62"/>
    </row>
    <row r="275" spans="1:38" ht="12.75" customHeight="1">
      <c r="A275" s="208">
        <v>179</v>
      </c>
      <c r="B275" s="209">
        <v>44841</v>
      </c>
      <c r="C275" s="209"/>
      <c r="D275" s="210" t="s">
        <v>845</v>
      </c>
      <c r="E275" s="211" t="s">
        <v>593</v>
      </c>
      <c r="F275" s="181">
        <v>665</v>
      </c>
      <c r="G275" s="211"/>
      <c r="H275" s="211">
        <v>807.5</v>
      </c>
      <c r="I275" s="213">
        <v>840</v>
      </c>
      <c r="J275" s="183" t="s">
        <v>841</v>
      </c>
      <c r="K275" s="184">
        <f t="shared" si="58"/>
        <v>142.5</v>
      </c>
      <c r="L275" s="185">
        <f t="shared" si="59"/>
        <v>0.21428571428571427</v>
      </c>
      <c r="M275" s="180" t="s">
        <v>596</v>
      </c>
      <c r="N275" s="186">
        <v>45097</v>
      </c>
      <c r="O275" s="41"/>
      <c r="R275" s="62"/>
    </row>
    <row r="276" spans="1:38" ht="12.75" customHeight="1">
      <c r="A276" s="233">
        <v>180</v>
      </c>
      <c r="B276" s="234">
        <v>44844</v>
      </c>
      <c r="C276" s="58"/>
      <c r="D276" s="58" t="s">
        <v>439</v>
      </c>
      <c r="E276" s="238" t="s">
        <v>593</v>
      </c>
      <c r="F276" s="56" t="s">
        <v>846</v>
      </c>
      <c r="G276" s="56"/>
      <c r="H276" s="56"/>
      <c r="I276" s="56">
        <v>291</v>
      </c>
      <c r="J276" s="56" t="s">
        <v>594</v>
      </c>
      <c r="K276" s="56"/>
      <c r="L276" s="56"/>
      <c r="M276" s="56"/>
      <c r="N276" s="56"/>
      <c r="O276" s="41"/>
      <c r="Q276" s="41"/>
      <c r="R276" s="62"/>
    </row>
    <row r="277" spans="1:38" ht="12.75" customHeight="1">
      <c r="A277" s="233">
        <v>181</v>
      </c>
      <c r="B277" s="234">
        <v>44845</v>
      </c>
      <c r="C277" s="58"/>
      <c r="D277" s="58" t="s">
        <v>437</v>
      </c>
      <c r="E277" s="238" t="s">
        <v>593</v>
      </c>
      <c r="F277" s="56" t="s">
        <v>847</v>
      </c>
      <c r="G277" s="56"/>
      <c r="H277" s="56"/>
      <c r="I277" s="56">
        <v>765</v>
      </c>
      <c r="J277" s="56" t="s">
        <v>594</v>
      </c>
      <c r="K277" s="56"/>
      <c r="L277" s="56"/>
      <c r="M277" s="56"/>
      <c r="N277" s="56"/>
      <c r="O277" s="41"/>
      <c r="Q277" s="41"/>
      <c r="R277" s="62"/>
    </row>
    <row r="278" spans="1:38" ht="12.75" customHeight="1">
      <c r="A278" s="208">
        <v>182</v>
      </c>
      <c r="B278" s="209">
        <v>44981</v>
      </c>
      <c r="C278" s="209"/>
      <c r="D278" s="210" t="s">
        <v>454</v>
      </c>
      <c r="E278" s="211" t="s">
        <v>593</v>
      </c>
      <c r="F278" s="181">
        <v>1675</v>
      </c>
      <c r="G278" s="211"/>
      <c r="H278" s="211">
        <v>2080</v>
      </c>
      <c r="I278" s="213">
        <v>2080</v>
      </c>
      <c r="J278" s="183" t="s">
        <v>687</v>
      </c>
      <c r="K278" s="184">
        <f>H278-F278</f>
        <v>405</v>
      </c>
      <c r="L278" s="185">
        <f>K278/F278</f>
        <v>0.2417910447761194</v>
      </c>
      <c r="M278" s="180" t="s">
        <v>596</v>
      </c>
      <c r="N278" s="186">
        <v>45119</v>
      </c>
      <c r="O278" s="41"/>
      <c r="R278" s="62" t="s">
        <v>923</v>
      </c>
    </row>
    <row r="279" spans="1:38" ht="12.75" customHeight="1">
      <c r="A279" s="208">
        <v>183</v>
      </c>
      <c r="B279" s="209">
        <v>44986</v>
      </c>
      <c r="C279" s="209"/>
      <c r="D279" s="210" t="s">
        <v>492</v>
      </c>
      <c r="E279" s="211" t="s">
        <v>593</v>
      </c>
      <c r="F279" s="181">
        <v>57.5</v>
      </c>
      <c r="G279" s="211"/>
      <c r="H279" s="211">
        <v>120</v>
      </c>
      <c r="I279" s="213">
        <v>120</v>
      </c>
      <c r="J279" s="183" t="s">
        <v>687</v>
      </c>
      <c r="K279" s="184">
        <f>H279-F279</f>
        <v>62.5</v>
      </c>
      <c r="L279" s="185">
        <f>K279/F279</f>
        <v>1.0869565217391304</v>
      </c>
      <c r="M279" s="180" t="s">
        <v>596</v>
      </c>
      <c r="N279" s="186">
        <v>45049</v>
      </c>
      <c r="O279" s="41"/>
      <c r="R279" s="62" t="s">
        <v>923</v>
      </c>
    </row>
    <row r="280" spans="1:38" ht="12.75" customHeight="1">
      <c r="A280" s="239">
        <v>184</v>
      </c>
      <c r="B280" s="234">
        <v>45008</v>
      </c>
      <c r="C280" s="234"/>
      <c r="D280" s="58" t="s">
        <v>509</v>
      </c>
      <c r="E280" s="238" t="s">
        <v>593</v>
      </c>
      <c r="F280" s="238" t="s">
        <v>848</v>
      </c>
      <c r="G280" s="56"/>
      <c r="H280" s="56"/>
      <c r="I280" s="56">
        <v>3523</v>
      </c>
      <c r="J280" s="56" t="s">
        <v>594</v>
      </c>
      <c r="K280" s="56"/>
      <c r="L280" s="56"/>
      <c r="M280" s="56"/>
      <c r="N280" s="56"/>
      <c r="O280" s="41"/>
      <c r="R280" s="62" t="s">
        <v>923</v>
      </c>
    </row>
    <row r="281" spans="1:38" ht="12.75" customHeight="1">
      <c r="A281" s="233">
        <v>185</v>
      </c>
      <c r="B281" s="234">
        <v>45027</v>
      </c>
      <c r="C281" s="58"/>
      <c r="D281" s="58" t="s">
        <v>849</v>
      </c>
      <c r="E281" s="238" t="s">
        <v>593</v>
      </c>
      <c r="F281" s="56" t="s">
        <v>850</v>
      </c>
      <c r="G281" s="56"/>
      <c r="H281" s="56"/>
      <c r="I281" s="56">
        <v>810</v>
      </c>
      <c r="J281" s="56" t="s">
        <v>594</v>
      </c>
      <c r="K281" s="56"/>
      <c r="L281" s="56"/>
      <c r="M281" s="56"/>
      <c r="N281" s="56"/>
      <c r="O281" s="41"/>
      <c r="R281" s="62" t="s">
        <v>923</v>
      </c>
    </row>
    <row r="282" spans="1:38" ht="12.75" customHeight="1">
      <c r="A282" s="233">
        <v>186</v>
      </c>
      <c r="B282" s="234">
        <v>45050</v>
      </c>
      <c r="C282" s="58"/>
      <c r="D282" s="58" t="s">
        <v>42</v>
      </c>
      <c r="E282" s="238" t="s">
        <v>593</v>
      </c>
      <c r="F282" s="56" t="s">
        <v>851</v>
      </c>
      <c r="G282" s="56"/>
      <c r="H282" s="56"/>
      <c r="I282" s="56">
        <v>5040</v>
      </c>
      <c r="J282" s="56" t="s">
        <v>594</v>
      </c>
      <c r="K282" s="56"/>
      <c r="L282" s="56"/>
      <c r="M282" s="56"/>
      <c r="N282" s="56"/>
      <c r="O282" s="41"/>
      <c r="R282" s="62" t="s">
        <v>923</v>
      </c>
    </row>
    <row r="283" spans="1:38" ht="12.75" customHeight="1">
      <c r="A283" s="227">
        <v>187</v>
      </c>
      <c r="B283" s="228">
        <v>45075</v>
      </c>
      <c r="C283" s="240"/>
      <c r="D283" s="240" t="s">
        <v>852</v>
      </c>
      <c r="E283" s="241" t="s">
        <v>593</v>
      </c>
      <c r="F283" s="230" t="s">
        <v>853</v>
      </c>
      <c r="G283" s="230"/>
      <c r="H283" s="230"/>
      <c r="I283" s="230">
        <v>732</v>
      </c>
      <c r="J283" s="230" t="s">
        <v>594</v>
      </c>
      <c r="K283" s="230"/>
      <c r="L283" s="230"/>
      <c r="M283" s="230"/>
      <c r="N283" s="230"/>
      <c r="O283" s="41"/>
      <c r="Q283" s="41"/>
      <c r="R283" s="62" t="s">
        <v>923</v>
      </c>
      <c r="T283" s="41"/>
      <c r="V283" s="41"/>
      <c r="W283" s="62"/>
      <c r="Y283" s="41"/>
      <c r="AA283" s="41"/>
      <c r="AB283" s="62"/>
      <c r="AD283" s="41"/>
      <c r="AF283" s="41"/>
      <c r="AG283" s="62"/>
      <c r="AI283" s="41"/>
      <c r="AK283" s="41"/>
      <c r="AL283" s="62"/>
    </row>
    <row r="284" spans="1:38" ht="12.75" customHeight="1">
      <c r="A284" s="233">
        <v>188</v>
      </c>
      <c r="B284" s="234">
        <v>45078</v>
      </c>
      <c r="C284" s="58"/>
      <c r="D284" s="58" t="s">
        <v>541</v>
      </c>
      <c r="E284" s="238" t="s">
        <v>593</v>
      </c>
      <c r="F284" s="56" t="s">
        <v>854</v>
      </c>
      <c r="G284" s="56"/>
      <c r="H284" s="56"/>
      <c r="I284" s="56">
        <v>4300</v>
      </c>
      <c r="J284" s="56" t="s">
        <v>594</v>
      </c>
      <c r="K284" s="56"/>
      <c r="L284" s="56"/>
      <c r="M284" s="56"/>
      <c r="N284" s="56"/>
      <c r="O284" s="41"/>
      <c r="Q284" s="41"/>
      <c r="R284" s="62" t="s">
        <v>923</v>
      </c>
      <c r="T284" s="41"/>
      <c r="V284" s="41"/>
      <c r="W284" s="62"/>
      <c r="Y284" s="41"/>
      <c r="AA284" s="41"/>
      <c r="AB284" s="62"/>
      <c r="AD284" s="41"/>
      <c r="AF284" s="41"/>
      <c r="AG284" s="62"/>
      <c r="AI284" s="41"/>
      <c r="AK284" s="41"/>
      <c r="AL284" s="62"/>
    </row>
    <row r="285" spans="1:38" ht="12.75" customHeight="1">
      <c r="A285" s="233">
        <v>189</v>
      </c>
      <c r="B285" s="234">
        <v>45103</v>
      </c>
      <c r="C285" s="58"/>
      <c r="D285" s="58" t="s">
        <v>890</v>
      </c>
      <c r="E285" s="238" t="s">
        <v>593</v>
      </c>
      <c r="F285" s="56" t="s">
        <v>667</v>
      </c>
      <c r="G285" s="56"/>
      <c r="H285" s="56"/>
      <c r="I285" s="56">
        <v>383</v>
      </c>
      <c r="J285" s="56" t="s">
        <v>594</v>
      </c>
      <c r="K285" s="56"/>
      <c r="L285" s="56"/>
      <c r="M285" s="56"/>
      <c r="N285" s="56"/>
      <c r="O285" s="41"/>
      <c r="Q285" s="41"/>
      <c r="R285" s="62" t="s">
        <v>923</v>
      </c>
      <c r="T285" s="41"/>
      <c r="V285" s="41"/>
      <c r="W285" s="62"/>
      <c r="Y285" s="41"/>
      <c r="AA285" s="41"/>
      <c r="AB285" s="62"/>
      <c r="AD285" s="41"/>
      <c r="AF285" s="41"/>
      <c r="AG285" s="62"/>
      <c r="AI285" s="41"/>
      <c r="AK285" s="41"/>
      <c r="AL285" s="62"/>
    </row>
    <row r="286" spans="1:38" ht="12.75" customHeight="1">
      <c r="A286" s="233">
        <v>190</v>
      </c>
      <c r="B286" s="234">
        <v>45120</v>
      </c>
      <c r="C286" s="58"/>
      <c r="D286" s="58" t="s">
        <v>540</v>
      </c>
      <c r="E286" s="238" t="s">
        <v>593</v>
      </c>
      <c r="F286" s="56" t="s">
        <v>887</v>
      </c>
      <c r="G286" s="56"/>
      <c r="H286" s="56"/>
      <c r="I286" s="56">
        <v>2935</v>
      </c>
      <c r="J286" s="56" t="s">
        <v>594</v>
      </c>
      <c r="K286" s="56"/>
      <c r="L286" s="56"/>
      <c r="M286" s="56"/>
      <c r="N286" s="56"/>
      <c r="O286" s="41"/>
      <c r="Q286" s="41"/>
      <c r="R286" s="62" t="s">
        <v>923</v>
      </c>
      <c r="T286" s="41"/>
      <c r="V286" s="41"/>
      <c r="W286" s="62"/>
      <c r="Y286" s="41"/>
      <c r="AA286" s="41"/>
      <c r="AB286" s="62"/>
      <c r="AD286" s="41"/>
      <c r="AF286" s="41"/>
      <c r="AG286" s="62"/>
      <c r="AI286" s="41"/>
      <c r="AK286" s="41"/>
      <c r="AL286" s="62"/>
    </row>
    <row r="287" spans="1:38" ht="12.75" customHeight="1">
      <c r="A287" s="233">
        <v>191</v>
      </c>
      <c r="B287" s="234">
        <v>45125</v>
      </c>
      <c r="C287" s="58"/>
      <c r="D287" s="58" t="s">
        <v>203</v>
      </c>
      <c r="E287" s="238" t="s">
        <v>593</v>
      </c>
      <c r="F287" s="56" t="s">
        <v>894</v>
      </c>
      <c r="G287" s="56"/>
      <c r="H287" s="56"/>
      <c r="I287" s="56">
        <v>4895</v>
      </c>
      <c r="J287" s="56" t="s">
        <v>594</v>
      </c>
      <c r="K287" s="56"/>
      <c r="L287" s="56"/>
      <c r="M287" s="56"/>
      <c r="N287" s="56"/>
      <c r="O287" s="41"/>
      <c r="R287" s="62" t="s">
        <v>923</v>
      </c>
      <c r="T287" s="41"/>
      <c r="W287" s="62"/>
      <c r="Y287" s="41"/>
      <c r="AB287" s="62"/>
      <c r="AD287" s="41"/>
      <c r="AG287" s="62"/>
      <c r="AI287" s="41"/>
      <c r="AL287" s="62"/>
    </row>
    <row r="288" spans="1:38" ht="12.75" customHeight="1">
      <c r="A288" s="233">
        <v>192</v>
      </c>
      <c r="B288" s="234">
        <v>45145</v>
      </c>
      <c r="C288" s="58"/>
      <c r="D288" s="58" t="s">
        <v>995</v>
      </c>
      <c r="E288" s="238" t="s">
        <v>593</v>
      </c>
      <c r="F288" s="56" t="s">
        <v>996</v>
      </c>
      <c r="G288" s="56"/>
      <c r="H288" s="56"/>
      <c r="I288" s="56">
        <v>725</v>
      </c>
      <c r="J288" s="56" t="s">
        <v>594</v>
      </c>
      <c r="K288" s="56"/>
      <c r="L288" s="56"/>
      <c r="M288" s="56"/>
      <c r="N288" s="56"/>
      <c r="O288" s="41"/>
      <c r="R288" s="62"/>
      <c r="T288" s="41"/>
      <c r="W288" s="62"/>
      <c r="Y288" s="41"/>
      <c r="AB288" s="62"/>
      <c r="AD288" s="41"/>
      <c r="AG288" s="62"/>
      <c r="AI288" s="41"/>
      <c r="AL288" s="62"/>
    </row>
    <row r="289" spans="1:38" ht="12.75" customHeight="1">
      <c r="A289" s="233"/>
      <c r="B289" s="234"/>
      <c r="C289" s="58"/>
      <c r="D289" s="58"/>
      <c r="E289" s="238"/>
      <c r="F289" s="56"/>
      <c r="G289" s="56"/>
      <c r="H289" s="56"/>
      <c r="I289" s="56"/>
      <c r="J289" s="56"/>
      <c r="K289" s="56"/>
      <c r="L289" s="56"/>
      <c r="M289" s="56"/>
      <c r="N289" s="56"/>
      <c r="O289" s="41"/>
      <c r="R289" s="62"/>
      <c r="T289" s="41"/>
      <c r="W289" s="62"/>
      <c r="Y289" s="41"/>
      <c r="AB289" s="62"/>
      <c r="AD289" s="41"/>
      <c r="AG289" s="62"/>
      <c r="AI289" s="41"/>
      <c r="AL289" s="62"/>
    </row>
    <row r="290" spans="1:38" ht="12.75" customHeight="1">
      <c r="A290" s="233"/>
      <c r="B290" s="234"/>
      <c r="C290" s="58"/>
      <c r="D290" s="58"/>
      <c r="E290" s="238"/>
      <c r="F290" s="56"/>
      <c r="G290" s="56"/>
      <c r="H290" s="56"/>
      <c r="I290" s="56"/>
      <c r="J290" s="56"/>
      <c r="K290" s="56"/>
      <c r="L290" s="56"/>
      <c r="M290" s="56"/>
      <c r="N290" s="56"/>
      <c r="O290" s="41"/>
      <c r="R290" s="62"/>
      <c r="T290" s="41"/>
      <c r="W290" s="62"/>
      <c r="Y290" s="41"/>
      <c r="AB290" s="62"/>
      <c r="AD290" s="41"/>
      <c r="AG290" s="62"/>
      <c r="AI290" s="41"/>
      <c r="AL290" s="62"/>
    </row>
    <row r="291" spans="1:38" ht="12.75" customHeight="1">
      <c r="A291" s="58"/>
      <c r="B291" s="58"/>
      <c r="C291" s="58"/>
      <c r="D291" s="58"/>
      <c r="E291" s="58"/>
      <c r="F291" s="56"/>
      <c r="G291" s="56"/>
      <c r="H291" s="56"/>
      <c r="I291" s="56"/>
      <c r="J291" s="31"/>
      <c r="K291" s="56"/>
      <c r="L291" s="56"/>
      <c r="M291" s="56"/>
      <c r="N291" s="58"/>
      <c r="O291" s="41"/>
      <c r="R291" s="62"/>
      <c r="T291" s="41"/>
      <c r="W291" s="62"/>
      <c r="Y291" s="41"/>
      <c r="AB291" s="62"/>
      <c r="AD291" s="41"/>
      <c r="AG291" s="62"/>
      <c r="AI291" s="41"/>
      <c r="AL291" s="62"/>
    </row>
    <row r="292" spans="1:38" ht="12.75" customHeight="1">
      <c r="B292" s="242" t="s">
        <v>855</v>
      </c>
      <c r="F292" s="62"/>
      <c r="G292" s="62"/>
      <c r="H292" s="62"/>
      <c r="I292" s="62"/>
      <c r="J292" s="41"/>
      <c r="K292" s="62"/>
      <c r="L292" s="62"/>
      <c r="M292" s="62"/>
      <c r="O292" s="41"/>
      <c r="R292" s="62"/>
      <c r="T292" s="41"/>
      <c r="W292" s="62"/>
      <c r="Y292" s="41"/>
      <c r="AB292" s="62"/>
      <c r="AD292" s="41"/>
      <c r="AG292" s="62"/>
      <c r="AI292" s="41"/>
      <c r="AL292" s="62"/>
    </row>
    <row r="293" spans="1:38" ht="12.75" customHeight="1">
      <c r="A293" s="243"/>
      <c r="F293" s="62"/>
      <c r="G293" s="62"/>
      <c r="H293" s="62"/>
      <c r="I293" s="62"/>
      <c r="J293" s="41"/>
      <c r="K293" s="62"/>
      <c r="L293" s="62"/>
      <c r="M293" s="62"/>
      <c r="O293" s="41"/>
      <c r="R293" s="62"/>
      <c r="T293" s="41"/>
      <c r="W293" s="62"/>
      <c r="Y293" s="41"/>
      <c r="AB293" s="62"/>
      <c r="AD293" s="41"/>
      <c r="AG293" s="62"/>
      <c r="AI293" s="41"/>
      <c r="AL293" s="62"/>
    </row>
    <row r="294" spans="1:38" ht="12.75" customHeight="1">
      <c r="A294" s="243"/>
      <c r="F294" s="62"/>
      <c r="G294" s="62"/>
      <c r="H294" s="62"/>
      <c r="I294" s="62"/>
      <c r="J294" s="41"/>
      <c r="K294" s="62"/>
      <c r="L294" s="62"/>
      <c r="M294" s="62"/>
      <c r="O294" s="41"/>
      <c r="R294" s="62"/>
    </row>
    <row r="295" spans="1:38" ht="12.75" customHeight="1">
      <c r="A295" s="56"/>
      <c r="F295" s="62"/>
      <c r="G295" s="62"/>
      <c r="H295" s="62"/>
      <c r="I295" s="62"/>
      <c r="J295" s="41"/>
      <c r="K295" s="62"/>
      <c r="L295" s="62"/>
      <c r="M295" s="62"/>
      <c r="O295" s="41"/>
      <c r="R295" s="62"/>
    </row>
    <row r="296" spans="1:38" ht="12.75" customHeight="1">
      <c r="F296" s="62"/>
      <c r="G296" s="62"/>
      <c r="H296" s="62"/>
      <c r="I296" s="62"/>
      <c r="J296" s="41"/>
      <c r="K296" s="62"/>
      <c r="L296" s="62"/>
      <c r="M296" s="62"/>
      <c r="O296" s="41"/>
      <c r="R296" s="62"/>
    </row>
    <row r="297" spans="1:38" ht="12.75" customHeight="1">
      <c r="F297" s="62"/>
      <c r="G297" s="62"/>
      <c r="H297" s="62"/>
      <c r="I297" s="62"/>
      <c r="J297" s="41"/>
      <c r="K297" s="62"/>
      <c r="L297" s="62"/>
      <c r="M297" s="62"/>
      <c r="O297" s="41"/>
      <c r="R297" s="62"/>
    </row>
    <row r="298" spans="1:38" ht="12.75" customHeight="1">
      <c r="F298" s="62"/>
      <c r="G298" s="62"/>
      <c r="H298" s="62"/>
      <c r="I298" s="62"/>
      <c r="J298" s="41"/>
      <c r="K298" s="62"/>
      <c r="L298" s="62"/>
      <c r="M298" s="62"/>
      <c r="O298" s="41"/>
      <c r="R298" s="62"/>
    </row>
    <row r="299" spans="1:38" ht="12.75" customHeight="1">
      <c r="F299" s="62"/>
      <c r="G299" s="62"/>
      <c r="H299" s="62"/>
      <c r="I299" s="62"/>
      <c r="J299" s="41"/>
      <c r="K299" s="62"/>
      <c r="L299" s="62"/>
      <c r="M299" s="62"/>
      <c r="O299" s="41"/>
      <c r="R299" s="62"/>
    </row>
    <row r="300" spans="1:38" ht="12.75" customHeight="1">
      <c r="F300" s="62"/>
      <c r="G300" s="62"/>
      <c r="H300" s="62"/>
      <c r="I300" s="62"/>
      <c r="J300" s="41"/>
      <c r="K300" s="62"/>
      <c r="L300" s="62"/>
      <c r="M300" s="62"/>
      <c r="O300" s="41"/>
      <c r="R300" s="62"/>
    </row>
    <row r="301" spans="1:38" ht="12.75" customHeight="1"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1:38" ht="12.75" customHeight="1"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1:3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1:3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</sheetData>
  <autoFilter ref="R1:R291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2023-08-09T02:43:44Z</dcterms:modified>
</cp:coreProperties>
</file>