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F&amp;O)'!$A$101:$B$312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6" l="1"/>
  <c r="K11" i="6"/>
  <c r="M11" i="6" s="1"/>
  <c r="P29" i="6"/>
  <c r="P28" i="6"/>
  <c r="K78" i="6"/>
  <c r="K79" i="6"/>
  <c r="K81" i="6"/>
  <c r="M81" i="6" s="1"/>
  <c r="K80" i="6"/>
  <c r="M80" i="6" s="1"/>
  <c r="L46" i="6"/>
  <c r="K46" i="6"/>
  <c r="M46" i="6" s="1"/>
  <c r="L49" i="6"/>
  <c r="K49" i="6"/>
  <c r="M49" i="6" s="1"/>
  <c r="L50" i="6"/>
  <c r="K50" i="6"/>
  <c r="M50" i="6" s="1"/>
  <c r="K313" i="6" l="1"/>
  <c r="L313" i="6" s="1"/>
  <c r="P27" i="6" l="1"/>
  <c r="P26" i="6"/>
  <c r="P23" i="6"/>
  <c r="P21" i="6"/>
  <c r="P20" i="6"/>
  <c r="L48" i="6" l="1"/>
  <c r="K48" i="6"/>
  <c r="L47" i="6"/>
  <c r="K47" i="6"/>
  <c r="L25" i="6"/>
  <c r="K25" i="6"/>
  <c r="M25" i="6" s="1"/>
  <c r="L45" i="6"/>
  <c r="K45" i="6"/>
  <c r="L87" i="6"/>
  <c r="K87" i="6"/>
  <c r="L24" i="6"/>
  <c r="K24" i="6"/>
  <c r="M24" i="6" s="1"/>
  <c r="M45" i="6" l="1"/>
  <c r="M87" i="6"/>
  <c r="M48" i="6"/>
  <c r="M47" i="6"/>
  <c r="K75" i="6"/>
  <c r="M61" i="6"/>
  <c r="K62" i="6"/>
  <c r="K61" i="6"/>
  <c r="M67" i="6"/>
  <c r="K68" i="6"/>
  <c r="K67" i="6"/>
  <c r="L13" i="6"/>
  <c r="K13" i="6"/>
  <c r="L19" i="6"/>
  <c r="K19" i="6"/>
  <c r="L15" i="6"/>
  <c r="K15" i="6"/>
  <c r="L22" i="6"/>
  <c r="K22" i="6"/>
  <c r="M22" i="6" s="1"/>
  <c r="M69" i="6"/>
  <c r="K70" i="6"/>
  <c r="K69" i="6"/>
  <c r="M15" i="6" l="1"/>
  <c r="M19" i="6"/>
  <c r="M13" i="6"/>
  <c r="K66" i="6"/>
  <c r="M66" i="6" s="1"/>
  <c r="K65" i="6"/>
  <c r="M65" i="6" s="1"/>
  <c r="K64" i="6"/>
  <c r="M64" i="6"/>
  <c r="K63" i="6"/>
  <c r="M63" i="6" s="1"/>
  <c r="L44" i="6"/>
  <c r="K44" i="6"/>
  <c r="L42" i="6"/>
  <c r="K42" i="6"/>
  <c r="L43" i="6"/>
  <c r="K43" i="6"/>
  <c r="K73" i="6"/>
  <c r="M73" i="6" s="1"/>
  <c r="M43" i="6" l="1"/>
  <c r="M42" i="6"/>
  <c r="M44" i="6"/>
  <c r="L14" i="6" l="1"/>
  <c r="K14" i="6"/>
  <c r="L17" i="6"/>
  <c r="K17" i="6"/>
  <c r="L18" i="6"/>
  <c r="K18" i="6"/>
  <c r="M17" i="6" l="1"/>
  <c r="M18" i="6"/>
  <c r="M14" i="6"/>
  <c r="P16" i="6" l="1"/>
  <c r="K290" i="6" l="1"/>
  <c r="L290" i="6" s="1"/>
  <c r="P88" i="6"/>
  <c r="K311" i="6" l="1"/>
  <c r="L311" i="6" s="1"/>
  <c r="P12" i="6" l="1"/>
  <c r="K312" i="6" l="1"/>
  <c r="L312" i="6" s="1"/>
  <c r="K278" i="6" l="1"/>
  <c r="L278" i="6" s="1"/>
  <c r="K297" i="6" l="1"/>
  <c r="L297" i="6" s="1"/>
  <c r="K303" i="6" l="1"/>
  <c r="L303" i="6" s="1"/>
  <c r="K309" i="6" l="1"/>
  <c r="L309" i="6" s="1"/>
  <c r="P10" i="6"/>
  <c r="P86" i="6" l="1"/>
  <c r="K288" i="6" l="1"/>
  <c r="L288" i="6" s="1"/>
  <c r="K298" i="6" l="1"/>
  <c r="L298" i="6" s="1"/>
  <c r="K304" i="6" l="1"/>
  <c r="L304" i="6" s="1"/>
  <c r="K272" i="6" l="1"/>
  <c r="L272" i="6" s="1"/>
  <c r="K273" i="6" l="1"/>
  <c r="L273" i="6" s="1"/>
  <c r="K299" i="6" l="1"/>
  <c r="L299" i="6" s="1"/>
  <c r="K291" i="6" l="1"/>
  <c r="L291" i="6" s="1"/>
  <c r="K295" i="6" l="1"/>
  <c r="L295" i="6" s="1"/>
  <c r="K300" i="6" l="1"/>
  <c r="L300" i="6" s="1"/>
  <c r="K292" i="6" l="1"/>
  <c r="L292" i="6" s="1"/>
  <c r="K286" i="6"/>
  <c r="L286" i="6" s="1"/>
  <c r="K294" i="6" l="1"/>
  <c r="L294" i="6" s="1"/>
  <c r="K282" i="6" l="1"/>
  <c r="L282" i="6" s="1"/>
  <c r="K283" i="6" l="1"/>
  <c r="L283" i="6" s="1"/>
  <c r="K276" i="6"/>
  <c r="L276" i="6" s="1"/>
  <c r="K293" i="6" l="1"/>
  <c r="L293" i="6" s="1"/>
  <c r="K287" i="6"/>
  <c r="L287" i="6" s="1"/>
  <c r="K289" i="6" l="1"/>
  <c r="L289" i="6" s="1"/>
  <c r="L6" i="2" l="1"/>
  <c r="K6" i="3"/>
  <c r="D7" i="5" l="1"/>
  <c r="M7" i="6"/>
  <c r="K284" i="6" l="1"/>
  <c r="L284" i="6" s="1"/>
  <c r="K281" i="6" l="1"/>
  <c r="L281" i="6" s="1"/>
  <c r="K285" i="6" l="1"/>
  <c r="L285" i="6" s="1"/>
  <c r="K280" i="6"/>
  <c r="L280" i="6" s="1"/>
  <c r="K279" i="6"/>
  <c r="L279" i="6" s="1"/>
  <c r="K277" i="6"/>
  <c r="L277" i="6" s="1"/>
  <c r="H275" i="6"/>
  <c r="K275" i="6" s="1"/>
  <c r="L275" i="6" s="1"/>
  <c r="K274" i="6"/>
  <c r="L274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F237" i="6"/>
  <c r="K237" i="6" s="1"/>
  <c r="L237" i="6" s="1"/>
  <c r="F236" i="6"/>
  <c r="K236" i="6" s="1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6" i="6"/>
  <c r="L216" i="6" s="1"/>
  <c r="K215" i="6"/>
  <c r="L215" i="6" s="1"/>
  <c r="F214" i="6"/>
  <c r="K214" i="6" s="1"/>
  <c r="L214" i="6" s="1"/>
  <c r="K213" i="6"/>
  <c r="L213" i="6" s="1"/>
  <c r="K210" i="6"/>
  <c r="L210" i="6" s="1"/>
  <c r="K209" i="6"/>
  <c r="L209" i="6" s="1"/>
  <c r="K208" i="6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4" i="6"/>
  <c r="L184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F166" i="6"/>
  <c r="K166" i="6" s="1"/>
  <c r="L166" i="6" s="1"/>
  <c r="H165" i="6"/>
  <c r="K165" i="6" s="1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H131" i="6"/>
  <c r="K131" i="6" s="1"/>
  <c r="L131" i="6" s="1"/>
  <c r="F130" i="6"/>
  <c r="K130" i="6" s="1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6" i="4"/>
</calcChain>
</file>

<file path=xl/sharedStrings.xml><?xml version="1.0" encoding="utf-8"?>
<sst xmlns="http://schemas.openxmlformats.org/spreadsheetml/2006/main" count="3025" uniqueCount="1175">
  <si>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</si>
  <si>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</si>
  <si>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</si>
  <si>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</si>
  <si>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</si>
  <si>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</si>
  <si>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</si>
  <si>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</si>
  <si>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</si>
  <si>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</si>
  <si>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</si>
  <si>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</si>
  <si>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</si>
  <si>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</si>
  <si>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</si>
  <si>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</si>
  <si>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</si>
  <si>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</si>
  <si>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</si>
  <si>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</si>
  <si>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</si>
  <si>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</si>
  <si>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</si>
  <si>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</si>
  <si>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</si>
  <si>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</si>
  <si>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</si>
  <si>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</si>
  <si>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</si>
  <si>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</si>
  <si>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</si>
  <si>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</si>
  <si>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</si>
  <si>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</si>
  <si>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</si>
  <si>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</si>
  <si>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</si>
  <si>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</si>
  <si>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</si>
  <si>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</si>
  <si>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</si>
  <si>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</si>
  <si>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</si>
  <si>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</si>
  <si>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</si>
  <si>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</si>
  <si>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</si>
  <si>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</si>
  <si>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</si>
  <si>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</si>
  <si>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</si>
  <si>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</si>
  <si>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</si>
  <si>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</si>
  <si>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</si>
  <si>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</si>
  <si>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</si>
  <si>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</si>
  <si>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</si>
  <si>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</si>
  <si>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</si>
  <si>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</si>
  <si>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</si>
  <si>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</si>
  <si>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</si>
  <si>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</si>
  <si>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</si>
  <si>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</si>
  <si>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</si>
  <si>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</si>
  <si>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</si>
  <si>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</si>
  <si>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</si>
  <si>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</si>
  <si>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</si>
  <si>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</si>
  <si>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</si>
  <si>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</si>
  <si>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</si>
  <si>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</si>
  <si>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</si>
  <si>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</si>
  <si>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</si>
  <si>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</si>
  <si>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</si>
  <si>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</si>
  <si>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</si>
  <si>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</si>
  <si>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</si>
  <si>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</si>
  <si>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</si>
  <si>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</si>
  <si>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</si>
  <si>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</si>
  <si>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</si>
  <si>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</si>
  <si>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</si>
  <si>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</si>
  <si>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</si>
  <si>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</si>
  <si>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</si>
  <si>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</si>
  <si>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</si>
  <si>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</si>
  <si>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</si>
  <si>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</si>
  <si>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</si>
  <si>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</si>
  <si>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</si>
  <si>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</si>
  <si>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</si>
  <si>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</si>
  <si>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</si>
  <si>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</si>
  <si>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</si>
  <si>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</si>
  <si>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</si>
  <si>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</si>
  <si>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</si>
  <si>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</si>
  <si>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</si>
  <si>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</si>
  <si>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</si>
  <si>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</si>
  <si>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</si>
  <si>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</si>
  <si>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</si>
  <si>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</si>
  <si>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</si>
  <si>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</si>
  <si>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</si>
  <si>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</si>
  <si>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</si>
  <si>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</si>
  <si>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</si>
  <si>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</si>
  <si>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</si>
  <si>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</si>
  <si>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</si>
  <si>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</si>
  <si>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</si>
  <si>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</si>
  <si>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</si>
  <si>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</si>
  <si>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</si>
  <si>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</si>
  <si>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</si>
  <si>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</si>
  <si>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</si>
  <si>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</si>
  <si>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</si>
  <si>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</si>
  <si>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</si>
  <si>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</si>
  <si>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</si>
  <si>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</si>
  <si>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</si>
  <si>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</si>
  <si>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</si>
  <si>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</si>
  <si>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</si>
  <si>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</si>
  <si>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</si>
  <si>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</si>
  <si>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</si>
  <si>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</si>
  <si>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</si>
  <si>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</si>
  <si>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</si>
  <si>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</si>
  <si>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</si>
  <si>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</si>
  <si>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</si>
  <si>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</si>
  <si>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</si>
  <si>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</si>
  <si>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</si>
  <si>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</si>
  <si>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</si>
  <si>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</si>
  <si>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</si>
  <si>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</si>
  <si>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</si>
  <si>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</si>
  <si>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</si>
  <si>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</si>
  <si>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</si>
  <si>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</si>
  <si>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</si>
  <si>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</si>
  <si>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</si>
  <si>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</si>
  <si>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</si>
  <si>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</si>
  <si>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</si>
  <si>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</si>
  <si>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</si>
  <si>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</si>
  <si>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</si>
  <si>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</si>
  <si>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</si>
  <si>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</si>
  <si>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</si>
  <si>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</si>
  <si>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</si>
  <si>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</si>
  <si>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</si>
  <si>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</si>
  <si>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</si>
  <si>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</si>
  <si>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</si>
  <si>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</si>
  <si>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</si>
  <si>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</si>
  <si>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</si>
  <si>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</si>
  <si>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</si>
  <si>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</si>
  <si>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</si>
  <si>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</si>
  <si>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</si>
  <si>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</si>
  <si>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</si>
  <si>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</si>
  <si>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</si>
  <si>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</si>
  <si>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</si>
  <si>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</si>
  <si>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</si>
  <si>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</si>
  <si>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</si>
  <si>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</si>
  <si>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</si>
  <si>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</si>
  <si>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</si>
  <si>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</si>
  <si>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</si>
  <si>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</si>
  <si>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</si>
  <si>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</si>
  <si>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</si>
  <si>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</si>
  <si>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</si>
  <si>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</si>
  <si>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</si>
  <si>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</si>
  <si>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</si>
  <si>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</si>
  <si>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</si>
  <si>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</si>
  <si>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</si>
  <si>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</si>
  <si>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</si>
  <si>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</si>
  <si>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</si>
  <si>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</si>
  <si>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</si>
  <si>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</si>
  <si>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</si>
  <si>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</si>
  <si>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</si>
  <si>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</si>
  <si>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</si>
  <si>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</si>
  <si>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</si>
  <si>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</si>
  <si>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</si>
  <si>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</si>
  <si>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</si>
  <si>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</si>
  <si>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</si>
  <si>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</si>
  <si>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</si>
  <si>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</si>
  <si>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</si>
  <si>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</si>
  <si>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</si>
  <si>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</si>
  <si>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</si>
  <si>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</si>
  <si>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</si>
  <si>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</si>
  <si>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</si>
  <si>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</si>
  <si>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</si>
  <si>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</si>
  <si>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</si>
  <si>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</si>
  <si>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</si>
  <si>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</si>
  <si>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</si>
  <si>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</si>
  <si>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</si>
  <si>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</si>
  <si>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</si>
  <si>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</si>
  <si>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</si>
  <si>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</si>
  <si>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</si>
  <si>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</si>
  <si>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</si>
  <si>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</si>
  <si>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</si>
  <si>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</si>
  <si>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</si>
  <si>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</si>
  <si>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</si>
  <si>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</si>
  <si>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</si>
  <si>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</si>
  <si>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</si>
  <si>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</si>
  <si>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</si>
  <si>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</si>
  <si>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</si>
  <si>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</si>
  <si>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</si>
  <si>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</si>
  <si>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</si>
  <si>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</si>
  <si>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</si>
  <si>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</si>
  <si>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</si>
  <si>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</si>
  <si>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</si>
  <si>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</si>
  <si>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</si>
  <si>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</si>
  <si>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</si>
  <si>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</si>
  <si>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</si>
  <si>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</si>
  <si>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</si>
  <si>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</si>
  <si>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</si>
  <si>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</si>
  <si>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</si>
  <si>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</si>
  <si>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</si>
  <si>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</si>
  <si>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</si>
  <si>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</si>
  <si>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</si>
  <si>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</si>
  <si>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</si>
  <si>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</si>
  <si>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</si>
  <si>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</si>
  <si>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</si>
  <si>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</si>
  <si>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</si>
  <si>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</si>
  <si>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</si>
  <si>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</si>
  <si>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</si>
  <si>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</si>
  <si>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</si>
  <si>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</si>
  <si>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</si>
  <si>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</si>
  <si>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</si>
  <si>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</si>
  <si>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</si>
  <si>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</si>
  <si>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</si>
  <si>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</si>
  <si>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</si>
  <si>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</si>
  <si>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</si>
  <si>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</si>
  <si>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</si>
  <si>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</si>
  <si>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</si>
  <si>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</si>
  <si>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</si>
  <si>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</si>
  <si>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</si>
  <si>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</si>
  <si>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</si>
  <si>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</si>
  <si>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</si>
  <si>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</si>
  <si>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</si>
  <si>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</si>
  <si>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</si>
  <si>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</si>
  <si>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</si>
  <si>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</si>
  <si>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</si>
  <si>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</si>
  <si>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</si>
  <si>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</si>
  <si>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</si>
  <si>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</si>
  <si>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</si>
  <si>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</si>
  <si>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</si>
  <si>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</si>
  <si>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</si>
  <si>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</si>
  <si>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</si>
  <si>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</si>
  <si>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</si>
  <si>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</si>
  <si>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</si>
  <si>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</si>
  <si>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</si>
  <si>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</si>
  <si>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</si>
  <si>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</si>
  <si>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</si>
  <si>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</si>
  <si>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</si>
  <si>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</si>
  <si>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</si>
  <si>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</si>
  <si>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</si>
  <si>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</si>
  <si>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</si>
  <si>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</si>
  <si>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</si>
  <si>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</si>
  <si>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</si>
  <si>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</si>
  <si>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</si>
  <si>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</si>
  <si>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</si>
  <si>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</si>
  <si>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</si>
  <si>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</si>
  <si>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</si>
  <si>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</si>
  <si>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</si>
  <si>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</si>
  <si>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</si>
  <si>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</si>
  <si>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</si>
  <si>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</si>
  <si>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</si>
  <si>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</si>
  <si>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</si>
  <si>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</si>
  <si>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</si>
  <si>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</si>
  <si>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</si>
  <si>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</si>
  <si>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</si>
  <si>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</si>
  <si>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</si>
  <si>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</si>
  <si>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</si>
  <si>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</si>
  <si>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</si>
  <si>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</si>
  <si>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</si>
  <si>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</si>
  <si>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</si>
  <si>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</si>
  <si>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</si>
  <si>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</si>
  <si>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</si>
  <si>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</si>
  <si>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</si>
  <si>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</si>
  <si>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</si>
  <si>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</si>
  <si>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</si>
  <si>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</si>
  <si>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</si>
  <si>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</si>
  <si>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</si>
  <si>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</si>
  <si>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</si>
  <si>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</si>
  <si>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</si>
  <si>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</si>
  <si>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</si>
  <si>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</si>
  <si>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</si>
  <si>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</si>
  <si>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</si>
  <si>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</si>
  <si>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</si>
  <si>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</si>
  <si>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</si>
  <si>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</si>
  <si>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</si>
  <si>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</si>
  <si>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</si>
  <si>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</si>
  <si>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</si>
  <si>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</si>
  <si>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</si>
  <si>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</si>
  <si>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</si>
  <si>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</si>
  <si>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</si>
  <si>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</si>
  <si>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</si>
  <si>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</si>
  <si>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</si>
  <si>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</si>
  <si>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</si>
  <si>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</si>
  <si>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</si>
  <si>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</si>
  <si>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</si>
  <si>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</si>
  <si>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</si>
  <si>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</si>
  <si>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</si>
  <si>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</si>
  <si>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</si>
  <si>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</si>
  <si>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</si>
  <si>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</si>
  <si>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</si>
  <si>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</si>
  <si>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</si>
  <si>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</si>
  <si>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</si>
  <si>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</si>
  <si>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</si>
  <si>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</si>
  <si>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</si>
  <si>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</si>
  <si>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</si>
  <si>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</si>
  <si>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</si>
  <si>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</si>
  <si>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</si>
  <si>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</si>
  <si>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</si>
  <si>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</si>
  <si>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</si>
  <si>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</si>
  <si>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</si>
  <si>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</si>
  <si>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</si>
  <si>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</si>
  <si>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</si>
  <si>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</si>
  <si>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</si>
  <si>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</si>
  <si>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</si>
  <si>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</si>
  <si>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</si>
  <si>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</si>
  <si>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</si>
  <si>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</si>
  <si>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</si>
  <si>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</si>
  <si>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</si>
  <si>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</si>
  <si>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</si>
  <si>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</si>
  <si>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</si>
  <si>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</si>
  <si>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</si>
  <si>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</si>
  <si>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</si>
  <si>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</si>
  <si>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</si>
  <si>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</si>
  <si>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</si>
  <si>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</si>
  <si>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</si>
  <si>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</si>
  <si>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</si>
  <si>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</si>
  <si>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</si>
  <si>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</si>
  <si>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</si>
  <si>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</si>
  <si>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</si>
  <si>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</si>
  <si>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</si>
  <si>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</si>
  <si>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</si>
  <si>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</si>
  <si>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</si>
  <si>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</si>
  <si>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</si>
  <si>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</si>
  <si>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</si>
  <si>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</si>
  <si>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</si>
  <si>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</si>
  <si>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</si>
  <si>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</si>
  <si>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</si>
  <si>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</si>
  <si>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</si>
  <si>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</si>
  <si>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</si>
  <si>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</si>
  <si>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</si>
  <si>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</si>
  <si>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</si>
  <si>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</si>
  <si>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</si>
  <si>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</si>
  <si>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</si>
  <si>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</si>
  <si>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</si>
  <si>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</si>
  <si>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</si>
  <si>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</si>
  <si>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</si>
  <si>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</si>
  <si>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</si>
  <si>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</si>
  <si>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</si>
  <si>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</si>
  <si>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</si>
  <si>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</si>
  <si>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</si>
  <si>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</si>
  <si>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</si>
  <si>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</si>
  <si>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</si>
  <si>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</si>
  <si>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</si>
  <si>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</si>
  <si>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</si>
  <si>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</si>
  <si>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</si>
  <si>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</si>
  <si>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</si>
  <si>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</si>
  <si>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</si>
  <si>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</si>
  <si>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</si>
  <si>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</si>
  <si>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</si>
  <si>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</si>
  <si>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</si>
  <si>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</si>
  <si>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</si>
  <si>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</si>
  <si>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</si>
  <si>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</si>
  <si>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</si>
  <si>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</si>
  <si>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</si>
  <si>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</si>
  <si>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</si>
  <si>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</si>
  <si>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</si>
  <si>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</si>
  <si>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</si>
  <si>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</si>
  <si>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</si>
  <si>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</si>
  <si>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</si>
  <si>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</si>
  <si>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</si>
  <si>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</si>
  <si>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</si>
  <si>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</si>
  <si>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</si>
  <si>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</si>
  <si>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</si>
  <si>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</si>
  <si>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</si>
  <si>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</si>
  <si>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</si>
  <si>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</si>
  <si>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</si>
  <si>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</si>
  <si>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</si>
  <si>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</si>
  <si>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</si>
  <si>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</si>
  <si>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</si>
  <si>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</si>
  <si>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</si>
  <si>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</si>
  <si>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</si>
  <si>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</si>
  <si>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</si>
  <si>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</si>
  <si>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</si>
  <si>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</si>
  <si>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</si>
  <si>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</si>
  <si>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</si>
  <si>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</si>
  <si>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</si>
  <si>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</si>
  <si>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</si>
  <si>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</si>
  <si>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</si>
  <si>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</si>
  <si>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</si>
  <si>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</si>
  <si>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</si>
  <si>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</si>
  <si>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</si>
  <si>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</si>
  <si>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</si>
  <si>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</si>
  <si>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</si>
  <si>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</si>
  <si>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</si>
  <si>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</si>
  <si>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</si>
  <si>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</si>
  <si>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</si>
  <si>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</si>
  <si>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</si>
  <si>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</si>
  <si>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</si>
  <si>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</si>
  <si>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</si>
  <si>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</si>
  <si>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</si>
  <si>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</si>
  <si>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</si>
  <si>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</si>
  <si>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</si>
  <si>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</si>
  <si>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</si>
  <si>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</si>
  <si>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</si>
  <si>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</si>
  <si>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</si>
  <si>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</si>
  <si>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</si>
  <si>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</si>
  <si>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</si>
  <si>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</si>
  <si>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</si>
  <si>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</si>
  <si>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</si>
  <si>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</si>
  <si>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</si>
  <si>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</si>
  <si>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</si>
  <si>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</si>
  <si>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</si>
  <si>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</si>
  <si>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</si>
  <si>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</si>
  <si>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</si>
  <si>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</si>
  <si>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</si>
  <si>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</si>
  <si>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</si>
  <si>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</si>
  <si>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</si>
  <si>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</si>
  <si>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</si>
  <si>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</si>
  <si>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</si>
  <si>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</si>
  <si>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</si>
  <si>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</si>
  <si>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</si>
  <si>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</si>
  <si>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</si>
  <si>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</si>
  <si>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</si>
  <si>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</si>
  <si>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</si>
  <si>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</si>
  <si>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</si>
  <si>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</si>
  <si>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</si>
  <si>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</si>
  <si>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</si>
  <si>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</si>
  <si>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</si>
  <si>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</si>
  <si>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</si>
  <si>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</si>
  <si>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</si>
  <si>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</si>
  <si>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</si>
  <si>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</si>
  <si>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</si>
  <si>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</si>
  <si>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</si>
  <si>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</si>
  <si>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</si>
  <si>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</si>
  <si>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</si>
  <si>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</si>
  <si>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</si>
  <si>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</si>
  <si>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</si>
  <si>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</si>
  <si>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</si>
  <si>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</si>
  <si>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</si>
  <si>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</si>
  <si>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</si>
  <si>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</si>
  <si>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</si>
  <si>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</si>
  <si>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</si>
  <si>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</si>
  <si>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</si>
  <si>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</si>
  <si>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</si>
  <si>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</si>
  <si>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</si>
  <si>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</si>
  <si>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</si>
  <si>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</si>
  <si>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</si>
  <si>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</si>
  <si>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</si>
  <si>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</si>
  <si>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</si>
  <si>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</si>
  <si>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</si>
  <si>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</si>
  <si>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</si>
  <si>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</si>
  <si>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</si>
  <si>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</si>
  <si>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</si>
  <si>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</si>
  <si>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</si>
  <si>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</si>
  <si>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</si>
  <si>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</si>
  <si>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</si>
  <si>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</si>
  <si>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</si>
  <si>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</si>
  <si>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</si>
  <si>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</si>
  <si>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</si>
  <si>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</si>
  <si>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</si>
  <si>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</si>
  <si>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</si>
  <si>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</si>
  <si>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</si>
  <si>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</si>
  <si>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</si>
  <si>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</si>
  <si>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</si>
  <si>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</si>
  <si>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</si>
  <si>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</si>
  <si>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</si>
  <si>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</si>
  <si>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</si>
  <si>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</si>
  <si>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</si>
  <si>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</si>
  <si>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</si>
  <si>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</si>
  <si>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</si>
  <si>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</si>
  <si>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</si>
  <si>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</si>
  <si>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</si>
  <si>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</si>
  <si>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</si>
  <si>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</si>
  <si>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</si>
  <si>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</si>
  <si>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</si>
  <si>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</si>
  <si>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</si>
  <si>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</si>
  <si>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</si>
  <si>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</si>
  <si>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</si>
  <si>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</si>
  <si>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</si>
  <si>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</si>
  <si>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</si>
  <si>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</si>
  <si>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</si>
  <si>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</si>
  <si>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</si>
  <si>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</si>
  <si>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</si>
  <si>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</si>
  <si>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</si>
  <si>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</si>
  <si>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</si>
  <si>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</si>
  <si>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</si>
  <si>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</si>
  <si>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</si>
  <si>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</si>
  <si>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</si>
  <si>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</si>
  <si>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KAUSHAL HITESHBHAI PARIKH</t>
  </si>
  <si>
    <t>GRAVITON RESEARCH CAPITAL LLP</t>
  </si>
  <si>
    <t>680-720</t>
  </si>
  <si>
    <t>2750-2850</t>
  </si>
  <si>
    <t>450-500</t>
  </si>
  <si>
    <t>MARUTI JUNE FUT</t>
  </si>
  <si>
    <t>INDRAIND</t>
  </si>
  <si>
    <t>47.64-51.64</t>
  </si>
  <si>
    <t>1005-1040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</si>
  <si>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</si>
  <si>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</si>
  <si>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</si>
  <si>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</si>
  <si>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</si>
  <si>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</si>
  <si>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</si>
  <si>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</si>
  <si>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</si>
  <si>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</si>
  <si>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</si>
  <si>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</si>
  <si>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</si>
  <si>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</si>
  <si>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</si>
  <si>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</si>
  <si>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</si>
  <si>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</si>
  <si>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</si>
  <si>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</si>
  <si>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</si>
  <si>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</si>
  <si>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</si>
  <si>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</si>
  <si>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</si>
  <si>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94-98</t>
  </si>
  <si>
    <t>NIFTY 24200 CE 27 JUNE</t>
  </si>
  <si>
    <t>40-1</t>
  </si>
  <si>
    <t>TRU</t>
  </si>
  <si>
    <t>TruCap Finance Limited</t>
  </si>
  <si>
    <t>VERITAAS</t>
  </si>
  <si>
    <t>Veritaas Advertising Ltd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</si>
  <si>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</si>
  <si>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</si>
  <si>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</si>
  <si>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</si>
  <si>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</si>
  <si>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</si>
  <si>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</si>
  <si>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</si>
  <si>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</si>
  <si>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</si>
  <si>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</si>
  <si>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</si>
  <si>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</si>
  <si>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</si>
  <si>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</si>
  <si>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</si>
  <si>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</si>
  <si>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</si>
  <si>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</si>
  <si>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</si>
  <si>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</si>
  <si>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</si>
  <si>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GKCONS</t>
  </si>
  <si>
    <t>VIKAS JAIN</t>
  </si>
  <si>
    <t>SOMANI VENTURES AND INNOVATIONS LIMITED</t>
  </si>
  <si>
    <t>HERITGFOOD</t>
  </si>
  <si>
    <t>Heritage Foods Ltd.</t>
  </si>
  <si>
    <t>IND SWIFT LABORATORIES LIMITED</t>
  </si>
  <si>
    <t>GLOBE</t>
  </si>
  <si>
    <t>Globe Textiles (I) Ltd.</t>
  </si>
  <si>
    <t>180-190</t>
  </si>
  <si>
    <t>152.50-164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</si>
  <si>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</si>
  <si>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</si>
  <si>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</si>
  <si>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</si>
  <si>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</si>
  <si>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</si>
  <si>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</si>
  <si>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</si>
  <si>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</si>
  <si>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265-275</t>
  </si>
  <si>
    <t>125-135</t>
  </si>
  <si>
    <t>380-390</t>
  </si>
  <si>
    <t>Profit of Rs.77.5/-</t>
  </si>
  <si>
    <t>DRREDDY JUNE FUT</t>
  </si>
  <si>
    <t>5934-6018</t>
  </si>
  <si>
    <t>ASTRAL JUNE FUT</t>
  </si>
  <si>
    <t>2100-2130</t>
  </si>
  <si>
    <t>2390-2490</t>
  </si>
  <si>
    <t>2700-2900</t>
  </si>
  <si>
    <t>619-649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</si>
  <si>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</si>
  <si>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</si>
  <si>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</si>
  <si>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</si>
  <si>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</si>
  <si>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</si>
  <si>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</si>
  <si>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</si>
  <si>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</si>
  <si>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1430-1520</t>
  </si>
  <si>
    <t>CONFINT</t>
  </si>
  <si>
    <t>GLOBALWORTH SECURITIES LIMITED</t>
  </si>
  <si>
    <t>MANOJ NAGINLAL JAIN</t>
  </si>
  <si>
    <t>EMPOWER</t>
  </si>
  <si>
    <t>RAM GOPAL RAMGARHIA</t>
  </si>
  <si>
    <t>MULTIPLIER SHARE &amp; STOCK ADVISORS PRIVATE LIMITED</t>
  </si>
  <si>
    <t>SPS</t>
  </si>
  <si>
    <t>MUNISH FINANCIAL</t>
  </si>
  <si>
    <t>JAVERI FISCAL SERVICES LIMITED</t>
  </si>
  <si>
    <t>KABEELON SALES CORP</t>
  </si>
  <si>
    <t>SAHASTRAA ADVISORS PRIVATE LIMITED</t>
  </si>
  <si>
    <t>HILTON</t>
  </si>
  <si>
    <t>Hilton Metal Forging Limi</t>
  </si>
  <si>
    <t>PARAG COMMOSALES</t>
  </si>
  <si>
    <t>HOACFOODS</t>
  </si>
  <si>
    <t>Hoac Foods India Limited</t>
  </si>
  <si>
    <t>ASHAPURA COMMODITIES</t>
  </si>
  <si>
    <t>SHUBHLAXMI</t>
  </si>
  <si>
    <t>Shubhlaxmi Jewel Art Ltd</t>
  </si>
  <si>
    <t>INTERMOBILITY VISA SOLUTION PRIVATE LIMITED</t>
  </si>
  <si>
    <t>JAINAM BROKING LIMITED</t>
  </si>
  <si>
    <t>SOHAM NARENDRASINH CHAUHAN</t>
  </si>
  <si>
    <t>Loss of Rs.60/-</t>
  </si>
  <si>
    <t>ABBOTINDIA JUNE FUT</t>
  </si>
  <si>
    <t>27175-27225</t>
  </si>
  <si>
    <t>27725-28250</t>
  </si>
  <si>
    <t>Profit of Rs.80/-</t>
  </si>
  <si>
    <t>TORNTPHARM JUNE FUT</t>
  </si>
  <si>
    <t>2790-2800</t>
  </si>
  <si>
    <t>2844-2885</t>
  </si>
  <si>
    <t>LTTS JUNE FUT</t>
  </si>
  <si>
    <t>4660-4670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</si>
  <si>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</si>
  <si>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</si>
  <si>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</si>
  <si>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</si>
  <si>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</si>
  <si>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</si>
  <si>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</si>
  <si>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</si>
  <si>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</si>
  <si>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258-268</t>
  </si>
  <si>
    <t>290-310</t>
  </si>
  <si>
    <t>1390-1470</t>
  </si>
  <si>
    <t>1600-1750</t>
  </si>
  <si>
    <t>Profit of Rs.76/-</t>
  </si>
  <si>
    <t>ADCON</t>
  </si>
  <si>
    <t>JAIMIN BIPINBHAI PATEL</t>
  </si>
  <si>
    <t>ALKOSIGN</t>
  </si>
  <si>
    <t>SATYAVIBHUMUPPANA</t>
  </si>
  <si>
    <t>AKSHAY NARENDRA SHAH</t>
  </si>
  <si>
    <t>SHRENIK KAMLESH SHAH</t>
  </si>
  <si>
    <t>ARTEFACT</t>
  </si>
  <si>
    <t>EAST &amp; WEST SECURITIES PVT LTD</t>
  </si>
  <si>
    <t>BRIDGESE</t>
  </si>
  <si>
    <t>GOPALSINGH OTANMAL CHANDNANI</t>
  </si>
  <si>
    <t>KIRTESH BABULAL SHAH</t>
  </si>
  <si>
    <t>VORA FINANCIAL SERVICES PVT LTD</t>
  </si>
  <si>
    <t>EIKO</t>
  </si>
  <si>
    <t>ARITRO ASHISH ROY</t>
  </si>
  <si>
    <t>SUREKH GUPTA HUF</t>
  </si>
  <si>
    <t>FORTISMLR</t>
  </si>
  <si>
    <t>FTL</t>
  </si>
  <si>
    <t>SANJIT KUMAR</t>
  </si>
  <si>
    <t>MANSI SHARE &amp; STOCK ADVISORS PRIVATE LIMITED</t>
  </si>
  <si>
    <t>CINCO STOCK VISION LLP</t>
  </si>
  <si>
    <t>GLHRL</t>
  </si>
  <si>
    <t>RAJESH AGRAWAL</t>
  </si>
  <si>
    <t>GOBLIN</t>
  </si>
  <si>
    <t>CRAFT EMERGING MARKET FUND PCC- ELITE CAPITAL FUND</t>
  </si>
  <si>
    <t>KOMALAY INVESTRADE PRIVATE LIMITED</t>
  </si>
  <si>
    <t>GOKUL</t>
  </si>
  <si>
    <t>MARWADI CHANDARANA INTERMEDIARIES BROKERS PRIVATE LIMITED</t>
  </si>
  <si>
    <t>KENFIN</t>
  </si>
  <si>
    <t>PATEL MEGHABEN VIPULKUMAR</t>
  </si>
  <si>
    <t>KENVI</t>
  </si>
  <si>
    <t>VIVEK AGARWAL</t>
  </si>
  <si>
    <t>MINID</t>
  </si>
  <si>
    <t>ANILKUMAR</t>
  </si>
  <si>
    <t>SAWABUSI</t>
  </si>
  <si>
    <t>NIMIT JAYENDRA SHAH</t>
  </si>
  <si>
    <t>NIKHIL RAJESH SINGH</t>
  </si>
  <si>
    <t>SSPNFIN</t>
  </si>
  <si>
    <t>DIVINE COMEX ENTERPRISES PRIVETE LIMITED</t>
  </si>
  <si>
    <t>CORPORATE MAKERS CAPITAL LIMITED</t>
  </si>
  <si>
    <t>SVJ</t>
  </si>
  <si>
    <t>ARUN DOMAJI MANGALKAR</t>
  </si>
  <si>
    <t>SYBLY</t>
  </si>
  <si>
    <t>SUMAN MITTAL</t>
  </si>
  <si>
    <t>VISAGAR FINANCIAL SERVICES LIMITED</t>
  </si>
  <si>
    <t>GRID TRADING PRIVATE LIMITED</t>
  </si>
  <si>
    <t>TELESYS</t>
  </si>
  <si>
    <t>KAMLESH VACHHARAJ PAREKH</t>
  </si>
  <si>
    <t>TTIL</t>
  </si>
  <si>
    <t>NIRAJ RAJNIKANT SHAH</t>
  </si>
  <si>
    <t>NIKHILESH TRADERS LLP .</t>
  </si>
  <si>
    <t>CHAUDHARY KANTILAL</t>
  </si>
  <si>
    <t>VARYAA</t>
  </si>
  <si>
    <t>VMS</t>
  </si>
  <si>
    <t>UMESHWAR SECURITIES PRIVATE LIMITED</t>
  </si>
  <si>
    <t>ZENIFIB</t>
  </si>
  <si>
    <t>ALPHA STITCH ART PVT LTD</t>
  </si>
  <si>
    <t>PINKY SANJEEV RUNGTA</t>
  </si>
  <si>
    <t>AIMTRON</t>
  </si>
  <si>
    <t>Aimtron Electronics Ltd</t>
  </si>
  <si>
    <t>VISHAL BIPINKUMAR DOSHI</t>
  </si>
  <si>
    <t>ASHISH RAMESHCHANDRA KACHOLIA</t>
  </si>
  <si>
    <t>AJOONI</t>
  </si>
  <si>
    <t>Ajooni Biotech Limited</t>
  </si>
  <si>
    <t>RAHUL YASHVANTRAY SHAH</t>
  </si>
  <si>
    <t>Anupam Rasayan India Ltd</t>
  </si>
  <si>
    <t>ASHOKAMET</t>
  </si>
  <si>
    <t>Ashoka Metcast Limited</t>
  </si>
  <si>
    <t>RAMESH LAL</t>
  </si>
  <si>
    <t>YMD FINANCIAL CONSULTANCY PRIVATE LIMITED</t>
  </si>
  <si>
    <t>ATAM</t>
  </si>
  <si>
    <t>Atam Valves Limited</t>
  </si>
  <si>
    <t>SIDDHANT SHIRISH SHAH</t>
  </si>
  <si>
    <t>GSMFOILS</t>
  </si>
  <si>
    <t>GSM Foils Limited</t>
  </si>
  <si>
    <t>HRTI PRIVATE LIMITED</t>
  </si>
  <si>
    <t>INTEX COMMOSALES LLP</t>
  </si>
  <si>
    <t>GIRIRAJ STOCK BROKING PRIVATE LIMITED</t>
  </si>
  <si>
    <t>MARFATIA STOCK BROKING PVT LTD</t>
  </si>
  <si>
    <t>JMKD BROKING PRIVATE LIMITED</t>
  </si>
  <si>
    <t>INTENTECH</t>
  </si>
  <si>
    <t>Intense Technologies Ltd</t>
  </si>
  <si>
    <t>GANPATI DEALCOM PVT LTD</t>
  </si>
  <si>
    <t>KBCGLOBAL</t>
  </si>
  <si>
    <t>KBC Global Limited</t>
  </si>
  <si>
    <t>EPITOME TRADING AND INVESTMENTS</t>
  </si>
  <si>
    <t>KCP</t>
  </si>
  <si>
    <t>KCP Ltd</t>
  </si>
  <si>
    <t>KNR Constructions Limited</t>
  </si>
  <si>
    <t>KSHITIJPOL</t>
  </si>
  <si>
    <t>Kshitij Polyline Limited</t>
  </si>
  <si>
    <t>PONNIERODE</t>
  </si>
  <si>
    <t>Ponni Sugars (Erode) Limi</t>
  </si>
  <si>
    <t>SESHASAYEE PAPER AND BOARDS LIMITED</t>
  </si>
  <si>
    <t>RULKA</t>
  </si>
  <si>
    <t>Rulka Electricals Limited</t>
  </si>
  <si>
    <t>VCL</t>
  </si>
  <si>
    <t>Vaxtex Cotfab Limited</t>
  </si>
  <si>
    <t>WABAG</t>
  </si>
  <si>
    <t>VA Tech Wabag Ltd</t>
  </si>
  <si>
    <t>ANNAPURNA</t>
  </si>
  <si>
    <t>Annapurna Swadisht Ltd</t>
  </si>
  <si>
    <t>RADHAKRISHNAN PATTABIRAMAN</t>
  </si>
  <si>
    <t>ARMANFIN</t>
  </si>
  <si>
    <t>Arman Fin Serv Ltd</t>
  </si>
  <si>
    <t>ELEVATION CAPITAL V LIMITED</t>
  </si>
  <si>
    <t>AAREM INSIGHTS PRIVATE LIMITED</t>
  </si>
  <si>
    <t>ATALREAL</t>
  </si>
  <si>
    <t>Atal Realtech Limited</t>
  </si>
  <si>
    <t>VENKATACHALAM R</t>
  </si>
  <si>
    <t>BLKASHYAP</t>
  </si>
  <si>
    <t>B. L. Kashyap and Sons Li</t>
  </si>
  <si>
    <t>EMBASSY PROPERTY DEVELOPMENTS PRIVATE LIMITED</t>
  </si>
  <si>
    <t>PARMESHWAR OJHA</t>
  </si>
  <si>
    <t>KANANIIND</t>
  </si>
  <si>
    <t>Kanani Industries Ltd</t>
  </si>
  <si>
    <t>HARSHIL PREMJIBHAI KANANI</t>
  </si>
  <si>
    <t>NITYANAND KUMAWAT</t>
  </si>
  <si>
    <t>NCC Limited</t>
  </si>
  <si>
    <t>SMALLCAP WORLD FUND INC</t>
  </si>
  <si>
    <t>PB Fintech Limited</t>
  </si>
  <si>
    <t>TENCENT CLOUD EUROPE B.V.</t>
  </si>
  <si>
    <t>POLYPLEX</t>
  </si>
  <si>
    <t>Polyplex Corporation Ltd.</t>
  </si>
  <si>
    <t>WISDOMTREE TRUST A/C WISDOM TREE INDIA INVESTMENT PORTFOLIO  INC.</t>
  </si>
  <si>
    <t>THE DUKE ENDOWMENT</t>
  </si>
  <si>
    <t>GOTHIC CORPORATION</t>
  </si>
  <si>
    <t>GOTHIC HSP CORPORATION</t>
  </si>
  <si>
    <t>SEMAC</t>
  </si>
  <si>
    <t>SEMAC CONSULTANTS LIMITED</t>
  </si>
  <si>
    <t>SUNRISE GILTS &amp; SECURITIES PVT LTD</t>
  </si>
  <si>
    <t>WINSOL</t>
  </si>
  <si>
    <t>Winsol Engineers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</si>
</sst>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166" fontId="36" fillId="0" borderId="39" xfId="0" applyNumberFormat="1" applyFont="1" applyBorder="1" applyAlignment="1">
      <alignment horizontal="center" vertical="center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6" fillId="0" borderId="38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0" borderId="28" xfId="0" applyFont="1" applyFill="1" applyBorder="1"/>
    <xf numFmtId="0" fontId="3" fillId="2" borderId="28" xfId="0" applyFont="1" applyFill="1" applyBorder="1"/>
    <xf numFmtId="0" fontId="3" fillId="0" borderId="40" xfId="0" applyFont="1" applyFill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16" fontId="36" fillId="0" borderId="39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0" borderId="39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166" fontId="36" fillId="0" borderId="28" xfId="0" applyNumberFormat="1" applyFont="1" applyFill="1" applyBorder="1" applyAlignment="1">
      <alignment horizontal="center" vertical="center"/>
    </xf>
    <xf numFmtId="0" fontId="0" fillId="0" borderId="28" xfId="0" applyFill="1" applyBorder="1"/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16" fontId="36" fillId="0" borderId="38" xfId="0" applyNumberFormat="1" applyFont="1" applyFill="1" applyBorder="1" applyAlignment="1">
      <alignment horizontal="center" vertical="center"/>
    </xf>
    <xf numFmtId="16" fontId="36" fillId="0" borderId="39" xfId="0" applyNumberFormat="1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45450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45450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0" t="s">
        <v>16</v>
      </c>
      <c r="B9" s="362" t="s">
        <v>17</v>
      </c>
      <c r="C9" s="362" t="s">
        <v>18</v>
      </c>
      <c r="D9" s="362" t="s">
        <v>19</v>
      </c>
      <c r="E9" s="26" t="s">
        <v>20</v>
      </c>
      <c r="F9" s="26" t="s">
        <v>21</v>
      </c>
      <c r="G9" s="357" t="s">
        <v>22</v>
      </c>
      <c r="H9" s="358"/>
      <c r="I9" s="359"/>
      <c r="J9" s="357" t="s">
        <v>23</v>
      </c>
      <c r="K9" s="358"/>
      <c r="L9" s="359"/>
      <c r="M9" s="26"/>
      <c r="N9" s="27"/>
      <c r="O9" s="27"/>
      <c r="P9" s="27"/>
    </row>
    <row r="10" spans="1:16" ht="40.200000000000003">
      <c r="A10" s="361"/>
      <c r="B10" s="363"/>
      <c r="C10" s="363"/>
      <c r="D10" s="363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22899.5</v>
      </c>
      <c r="F11" s="204">
        <v>22855.183333333334</v>
      </c>
      <c r="G11" s="203">
        <v>22736.366666666669</v>
      </c>
      <c r="H11" s="203">
        <v>22573.233333333334</v>
      </c>
      <c r="I11" s="203">
        <v>22454.416666666668</v>
      </c>
      <c r="J11" s="203">
        <v>23018.316666666669</v>
      </c>
      <c r="K11" s="203">
        <v>23137.133333333335</v>
      </c>
      <c r="L11" s="203">
        <v>23300.26666666667</v>
      </c>
      <c r="M11" s="202">
        <v>22974</v>
      </c>
      <c r="N11" s="202">
        <v>22692.05</v>
      </c>
      <c r="O11" s="202">
        <v>14673200</v>
      </c>
      <c r="P11" s="205">
        <v>4.4040059056868919E-2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49435.75</v>
      </c>
      <c r="F12" s="204">
        <v>49415.75</v>
      </c>
      <c r="G12" s="203">
        <v>49080</v>
      </c>
      <c r="H12" s="203">
        <v>48724.25</v>
      </c>
      <c r="I12" s="203">
        <v>48388.5</v>
      </c>
      <c r="J12" s="203">
        <v>49771.5</v>
      </c>
      <c r="K12" s="203">
        <v>50107.25</v>
      </c>
      <c r="L12" s="203">
        <v>50463</v>
      </c>
      <c r="M12" s="202">
        <v>49751.5</v>
      </c>
      <c r="N12" s="202">
        <v>49060</v>
      </c>
      <c r="O12" s="202">
        <v>2910135</v>
      </c>
      <c r="P12" s="205">
        <v>-6.7349617102283932E-2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21953.7</v>
      </c>
      <c r="F13" s="217">
        <v>21931.216666666664</v>
      </c>
      <c r="G13" s="219">
        <v>21772.433333333327</v>
      </c>
      <c r="H13" s="219">
        <v>21591.166666666664</v>
      </c>
      <c r="I13" s="219">
        <v>21432.383333333328</v>
      </c>
      <c r="J13" s="219">
        <v>22112.483333333326</v>
      </c>
      <c r="K13" s="219">
        <v>22271.266666666659</v>
      </c>
      <c r="L13" s="219">
        <v>22452.533333333326</v>
      </c>
      <c r="M13" s="220">
        <v>22090</v>
      </c>
      <c r="N13" s="220">
        <v>21749.95</v>
      </c>
      <c r="O13" s="220">
        <v>72520</v>
      </c>
      <c r="P13" s="221">
        <v>-0.15595903165735567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11596.6</v>
      </c>
      <c r="F14" s="217">
        <v>11575.950000000003</v>
      </c>
      <c r="G14" s="219">
        <v>11471.950000000004</v>
      </c>
      <c r="H14" s="219">
        <v>11347.300000000001</v>
      </c>
      <c r="I14" s="219">
        <v>11243.300000000003</v>
      </c>
      <c r="J14" s="219">
        <v>11700.600000000006</v>
      </c>
      <c r="K14" s="219">
        <v>11804.600000000002</v>
      </c>
      <c r="L14" s="219">
        <v>11929.250000000007</v>
      </c>
      <c r="M14" s="220">
        <v>11679.95</v>
      </c>
      <c r="N14" s="220">
        <v>11451.3</v>
      </c>
      <c r="O14" s="220">
        <v>1448025</v>
      </c>
      <c r="P14" s="221">
        <v>5.2381990624659328E-2</v>
      </c>
    </row>
    <row r="15" spans="1:16" ht="12.75" customHeight="1">
      <c r="A15" s="213">
        <v>5</v>
      </c>
      <c r="B15" s="286" t="s">
        <v>34</v>
      </c>
      <c r="C15" s="217" t="s">
        <v>863</v>
      </c>
      <c r="D15" s="218">
        <v>45471</v>
      </c>
      <c r="E15" s="217">
        <v>68522.600000000006</v>
      </c>
      <c r="F15" s="217">
        <v>68305.633333333346</v>
      </c>
      <c r="G15" s="219">
        <v>67611.266666666692</v>
      </c>
      <c r="H15" s="219">
        <v>66699.933333333349</v>
      </c>
      <c r="I15" s="219">
        <v>66005.566666666695</v>
      </c>
      <c r="J15" s="219">
        <v>69216.966666666689</v>
      </c>
      <c r="K15" s="219">
        <v>69911.333333333358</v>
      </c>
      <c r="L15" s="219">
        <v>70822.666666666686</v>
      </c>
      <c r="M15" s="220">
        <v>69000</v>
      </c>
      <c r="N15" s="220">
        <v>67394.3</v>
      </c>
      <c r="O15" s="220">
        <v>7070</v>
      </c>
      <c r="P15" s="221">
        <v>-8.538163001293661E-2</v>
      </c>
    </row>
    <row r="16" spans="1:16" ht="12.75" customHeight="1">
      <c r="A16" s="213">
        <v>6</v>
      </c>
      <c r="B16" s="225" t="s">
        <v>843</v>
      </c>
      <c r="C16" s="222" t="s">
        <v>39</v>
      </c>
      <c r="D16" s="218">
        <v>45470</v>
      </c>
      <c r="E16" s="217">
        <v>642.54999999999995</v>
      </c>
      <c r="F16" s="217">
        <v>637.61666666666667</v>
      </c>
      <c r="G16" s="219">
        <v>628.33333333333337</v>
      </c>
      <c r="H16" s="219">
        <v>614.11666666666667</v>
      </c>
      <c r="I16" s="219">
        <v>604.83333333333337</v>
      </c>
      <c r="J16" s="219">
        <v>651.83333333333337</v>
      </c>
      <c r="K16" s="219">
        <v>661.11666666666667</v>
      </c>
      <c r="L16" s="219">
        <v>675.33333333333337</v>
      </c>
      <c r="M16" s="220">
        <v>646.9</v>
      </c>
      <c r="N16" s="220">
        <v>623.4</v>
      </c>
      <c r="O16" s="220">
        <v>10399000</v>
      </c>
      <c r="P16" s="221">
        <v>1.0396424407306646E-2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8031.7</v>
      </c>
      <c r="F17" s="217">
        <v>8016.7</v>
      </c>
      <c r="G17" s="219">
        <v>7845</v>
      </c>
      <c r="H17" s="219">
        <v>7658.3</v>
      </c>
      <c r="I17" s="219">
        <v>7486.6</v>
      </c>
      <c r="J17" s="219">
        <v>8203.4</v>
      </c>
      <c r="K17" s="219">
        <v>8375.0999999999985</v>
      </c>
      <c r="L17" s="219">
        <v>8561.7999999999993</v>
      </c>
      <c r="M17" s="220">
        <v>8188.4</v>
      </c>
      <c r="N17" s="220">
        <v>7830</v>
      </c>
      <c r="O17" s="220">
        <v>1176750</v>
      </c>
      <c r="P17" s="221">
        <v>9.9774702285162532E-3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27139.35</v>
      </c>
      <c r="F18" s="217">
        <v>27307.716666666664</v>
      </c>
      <c r="G18" s="219">
        <v>26855.633333333328</v>
      </c>
      <c r="H18" s="219">
        <v>26571.916666666664</v>
      </c>
      <c r="I18" s="219">
        <v>26119.833333333328</v>
      </c>
      <c r="J18" s="219">
        <v>27591.433333333327</v>
      </c>
      <c r="K18" s="219">
        <v>28043.516666666663</v>
      </c>
      <c r="L18" s="219">
        <v>28327.233333333326</v>
      </c>
      <c r="M18" s="220">
        <v>27759.8</v>
      </c>
      <c r="N18" s="220">
        <v>27024</v>
      </c>
      <c r="O18" s="220">
        <v>150140</v>
      </c>
      <c r="P18" s="221">
        <v>1.8727100013570364E-2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229.8</v>
      </c>
      <c r="F19" s="217">
        <v>227.15</v>
      </c>
      <c r="G19" s="219">
        <v>220.8</v>
      </c>
      <c r="H19" s="219">
        <v>211.8</v>
      </c>
      <c r="I19" s="219">
        <v>205.45000000000002</v>
      </c>
      <c r="J19" s="219">
        <v>236.15</v>
      </c>
      <c r="K19" s="219">
        <v>242.49999999999997</v>
      </c>
      <c r="L19" s="219">
        <v>251.5</v>
      </c>
      <c r="M19" s="220">
        <v>233.5</v>
      </c>
      <c r="N19" s="220">
        <v>218.15</v>
      </c>
      <c r="O19" s="220">
        <v>62326800</v>
      </c>
      <c r="P19" s="221">
        <v>7.2975736729571444E-2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323.95</v>
      </c>
      <c r="F20" s="217">
        <v>318.98333333333329</v>
      </c>
      <c r="G20" s="219">
        <v>311.61666666666656</v>
      </c>
      <c r="H20" s="219">
        <v>299.28333333333325</v>
      </c>
      <c r="I20" s="219">
        <v>291.91666666666652</v>
      </c>
      <c r="J20" s="219">
        <v>331.31666666666661</v>
      </c>
      <c r="K20" s="219">
        <v>338.68333333333328</v>
      </c>
      <c r="L20" s="219">
        <v>351.01666666666665</v>
      </c>
      <c r="M20" s="220">
        <v>326.35000000000002</v>
      </c>
      <c r="N20" s="220">
        <v>306.64999999999998</v>
      </c>
      <c r="O20" s="220">
        <v>31441800</v>
      </c>
      <c r="P20" s="221">
        <v>8.5547576301615802E-2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2459.3000000000002</v>
      </c>
      <c r="F21" s="217">
        <v>2466.9666666666667</v>
      </c>
      <c r="G21" s="219">
        <v>2431.2333333333336</v>
      </c>
      <c r="H21" s="219">
        <v>2403.166666666667</v>
      </c>
      <c r="I21" s="219">
        <v>2367.4333333333338</v>
      </c>
      <c r="J21" s="219">
        <v>2495.0333333333333</v>
      </c>
      <c r="K21" s="219">
        <v>2530.766666666666</v>
      </c>
      <c r="L21" s="219">
        <v>2558.833333333333</v>
      </c>
      <c r="M21" s="220">
        <v>2502.6999999999998</v>
      </c>
      <c r="N21" s="220">
        <v>2438.9</v>
      </c>
      <c r="O21" s="220">
        <v>4805100</v>
      </c>
      <c r="P21" s="221">
        <v>-8.2352941176470594E-3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3195.85</v>
      </c>
      <c r="F22" s="217">
        <v>3191.2000000000003</v>
      </c>
      <c r="G22" s="219">
        <v>3148.4000000000005</v>
      </c>
      <c r="H22" s="219">
        <v>3100.9500000000003</v>
      </c>
      <c r="I22" s="219">
        <v>3058.1500000000005</v>
      </c>
      <c r="J22" s="219">
        <v>3238.6500000000005</v>
      </c>
      <c r="K22" s="219">
        <v>3281.4500000000007</v>
      </c>
      <c r="L22" s="219">
        <v>3328.9000000000005</v>
      </c>
      <c r="M22" s="220">
        <v>3234</v>
      </c>
      <c r="N22" s="220">
        <v>3143.75</v>
      </c>
      <c r="O22" s="220">
        <v>13379400</v>
      </c>
      <c r="P22" s="221">
        <v>2.7205072284551567E-3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1354.15</v>
      </c>
      <c r="F23" s="217">
        <v>1367.45</v>
      </c>
      <c r="G23" s="219">
        <v>1331.3500000000001</v>
      </c>
      <c r="H23" s="219">
        <v>1308.5500000000002</v>
      </c>
      <c r="I23" s="219">
        <v>1272.4500000000003</v>
      </c>
      <c r="J23" s="219">
        <v>1390.25</v>
      </c>
      <c r="K23" s="219">
        <v>1426.35</v>
      </c>
      <c r="L23" s="219">
        <v>1449.1499999999999</v>
      </c>
      <c r="M23" s="220">
        <v>1403.55</v>
      </c>
      <c r="N23" s="220">
        <v>1344.65</v>
      </c>
      <c r="O23" s="220">
        <v>31569600</v>
      </c>
      <c r="P23" s="221">
        <v>3.282035175879397E-2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4875.7</v>
      </c>
      <c r="F24" s="217">
        <v>4861.7333333333336</v>
      </c>
      <c r="G24" s="219">
        <v>4808.4666666666672</v>
      </c>
      <c r="H24" s="219">
        <v>4741.2333333333336</v>
      </c>
      <c r="I24" s="219">
        <v>4687.9666666666672</v>
      </c>
      <c r="J24" s="219">
        <v>4928.9666666666672</v>
      </c>
      <c r="K24" s="219">
        <v>4982.2333333333336</v>
      </c>
      <c r="L24" s="219">
        <v>5049.4666666666672</v>
      </c>
      <c r="M24" s="220">
        <v>4915</v>
      </c>
      <c r="N24" s="220">
        <v>4794.5</v>
      </c>
      <c r="O24" s="220">
        <v>943200</v>
      </c>
      <c r="P24" s="221">
        <v>2.0779220779220779E-2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610.15</v>
      </c>
      <c r="F25" s="217">
        <v>612.33333333333337</v>
      </c>
      <c r="G25" s="219">
        <v>601.26666666666677</v>
      </c>
      <c r="H25" s="219">
        <v>592.38333333333344</v>
      </c>
      <c r="I25" s="219">
        <v>581.31666666666683</v>
      </c>
      <c r="J25" s="219">
        <v>621.2166666666667</v>
      </c>
      <c r="K25" s="219">
        <v>632.2833333333333</v>
      </c>
      <c r="L25" s="219">
        <v>641.16666666666663</v>
      </c>
      <c r="M25" s="220">
        <v>623.4</v>
      </c>
      <c r="N25" s="220">
        <v>603.45000000000005</v>
      </c>
      <c r="O25" s="220">
        <v>31463100</v>
      </c>
      <c r="P25" s="221">
        <v>-1.2485523007824637E-2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5978.35</v>
      </c>
      <c r="F26" s="217">
        <v>5969.7333333333336</v>
      </c>
      <c r="G26" s="219">
        <v>5935.4666666666672</v>
      </c>
      <c r="H26" s="219">
        <v>5892.5833333333339</v>
      </c>
      <c r="I26" s="219">
        <v>5858.3166666666675</v>
      </c>
      <c r="J26" s="219">
        <v>6012.6166666666668</v>
      </c>
      <c r="K26" s="219">
        <v>6046.8833333333332</v>
      </c>
      <c r="L26" s="219">
        <v>6089.7666666666664</v>
      </c>
      <c r="M26" s="220">
        <v>6004</v>
      </c>
      <c r="N26" s="220">
        <v>5926.85</v>
      </c>
      <c r="O26" s="220">
        <v>2212375</v>
      </c>
      <c r="P26" s="221">
        <v>2.1705247359002481E-2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473.55</v>
      </c>
      <c r="F27" s="217">
        <v>472.31666666666661</v>
      </c>
      <c r="G27" s="219">
        <v>469.38333333333321</v>
      </c>
      <c r="H27" s="219">
        <v>465.21666666666658</v>
      </c>
      <c r="I27" s="219">
        <v>462.28333333333319</v>
      </c>
      <c r="J27" s="219">
        <v>476.48333333333323</v>
      </c>
      <c r="K27" s="219">
        <v>479.41666666666663</v>
      </c>
      <c r="L27" s="219">
        <v>483.58333333333326</v>
      </c>
      <c r="M27" s="220">
        <v>475.25</v>
      </c>
      <c r="N27" s="220">
        <v>468.15</v>
      </c>
      <c r="O27" s="220">
        <v>14138900</v>
      </c>
      <c r="P27" s="221">
        <v>7.7610779994817317E-2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226.95</v>
      </c>
      <c r="F28" s="217">
        <v>227.81666666666663</v>
      </c>
      <c r="G28" s="219">
        <v>223.53333333333327</v>
      </c>
      <c r="H28" s="219">
        <v>220.11666666666665</v>
      </c>
      <c r="I28" s="219">
        <v>215.83333333333329</v>
      </c>
      <c r="J28" s="219">
        <v>231.23333333333326</v>
      </c>
      <c r="K28" s="219">
        <v>235.51666666666662</v>
      </c>
      <c r="L28" s="219">
        <v>238.93333333333325</v>
      </c>
      <c r="M28" s="220">
        <v>232.1</v>
      </c>
      <c r="N28" s="220">
        <v>224.4</v>
      </c>
      <c r="O28" s="220">
        <v>86935000</v>
      </c>
      <c r="P28" s="221">
        <v>-1.8515382444256281E-2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2884.3</v>
      </c>
      <c r="F29" s="217">
        <v>2896.8833333333337</v>
      </c>
      <c r="G29" s="219">
        <v>2848.1166666666672</v>
      </c>
      <c r="H29" s="219">
        <v>2811.9333333333334</v>
      </c>
      <c r="I29" s="219">
        <v>2763.166666666667</v>
      </c>
      <c r="J29" s="219">
        <v>2933.0666666666675</v>
      </c>
      <c r="K29" s="219">
        <v>2981.8333333333339</v>
      </c>
      <c r="L29" s="219">
        <v>3018.0166666666678</v>
      </c>
      <c r="M29" s="220">
        <v>2945.65</v>
      </c>
      <c r="N29" s="220">
        <v>2860.7</v>
      </c>
      <c r="O29" s="220">
        <v>12316200</v>
      </c>
      <c r="P29" s="221">
        <v>8.0975284370172734E-2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2156.0500000000002</v>
      </c>
      <c r="F30" s="217">
        <v>2153.5</v>
      </c>
      <c r="G30" s="219">
        <v>2116.5</v>
      </c>
      <c r="H30" s="219">
        <v>2076.9499999999998</v>
      </c>
      <c r="I30" s="219">
        <v>2039.9499999999998</v>
      </c>
      <c r="J30" s="219">
        <v>2193.0500000000002</v>
      </c>
      <c r="K30" s="219">
        <v>2230.0500000000002</v>
      </c>
      <c r="L30" s="219">
        <v>2269.6000000000004</v>
      </c>
      <c r="M30" s="220">
        <v>2190.5</v>
      </c>
      <c r="N30" s="220">
        <v>2113.9499999999998</v>
      </c>
      <c r="O30" s="220">
        <v>2426237</v>
      </c>
      <c r="P30" s="221">
        <v>7.774390243902439E-3</v>
      </c>
    </row>
    <row r="31" spans="1:16" ht="12.75" customHeight="1">
      <c r="A31" s="213">
        <v>21</v>
      </c>
      <c r="B31" s="225" t="s">
        <v>843</v>
      </c>
      <c r="C31" s="217" t="s">
        <v>60</v>
      </c>
      <c r="D31" s="218">
        <v>45470</v>
      </c>
      <c r="E31" s="217">
        <v>5851.75</v>
      </c>
      <c r="F31" s="217">
        <v>5847.583333333333</v>
      </c>
      <c r="G31" s="219">
        <v>5805.1666666666661</v>
      </c>
      <c r="H31" s="219">
        <v>5758.583333333333</v>
      </c>
      <c r="I31" s="219">
        <v>5716.1666666666661</v>
      </c>
      <c r="J31" s="219">
        <v>5894.1666666666661</v>
      </c>
      <c r="K31" s="219">
        <v>5936.5833333333321</v>
      </c>
      <c r="L31" s="219">
        <v>5983.1666666666661</v>
      </c>
      <c r="M31" s="220">
        <v>5890</v>
      </c>
      <c r="N31" s="220">
        <v>5801</v>
      </c>
      <c r="O31" s="220">
        <v>521725</v>
      </c>
      <c r="P31" s="221">
        <v>5.8641505605438037E-2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649.65</v>
      </c>
      <c r="F32" s="217">
        <v>654.41666666666663</v>
      </c>
      <c r="G32" s="219">
        <v>640.93333333333328</v>
      </c>
      <c r="H32" s="219">
        <v>632.2166666666667</v>
      </c>
      <c r="I32" s="219">
        <v>618.73333333333335</v>
      </c>
      <c r="J32" s="219">
        <v>663.13333333333321</v>
      </c>
      <c r="K32" s="219">
        <v>676.61666666666656</v>
      </c>
      <c r="L32" s="219">
        <v>685.33333333333314</v>
      </c>
      <c r="M32" s="220">
        <v>667.9</v>
      </c>
      <c r="N32" s="220">
        <v>645.70000000000005</v>
      </c>
      <c r="O32" s="220">
        <v>24758000</v>
      </c>
      <c r="P32" s="221">
        <v>3.6723755286629536E-2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1255.5999999999999</v>
      </c>
      <c r="F33" s="217">
        <v>1256.4333333333332</v>
      </c>
      <c r="G33" s="219">
        <v>1239.2666666666664</v>
      </c>
      <c r="H33" s="219">
        <v>1222.9333333333332</v>
      </c>
      <c r="I33" s="219">
        <v>1205.7666666666664</v>
      </c>
      <c r="J33" s="219">
        <v>1272.7666666666664</v>
      </c>
      <c r="K33" s="219">
        <v>1289.9333333333329</v>
      </c>
      <c r="L33" s="219">
        <v>1306.2666666666664</v>
      </c>
      <c r="M33" s="220">
        <v>1273.5999999999999</v>
      </c>
      <c r="N33" s="220">
        <v>1240.0999999999999</v>
      </c>
      <c r="O33" s="220">
        <v>12402500</v>
      </c>
      <c r="P33" s="221">
        <v>1.1528282420490737E-2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1176.9000000000001</v>
      </c>
      <c r="F34" s="217">
        <v>1181.2</v>
      </c>
      <c r="G34" s="219">
        <v>1164.4000000000001</v>
      </c>
      <c r="H34" s="219">
        <v>1151.9000000000001</v>
      </c>
      <c r="I34" s="219">
        <v>1135.1000000000001</v>
      </c>
      <c r="J34" s="219">
        <v>1193.7</v>
      </c>
      <c r="K34" s="219">
        <v>1210.4999999999998</v>
      </c>
      <c r="L34" s="219">
        <v>1223</v>
      </c>
      <c r="M34" s="220">
        <v>1198</v>
      </c>
      <c r="N34" s="220">
        <v>1168.7</v>
      </c>
      <c r="O34" s="220">
        <v>44536250</v>
      </c>
      <c r="P34" s="221">
        <v>-1.5133256732898018E-3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9642.2999999999993</v>
      </c>
      <c r="F35" s="217">
        <v>9583.1</v>
      </c>
      <c r="G35" s="219">
        <v>9479.2000000000007</v>
      </c>
      <c r="H35" s="219">
        <v>9316.1</v>
      </c>
      <c r="I35" s="219">
        <v>9212.2000000000007</v>
      </c>
      <c r="J35" s="219">
        <v>9746.2000000000007</v>
      </c>
      <c r="K35" s="219">
        <v>9850.0999999999985</v>
      </c>
      <c r="L35" s="219">
        <v>10013.200000000001</v>
      </c>
      <c r="M35" s="220">
        <v>9687</v>
      </c>
      <c r="N35" s="220">
        <v>9420</v>
      </c>
      <c r="O35" s="220">
        <v>2199375</v>
      </c>
      <c r="P35" s="221">
        <v>6.2795220894692971E-2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1531.7</v>
      </c>
      <c r="F36" s="217">
        <v>1532.2333333333333</v>
      </c>
      <c r="G36" s="219">
        <v>1517.4666666666667</v>
      </c>
      <c r="H36" s="219">
        <v>1503.2333333333333</v>
      </c>
      <c r="I36" s="219">
        <v>1488.4666666666667</v>
      </c>
      <c r="J36" s="219">
        <v>1546.4666666666667</v>
      </c>
      <c r="K36" s="219">
        <v>1561.2333333333336</v>
      </c>
      <c r="L36" s="219">
        <v>1575.4666666666667</v>
      </c>
      <c r="M36" s="220">
        <v>1547</v>
      </c>
      <c r="N36" s="220">
        <v>1518</v>
      </c>
      <c r="O36" s="220">
        <v>11597000</v>
      </c>
      <c r="P36" s="221">
        <v>6.3847353453811581E-2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6922.7</v>
      </c>
      <c r="F37" s="217">
        <v>6916.1833333333343</v>
      </c>
      <c r="G37" s="219">
        <v>6823.3666666666686</v>
      </c>
      <c r="H37" s="219">
        <v>6724.0333333333347</v>
      </c>
      <c r="I37" s="219">
        <v>6631.216666666669</v>
      </c>
      <c r="J37" s="219">
        <v>7015.5166666666682</v>
      </c>
      <c r="K37" s="219">
        <v>7108.3333333333339</v>
      </c>
      <c r="L37" s="219">
        <v>7207.6666666666679</v>
      </c>
      <c r="M37" s="220">
        <v>7009</v>
      </c>
      <c r="N37" s="220">
        <v>6816.85</v>
      </c>
      <c r="O37" s="220">
        <v>8845875</v>
      </c>
      <c r="P37" s="221">
        <v>4.4253925156416005E-2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3118.85</v>
      </c>
      <c r="F38" s="217">
        <v>3124.3333333333335</v>
      </c>
      <c r="G38" s="219">
        <v>3082.9666666666672</v>
      </c>
      <c r="H38" s="219">
        <v>3047.0833333333335</v>
      </c>
      <c r="I38" s="219">
        <v>3005.7166666666672</v>
      </c>
      <c r="J38" s="219">
        <v>3160.2166666666672</v>
      </c>
      <c r="K38" s="219">
        <v>3201.583333333333</v>
      </c>
      <c r="L38" s="219">
        <v>3237.4666666666672</v>
      </c>
      <c r="M38" s="220">
        <v>3165.7</v>
      </c>
      <c r="N38" s="220">
        <v>3088.45</v>
      </c>
      <c r="O38" s="220">
        <v>1805100</v>
      </c>
      <c r="P38" s="221">
        <v>1.2451623759044253E-2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388.45</v>
      </c>
      <c r="F39" s="217">
        <v>390.5333333333333</v>
      </c>
      <c r="G39" s="219">
        <v>384.96666666666658</v>
      </c>
      <c r="H39" s="219">
        <v>381.48333333333329</v>
      </c>
      <c r="I39" s="219">
        <v>375.91666666666657</v>
      </c>
      <c r="J39" s="219">
        <v>394.01666666666659</v>
      </c>
      <c r="K39" s="219">
        <v>399.58333333333331</v>
      </c>
      <c r="L39" s="219">
        <v>403.06666666666661</v>
      </c>
      <c r="M39" s="220">
        <v>396.1</v>
      </c>
      <c r="N39" s="220">
        <v>387.05</v>
      </c>
      <c r="O39" s="220">
        <v>10761600</v>
      </c>
      <c r="P39" s="221">
        <v>1.2341962673088501E-2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192.6</v>
      </c>
      <c r="F40" s="217">
        <v>193.26666666666665</v>
      </c>
      <c r="G40" s="219">
        <v>190.6333333333333</v>
      </c>
      <c r="H40" s="219">
        <v>188.66666666666666</v>
      </c>
      <c r="I40" s="219">
        <v>186.0333333333333</v>
      </c>
      <c r="J40" s="219">
        <v>195.23333333333329</v>
      </c>
      <c r="K40" s="219">
        <v>197.86666666666662</v>
      </c>
      <c r="L40" s="219">
        <v>199.83333333333329</v>
      </c>
      <c r="M40" s="220">
        <v>195.9</v>
      </c>
      <c r="N40" s="220">
        <v>191.3</v>
      </c>
      <c r="O40" s="220">
        <v>90706200</v>
      </c>
      <c r="P40" s="221">
        <v>8.3923189548122147E-3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270.3</v>
      </c>
      <c r="F41" s="217">
        <v>269.03333333333336</v>
      </c>
      <c r="G41" s="219">
        <v>263.66666666666674</v>
      </c>
      <c r="H41" s="219">
        <v>257.03333333333336</v>
      </c>
      <c r="I41" s="219">
        <v>251.66666666666674</v>
      </c>
      <c r="J41" s="219">
        <v>275.66666666666674</v>
      </c>
      <c r="K41" s="219">
        <v>281.03333333333342</v>
      </c>
      <c r="L41" s="219">
        <v>287.66666666666674</v>
      </c>
      <c r="M41" s="220">
        <v>274.39999999999998</v>
      </c>
      <c r="N41" s="220">
        <v>262.39999999999998</v>
      </c>
      <c r="O41" s="220">
        <v>150330375</v>
      </c>
      <c r="P41" s="221">
        <v>-2.7530747398297067E-2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1464.5</v>
      </c>
      <c r="F42" s="217">
        <v>1452.6000000000001</v>
      </c>
      <c r="G42" s="219">
        <v>1433.2000000000003</v>
      </c>
      <c r="H42" s="219">
        <v>1401.9</v>
      </c>
      <c r="I42" s="219">
        <v>1382.5000000000002</v>
      </c>
      <c r="J42" s="219">
        <v>1483.9000000000003</v>
      </c>
      <c r="K42" s="219">
        <v>1503.3000000000004</v>
      </c>
      <c r="L42" s="219">
        <v>1534.6000000000004</v>
      </c>
      <c r="M42" s="220">
        <v>1472</v>
      </c>
      <c r="N42" s="220">
        <v>1421.3</v>
      </c>
      <c r="O42" s="220">
        <v>3688500</v>
      </c>
      <c r="P42" s="221">
        <v>3.3736205990541251E-2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274.55</v>
      </c>
      <c r="F43" s="217">
        <v>274.75</v>
      </c>
      <c r="G43" s="219">
        <v>267.05</v>
      </c>
      <c r="H43" s="219">
        <v>259.55</v>
      </c>
      <c r="I43" s="219">
        <v>251.85000000000002</v>
      </c>
      <c r="J43" s="219">
        <v>282.25</v>
      </c>
      <c r="K43" s="219">
        <v>289.95000000000005</v>
      </c>
      <c r="L43" s="219">
        <v>297.45</v>
      </c>
      <c r="M43" s="220">
        <v>282.45</v>
      </c>
      <c r="N43" s="220">
        <v>267.25</v>
      </c>
      <c r="O43" s="220">
        <v>137438400</v>
      </c>
      <c r="P43" s="221">
        <v>1.577672459189047E-2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479.85</v>
      </c>
      <c r="F44" s="217">
        <v>481.40000000000003</v>
      </c>
      <c r="G44" s="219">
        <v>473.55000000000007</v>
      </c>
      <c r="H44" s="219">
        <v>467.25000000000006</v>
      </c>
      <c r="I44" s="219">
        <v>459.40000000000009</v>
      </c>
      <c r="J44" s="219">
        <v>487.70000000000005</v>
      </c>
      <c r="K44" s="219">
        <v>495.55000000000007</v>
      </c>
      <c r="L44" s="219">
        <v>501.85</v>
      </c>
      <c r="M44" s="220">
        <v>489.25</v>
      </c>
      <c r="N44" s="220">
        <v>475.1</v>
      </c>
      <c r="O44" s="220">
        <v>26850120</v>
      </c>
      <c r="P44" s="221">
        <v>-1.3721877424359969E-2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1559.95</v>
      </c>
      <c r="F45" s="217">
        <v>1547.6333333333332</v>
      </c>
      <c r="G45" s="219">
        <v>1512.3166666666664</v>
      </c>
      <c r="H45" s="219">
        <v>1464.6833333333332</v>
      </c>
      <c r="I45" s="219">
        <v>1429.3666666666663</v>
      </c>
      <c r="J45" s="219">
        <v>1595.2666666666664</v>
      </c>
      <c r="K45" s="219">
        <v>1630.583333333333</v>
      </c>
      <c r="L45" s="219">
        <v>1678.2166666666665</v>
      </c>
      <c r="M45" s="220">
        <v>1582.95</v>
      </c>
      <c r="N45" s="220">
        <v>1500</v>
      </c>
      <c r="O45" s="220">
        <v>6408000</v>
      </c>
      <c r="P45" s="221">
        <v>-2.9090909090909091E-2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1373.6</v>
      </c>
      <c r="F46" s="217">
        <v>1361.9166666666667</v>
      </c>
      <c r="G46" s="219">
        <v>1346.0833333333335</v>
      </c>
      <c r="H46" s="219">
        <v>1318.5666666666668</v>
      </c>
      <c r="I46" s="219">
        <v>1302.7333333333336</v>
      </c>
      <c r="J46" s="219">
        <v>1389.4333333333334</v>
      </c>
      <c r="K46" s="219">
        <v>1405.2666666666669</v>
      </c>
      <c r="L46" s="219">
        <v>1432.7833333333333</v>
      </c>
      <c r="M46" s="220">
        <v>1377.75</v>
      </c>
      <c r="N46" s="220">
        <v>1334.4</v>
      </c>
      <c r="O46" s="220">
        <v>40980625</v>
      </c>
      <c r="P46" s="221">
        <v>8.0503820718341793E-3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279.45</v>
      </c>
      <c r="F47" s="217">
        <v>279.41666666666669</v>
      </c>
      <c r="G47" s="219">
        <v>265.03333333333336</v>
      </c>
      <c r="H47" s="219">
        <v>250.61666666666667</v>
      </c>
      <c r="I47" s="219">
        <v>236.23333333333335</v>
      </c>
      <c r="J47" s="219">
        <v>293.83333333333337</v>
      </c>
      <c r="K47" s="219">
        <v>308.2166666666667</v>
      </c>
      <c r="L47" s="219">
        <v>322.63333333333338</v>
      </c>
      <c r="M47" s="220">
        <v>293.8</v>
      </c>
      <c r="N47" s="220">
        <v>265</v>
      </c>
      <c r="O47" s="220">
        <v>74408250</v>
      </c>
      <c r="P47" s="221">
        <v>-3.8140481845945026E-2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334.3</v>
      </c>
      <c r="F48" s="217">
        <v>326.55</v>
      </c>
      <c r="G48" s="219">
        <v>315.8</v>
      </c>
      <c r="H48" s="219">
        <v>297.3</v>
      </c>
      <c r="I48" s="219">
        <v>286.55</v>
      </c>
      <c r="J48" s="219">
        <v>345.05</v>
      </c>
      <c r="K48" s="219">
        <v>355.8</v>
      </c>
      <c r="L48" s="219">
        <v>374.3</v>
      </c>
      <c r="M48" s="220">
        <v>337.3</v>
      </c>
      <c r="N48" s="220">
        <v>308.05</v>
      </c>
      <c r="O48" s="220">
        <v>43852500</v>
      </c>
      <c r="P48" s="221">
        <v>9.2556835876673932E-2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30527</v>
      </c>
      <c r="F49" s="217">
        <v>30607.833333333332</v>
      </c>
      <c r="G49" s="219">
        <v>30332.166666666664</v>
      </c>
      <c r="H49" s="219">
        <v>30137.333333333332</v>
      </c>
      <c r="I49" s="219">
        <v>29861.666666666664</v>
      </c>
      <c r="J49" s="219">
        <v>30802.666666666664</v>
      </c>
      <c r="K49" s="219">
        <v>31078.333333333328</v>
      </c>
      <c r="L49" s="219">
        <v>31273.166666666664</v>
      </c>
      <c r="M49" s="220">
        <v>30883.5</v>
      </c>
      <c r="N49" s="220">
        <v>30413</v>
      </c>
      <c r="O49" s="220">
        <v>306500</v>
      </c>
      <c r="P49" s="221">
        <v>-3.3330623526542555E-3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587.25</v>
      </c>
      <c r="F50" s="217">
        <v>592.85</v>
      </c>
      <c r="G50" s="219">
        <v>576.20000000000005</v>
      </c>
      <c r="H50" s="219">
        <v>565.15</v>
      </c>
      <c r="I50" s="219">
        <v>548.5</v>
      </c>
      <c r="J50" s="219">
        <v>603.90000000000009</v>
      </c>
      <c r="K50" s="219">
        <v>620.54999999999995</v>
      </c>
      <c r="L50" s="219">
        <v>631.60000000000014</v>
      </c>
      <c r="M50" s="220">
        <v>609.5</v>
      </c>
      <c r="N50" s="220">
        <v>581.79999999999995</v>
      </c>
      <c r="O50" s="220">
        <v>36464400</v>
      </c>
      <c r="P50" s="221">
        <v>4.1783446041500603E-2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5454.1</v>
      </c>
      <c r="F51" s="217">
        <v>5471.75</v>
      </c>
      <c r="G51" s="219">
        <v>5317.5</v>
      </c>
      <c r="H51" s="219">
        <v>5180.8999999999996</v>
      </c>
      <c r="I51" s="219">
        <v>5026.6499999999996</v>
      </c>
      <c r="J51" s="219">
        <v>5608.35</v>
      </c>
      <c r="K51" s="219">
        <v>5762.6</v>
      </c>
      <c r="L51" s="219">
        <v>5899.2000000000007</v>
      </c>
      <c r="M51" s="220">
        <v>5626</v>
      </c>
      <c r="N51" s="220">
        <v>5335.15</v>
      </c>
      <c r="O51" s="220">
        <v>2233400</v>
      </c>
      <c r="P51" s="221">
        <v>2.1216278006401464E-2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650.9</v>
      </c>
      <c r="F52" s="217">
        <v>648.5333333333333</v>
      </c>
      <c r="G52" s="219">
        <v>642.21666666666658</v>
      </c>
      <c r="H52" s="219">
        <v>633.5333333333333</v>
      </c>
      <c r="I52" s="219">
        <v>627.21666666666658</v>
      </c>
      <c r="J52" s="219">
        <v>657.21666666666658</v>
      </c>
      <c r="K52" s="219">
        <v>663.53333333333319</v>
      </c>
      <c r="L52" s="219">
        <v>672.21666666666658</v>
      </c>
      <c r="M52" s="220">
        <v>654.85</v>
      </c>
      <c r="N52" s="220">
        <v>639.85</v>
      </c>
      <c r="O52" s="220">
        <v>12700000</v>
      </c>
      <c r="P52" s="221">
        <v>3.902478933158799E-2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118.55</v>
      </c>
      <c r="F53" s="217">
        <v>118.8</v>
      </c>
      <c r="G53" s="219">
        <v>116.44999999999999</v>
      </c>
      <c r="H53" s="219">
        <v>114.35</v>
      </c>
      <c r="I53" s="219">
        <v>111.99999999999999</v>
      </c>
      <c r="J53" s="219">
        <v>120.89999999999999</v>
      </c>
      <c r="K53" s="219">
        <v>123.24999999999999</v>
      </c>
      <c r="L53" s="219">
        <v>125.35</v>
      </c>
      <c r="M53" s="220">
        <v>121.15</v>
      </c>
      <c r="N53" s="220">
        <v>116.7</v>
      </c>
      <c r="O53" s="220">
        <v>228501000</v>
      </c>
      <c r="P53" s="221">
        <v>3.6973502833512022E-2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767.6</v>
      </c>
      <c r="F54" s="217">
        <v>762.9666666666667</v>
      </c>
      <c r="G54" s="219">
        <v>751.48333333333335</v>
      </c>
      <c r="H54" s="219">
        <v>735.36666666666667</v>
      </c>
      <c r="I54" s="219">
        <v>723.88333333333333</v>
      </c>
      <c r="J54" s="219">
        <v>779.08333333333337</v>
      </c>
      <c r="K54" s="219">
        <v>790.56666666666672</v>
      </c>
      <c r="L54" s="219">
        <v>806.68333333333339</v>
      </c>
      <c r="M54" s="220">
        <v>774.45</v>
      </c>
      <c r="N54" s="220">
        <v>746.85</v>
      </c>
      <c r="O54" s="220">
        <v>3477825</v>
      </c>
      <c r="P54" s="221">
        <v>-5.1582026056899759E-2</v>
      </c>
    </row>
    <row r="55" spans="1:16" ht="12.75" customHeight="1">
      <c r="A55" s="213">
        <v>45</v>
      </c>
      <c r="B55" s="225" t="s">
        <v>843</v>
      </c>
      <c r="C55" s="217" t="s">
        <v>89</v>
      </c>
      <c r="D55" s="218">
        <v>45470</v>
      </c>
      <c r="E55" s="217">
        <v>404.5</v>
      </c>
      <c r="F55" s="217">
        <v>401.31666666666666</v>
      </c>
      <c r="G55" s="219">
        <v>394.38333333333333</v>
      </c>
      <c r="H55" s="219">
        <v>384.26666666666665</v>
      </c>
      <c r="I55" s="219">
        <v>377.33333333333331</v>
      </c>
      <c r="J55" s="219">
        <v>411.43333333333334</v>
      </c>
      <c r="K55" s="219">
        <v>418.36666666666662</v>
      </c>
      <c r="L55" s="219">
        <v>428.48333333333335</v>
      </c>
      <c r="M55" s="220">
        <v>408.25</v>
      </c>
      <c r="N55" s="220">
        <v>391.2</v>
      </c>
      <c r="O55" s="220">
        <v>10579200</v>
      </c>
      <c r="P55" s="221">
        <v>1.9033674963396779E-2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1339.5</v>
      </c>
      <c r="F56" s="217">
        <v>1325.2</v>
      </c>
      <c r="G56" s="219">
        <v>1302.95</v>
      </c>
      <c r="H56" s="219">
        <v>1266.4000000000001</v>
      </c>
      <c r="I56" s="219">
        <v>1244.1500000000001</v>
      </c>
      <c r="J56" s="219">
        <v>1361.75</v>
      </c>
      <c r="K56" s="219">
        <v>1384</v>
      </c>
      <c r="L56" s="219">
        <v>1420.55</v>
      </c>
      <c r="M56" s="220">
        <v>1347.45</v>
      </c>
      <c r="N56" s="220">
        <v>1288.6500000000001</v>
      </c>
      <c r="O56" s="220">
        <v>9932500</v>
      </c>
      <c r="P56" s="221">
        <v>3.0810144645521179E-2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1480.65</v>
      </c>
      <c r="F57" s="217">
        <v>1483.1666666666667</v>
      </c>
      <c r="G57" s="219">
        <v>1465.7833333333335</v>
      </c>
      <c r="H57" s="219">
        <v>1450.9166666666667</v>
      </c>
      <c r="I57" s="219">
        <v>1433.5333333333335</v>
      </c>
      <c r="J57" s="219">
        <v>1498.0333333333335</v>
      </c>
      <c r="K57" s="219">
        <v>1515.4166666666667</v>
      </c>
      <c r="L57" s="219">
        <v>1530.2833333333335</v>
      </c>
      <c r="M57" s="220">
        <v>1500.55</v>
      </c>
      <c r="N57" s="220">
        <v>1468.3</v>
      </c>
      <c r="O57" s="220">
        <v>11020100</v>
      </c>
      <c r="P57" s="221">
        <v>5.1671732522796353E-2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474.35</v>
      </c>
      <c r="F58" s="217">
        <v>475.68333333333334</v>
      </c>
      <c r="G58" s="219">
        <v>464.9666666666667</v>
      </c>
      <c r="H58" s="219">
        <v>455.58333333333337</v>
      </c>
      <c r="I58" s="219">
        <v>444.86666666666673</v>
      </c>
      <c r="J58" s="219">
        <v>485.06666666666666</v>
      </c>
      <c r="K58" s="219">
        <v>495.78333333333325</v>
      </c>
      <c r="L58" s="219">
        <v>505.16666666666663</v>
      </c>
      <c r="M58" s="220">
        <v>486.4</v>
      </c>
      <c r="N58" s="220">
        <v>466.3</v>
      </c>
      <c r="O58" s="220">
        <v>50635200</v>
      </c>
      <c r="P58" s="221">
        <v>-6.3872749000700542E-3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5237.7</v>
      </c>
      <c r="F59" s="217">
        <v>5234.666666666667</v>
      </c>
      <c r="G59" s="219">
        <v>5185.3333333333339</v>
      </c>
      <c r="H59" s="219">
        <v>5132.9666666666672</v>
      </c>
      <c r="I59" s="219">
        <v>5083.6333333333341</v>
      </c>
      <c r="J59" s="219">
        <v>5287.0333333333338</v>
      </c>
      <c r="K59" s="219">
        <v>5336.3666666666677</v>
      </c>
      <c r="L59" s="219">
        <v>5388.7333333333336</v>
      </c>
      <c r="M59" s="220">
        <v>5284</v>
      </c>
      <c r="N59" s="220">
        <v>5182.3</v>
      </c>
      <c r="O59" s="220">
        <v>1924950</v>
      </c>
      <c r="P59" s="221">
        <v>1.1826854845068201E-2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2956.45</v>
      </c>
      <c r="F60" s="217">
        <v>2934.1666666666665</v>
      </c>
      <c r="G60" s="219">
        <v>2890.333333333333</v>
      </c>
      <c r="H60" s="219">
        <v>2824.2166666666667</v>
      </c>
      <c r="I60" s="219">
        <v>2780.3833333333332</v>
      </c>
      <c r="J60" s="219">
        <v>3000.2833333333328</v>
      </c>
      <c r="K60" s="219">
        <v>3044.1166666666659</v>
      </c>
      <c r="L60" s="219">
        <v>3110.2333333333327</v>
      </c>
      <c r="M60" s="220">
        <v>2978</v>
      </c>
      <c r="N60" s="220">
        <v>2868.05</v>
      </c>
      <c r="O60" s="220">
        <v>2579500</v>
      </c>
      <c r="P60" s="221">
        <v>-3.1537450722733243E-2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1058.6500000000001</v>
      </c>
      <c r="F61" s="217">
        <v>1046.25</v>
      </c>
      <c r="G61" s="219">
        <v>1013.4000000000001</v>
      </c>
      <c r="H61" s="219">
        <v>968.15000000000009</v>
      </c>
      <c r="I61" s="219">
        <v>935.30000000000018</v>
      </c>
      <c r="J61" s="219">
        <v>1091.5</v>
      </c>
      <c r="K61" s="219">
        <v>1124.3499999999999</v>
      </c>
      <c r="L61" s="219">
        <v>1169.5999999999999</v>
      </c>
      <c r="M61" s="220">
        <v>1079.0999999999999</v>
      </c>
      <c r="N61" s="220">
        <v>1001</v>
      </c>
      <c r="O61" s="220">
        <v>9458000</v>
      </c>
      <c r="P61" s="221">
        <v>-5.3633399936901882E-3</v>
      </c>
    </row>
    <row r="62" spans="1:16" ht="12.75" customHeight="1">
      <c r="A62" s="213">
        <v>52</v>
      </c>
      <c r="B62" s="225" t="s">
        <v>843</v>
      </c>
      <c r="C62" s="222" t="s">
        <v>96</v>
      </c>
      <c r="D62" s="218">
        <v>45470</v>
      </c>
      <c r="E62" s="217">
        <v>1365.2</v>
      </c>
      <c r="F62" s="217">
        <v>1358.6000000000001</v>
      </c>
      <c r="G62" s="219">
        <v>1344.6500000000003</v>
      </c>
      <c r="H62" s="219">
        <v>1324.1000000000001</v>
      </c>
      <c r="I62" s="219">
        <v>1310.1500000000003</v>
      </c>
      <c r="J62" s="219">
        <v>1379.1500000000003</v>
      </c>
      <c r="K62" s="219">
        <v>1393.1000000000001</v>
      </c>
      <c r="L62" s="219">
        <v>1413.6500000000003</v>
      </c>
      <c r="M62" s="220">
        <v>1372.55</v>
      </c>
      <c r="N62" s="220">
        <v>1338.05</v>
      </c>
      <c r="O62" s="220">
        <v>2403100</v>
      </c>
      <c r="P62" s="221">
        <v>7.2142410993129291E-2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401.7</v>
      </c>
      <c r="F63" s="217">
        <v>403.73333333333335</v>
      </c>
      <c r="G63" s="219">
        <v>396.91666666666669</v>
      </c>
      <c r="H63" s="219">
        <v>392.13333333333333</v>
      </c>
      <c r="I63" s="219">
        <v>385.31666666666666</v>
      </c>
      <c r="J63" s="219">
        <v>408.51666666666671</v>
      </c>
      <c r="K63" s="219">
        <v>415.33333333333331</v>
      </c>
      <c r="L63" s="219">
        <v>420.11666666666673</v>
      </c>
      <c r="M63" s="220">
        <v>410.55</v>
      </c>
      <c r="N63" s="220">
        <v>398.95</v>
      </c>
      <c r="O63" s="220">
        <v>15071400</v>
      </c>
      <c r="P63" s="221">
        <v>3.3703703703703701E-2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145.94999999999999</v>
      </c>
      <c r="F64" s="217">
        <v>146.21666666666667</v>
      </c>
      <c r="G64" s="219">
        <v>144.18333333333334</v>
      </c>
      <c r="H64" s="219">
        <v>142.41666666666666</v>
      </c>
      <c r="I64" s="219">
        <v>140.38333333333333</v>
      </c>
      <c r="J64" s="219">
        <v>147.98333333333335</v>
      </c>
      <c r="K64" s="219">
        <v>150.01666666666671</v>
      </c>
      <c r="L64" s="219">
        <v>151.78333333333336</v>
      </c>
      <c r="M64" s="220">
        <v>148.25</v>
      </c>
      <c r="N64" s="220">
        <v>144.44999999999999</v>
      </c>
      <c r="O64" s="220">
        <v>23900000</v>
      </c>
      <c r="P64" s="221">
        <v>3.5528596187175042E-2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3514.5</v>
      </c>
      <c r="F65" s="217">
        <v>3493.8333333333335</v>
      </c>
      <c r="G65" s="219">
        <v>3419.666666666667</v>
      </c>
      <c r="H65" s="219">
        <v>3324.8333333333335</v>
      </c>
      <c r="I65" s="219">
        <v>3250.666666666667</v>
      </c>
      <c r="J65" s="219">
        <v>3588.666666666667</v>
      </c>
      <c r="K65" s="219">
        <v>3662.8333333333339</v>
      </c>
      <c r="L65" s="219">
        <v>3757.666666666667</v>
      </c>
      <c r="M65" s="220">
        <v>3568</v>
      </c>
      <c r="N65" s="220">
        <v>3399</v>
      </c>
      <c r="O65" s="220">
        <v>4563000</v>
      </c>
      <c r="P65" s="221">
        <v>-6.1111111111111109E-2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600.45000000000005</v>
      </c>
      <c r="F66" s="217">
        <v>597.56666666666672</v>
      </c>
      <c r="G66" s="219">
        <v>586.38333333333344</v>
      </c>
      <c r="H66" s="219">
        <v>572.31666666666672</v>
      </c>
      <c r="I66" s="219">
        <v>561.13333333333344</v>
      </c>
      <c r="J66" s="219">
        <v>611.63333333333344</v>
      </c>
      <c r="K66" s="219">
        <v>622.81666666666661</v>
      </c>
      <c r="L66" s="219">
        <v>636.88333333333344</v>
      </c>
      <c r="M66" s="220">
        <v>608.75</v>
      </c>
      <c r="N66" s="220">
        <v>583.5</v>
      </c>
      <c r="O66" s="220">
        <v>22475000</v>
      </c>
      <c r="P66" s="221">
        <v>8.1113583067765019E-2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1774.8</v>
      </c>
      <c r="F67" s="217">
        <v>1766.3333333333333</v>
      </c>
      <c r="G67" s="219">
        <v>1749.6666666666665</v>
      </c>
      <c r="H67" s="219">
        <v>1724.5333333333333</v>
      </c>
      <c r="I67" s="219">
        <v>1707.8666666666666</v>
      </c>
      <c r="J67" s="219">
        <v>1791.4666666666665</v>
      </c>
      <c r="K67" s="219">
        <v>1808.133333333333</v>
      </c>
      <c r="L67" s="219">
        <v>1833.2666666666664</v>
      </c>
      <c r="M67" s="220">
        <v>1783</v>
      </c>
      <c r="N67" s="220">
        <v>1741.2</v>
      </c>
      <c r="O67" s="220">
        <v>2754425</v>
      </c>
      <c r="P67" s="221">
        <v>2.5617872934605539E-2</v>
      </c>
    </row>
    <row r="68" spans="1:16" ht="12.75" customHeight="1">
      <c r="A68" s="213">
        <v>58</v>
      </c>
      <c r="B68" s="225" t="s">
        <v>843</v>
      </c>
      <c r="C68" s="222" t="s">
        <v>102</v>
      </c>
      <c r="D68" s="218">
        <v>45470</v>
      </c>
      <c r="E68" s="217">
        <v>2285.25</v>
      </c>
      <c r="F68" s="217">
        <v>2269.4166666666665</v>
      </c>
      <c r="G68" s="219">
        <v>2244.833333333333</v>
      </c>
      <c r="H68" s="219">
        <v>2204.4166666666665</v>
      </c>
      <c r="I68" s="219">
        <v>2179.833333333333</v>
      </c>
      <c r="J68" s="219">
        <v>2309.833333333333</v>
      </c>
      <c r="K68" s="219">
        <v>2334.4166666666661</v>
      </c>
      <c r="L68" s="219">
        <v>2374.833333333333</v>
      </c>
      <c r="M68" s="220">
        <v>2294</v>
      </c>
      <c r="N68" s="220">
        <v>2229</v>
      </c>
      <c r="O68" s="220">
        <v>2097900</v>
      </c>
      <c r="P68" s="221">
        <v>-1.6732283464566931E-2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4481.6499999999996</v>
      </c>
      <c r="F69" s="217">
        <v>4464.8</v>
      </c>
      <c r="G69" s="219">
        <v>4404.6000000000004</v>
      </c>
      <c r="H69" s="219">
        <v>4327.55</v>
      </c>
      <c r="I69" s="219">
        <v>4267.3500000000004</v>
      </c>
      <c r="J69" s="219">
        <v>4541.8500000000004</v>
      </c>
      <c r="K69" s="219">
        <v>4602.0499999999993</v>
      </c>
      <c r="L69" s="219">
        <v>4679.1000000000004</v>
      </c>
      <c r="M69" s="220">
        <v>4525</v>
      </c>
      <c r="N69" s="220">
        <v>4387.75</v>
      </c>
      <c r="O69" s="220">
        <v>2561000</v>
      </c>
      <c r="P69" s="221">
        <v>2.5548614448181965E-2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9808.4500000000007</v>
      </c>
      <c r="F70" s="217">
        <v>9729.5</v>
      </c>
      <c r="G70" s="219">
        <v>9564</v>
      </c>
      <c r="H70" s="219">
        <v>9319.5499999999993</v>
      </c>
      <c r="I70" s="219">
        <v>9154.0499999999993</v>
      </c>
      <c r="J70" s="219">
        <v>9973.9500000000007</v>
      </c>
      <c r="K70" s="219">
        <v>10139.450000000001</v>
      </c>
      <c r="L70" s="219">
        <v>10383.900000000001</v>
      </c>
      <c r="M70" s="220">
        <v>9895</v>
      </c>
      <c r="N70" s="220">
        <v>9485.0499999999993</v>
      </c>
      <c r="O70" s="220">
        <v>1487200</v>
      </c>
      <c r="P70" s="221">
        <v>-6.7235930881463047E-5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832.1</v>
      </c>
      <c r="F71" s="217">
        <v>823.2166666666667</v>
      </c>
      <c r="G71" s="219">
        <v>807.88333333333344</v>
      </c>
      <c r="H71" s="219">
        <v>783.66666666666674</v>
      </c>
      <c r="I71" s="219">
        <v>768.33333333333348</v>
      </c>
      <c r="J71" s="219">
        <v>847.43333333333339</v>
      </c>
      <c r="K71" s="219">
        <v>862.76666666666665</v>
      </c>
      <c r="L71" s="219">
        <v>886.98333333333335</v>
      </c>
      <c r="M71" s="220">
        <v>838.55</v>
      </c>
      <c r="N71" s="220">
        <v>799</v>
      </c>
      <c r="O71" s="220">
        <v>42320025</v>
      </c>
      <c r="P71" s="221">
        <v>-1.3519230769230769E-2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5908.9</v>
      </c>
      <c r="F72" s="217">
        <v>5885.0333333333328</v>
      </c>
      <c r="G72" s="219">
        <v>5831.1666666666661</v>
      </c>
      <c r="H72" s="219">
        <v>5753.4333333333334</v>
      </c>
      <c r="I72" s="219">
        <v>5699.5666666666666</v>
      </c>
      <c r="J72" s="219">
        <v>5962.7666666666655</v>
      </c>
      <c r="K72" s="219">
        <v>6016.6333333333323</v>
      </c>
      <c r="L72" s="219">
        <v>6094.366666666665</v>
      </c>
      <c r="M72" s="220">
        <v>5938.9</v>
      </c>
      <c r="N72" s="220">
        <v>5807.3</v>
      </c>
      <c r="O72" s="220">
        <v>2547375</v>
      </c>
      <c r="P72" s="221">
        <v>5.2797437619465828E-2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4729.8</v>
      </c>
      <c r="F73" s="217">
        <v>4675.9000000000005</v>
      </c>
      <c r="G73" s="219">
        <v>4613.9500000000007</v>
      </c>
      <c r="H73" s="219">
        <v>4498.1000000000004</v>
      </c>
      <c r="I73" s="219">
        <v>4436.1500000000005</v>
      </c>
      <c r="J73" s="219">
        <v>4791.7500000000009</v>
      </c>
      <c r="K73" s="219">
        <v>4853.7</v>
      </c>
      <c r="L73" s="219">
        <v>4969.5500000000011</v>
      </c>
      <c r="M73" s="220">
        <v>4737.8500000000004</v>
      </c>
      <c r="N73" s="220">
        <v>4560.05</v>
      </c>
      <c r="O73" s="220">
        <v>3381875</v>
      </c>
      <c r="P73" s="221">
        <v>2.3786819241364696E-2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4032.5</v>
      </c>
      <c r="F74" s="217">
        <v>4004.5666666666671</v>
      </c>
      <c r="G74" s="219">
        <v>3949.1333333333341</v>
      </c>
      <c r="H74" s="219">
        <v>3865.7666666666669</v>
      </c>
      <c r="I74" s="219">
        <v>3810.3333333333339</v>
      </c>
      <c r="J74" s="219">
        <v>4087.9333333333343</v>
      </c>
      <c r="K74" s="219">
        <v>4143.3666666666677</v>
      </c>
      <c r="L74" s="219">
        <v>4226.7333333333345</v>
      </c>
      <c r="M74" s="220">
        <v>4060</v>
      </c>
      <c r="N74" s="220">
        <v>3921.2</v>
      </c>
      <c r="O74" s="220">
        <v>1363175</v>
      </c>
      <c r="P74" s="221">
        <v>0.11043906810035842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531.70000000000005</v>
      </c>
      <c r="F75" s="217">
        <v>521.61666666666667</v>
      </c>
      <c r="G75" s="219">
        <v>503.43333333333339</v>
      </c>
      <c r="H75" s="219">
        <v>475.16666666666674</v>
      </c>
      <c r="I75" s="219">
        <v>456.98333333333346</v>
      </c>
      <c r="J75" s="219">
        <v>549.88333333333333</v>
      </c>
      <c r="K75" s="219">
        <v>568.06666666666649</v>
      </c>
      <c r="L75" s="219">
        <v>596.33333333333326</v>
      </c>
      <c r="M75" s="220">
        <v>539.79999999999995</v>
      </c>
      <c r="N75" s="220">
        <v>493.35</v>
      </c>
      <c r="O75" s="220">
        <v>21978000</v>
      </c>
      <c r="P75" s="221">
        <v>0.12919633774160733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165.45</v>
      </c>
      <c r="F76" s="217">
        <v>166.36666666666667</v>
      </c>
      <c r="G76" s="219">
        <v>163.18333333333334</v>
      </c>
      <c r="H76" s="219">
        <v>160.91666666666666</v>
      </c>
      <c r="I76" s="219">
        <v>157.73333333333332</v>
      </c>
      <c r="J76" s="219">
        <v>168.63333333333335</v>
      </c>
      <c r="K76" s="219">
        <v>171.81666666666669</v>
      </c>
      <c r="L76" s="219">
        <v>174.08333333333337</v>
      </c>
      <c r="M76" s="220">
        <v>169.55</v>
      </c>
      <c r="N76" s="220">
        <v>164.1</v>
      </c>
      <c r="O76" s="220">
        <v>77785000</v>
      </c>
      <c r="P76" s="221">
        <v>-6.8943504628151929E-3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209.05</v>
      </c>
      <c r="F77" s="217">
        <v>207.01666666666665</v>
      </c>
      <c r="G77" s="219">
        <v>202.0333333333333</v>
      </c>
      <c r="H77" s="219">
        <v>195.01666666666665</v>
      </c>
      <c r="I77" s="219">
        <v>190.0333333333333</v>
      </c>
      <c r="J77" s="219">
        <v>214.0333333333333</v>
      </c>
      <c r="K77" s="219">
        <v>219.01666666666665</v>
      </c>
      <c r="L77" s="219">
        <v>226.0333333333333</v>
      </c>
      <c r="M77" s="220">
        <v>212</v>
      </c>
      <c r="N77" s="220">
        <v>200</v>
      </c>
      <c r="O77" s="220">
        <v>127345125</v>
      </c>
      <c r="P77" s="221">
        <v>8.222254419008982E-3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1213.95</v>
      </c>
      <c r="F78" s="217">
        <v>1201.5</v>
      </c>
      <c r="G78" s="219">
        <v>1180</v>
      </c>
      <c r="H78" s="219">
        <v>1146.05</v>
      </c>
      <c r="I78" s="219">
        <v>1124.55</v>
      </c>
      <c r="J78" s="219">
        <v>1235.45</v>
      </c>
      <c r="K78" s="219">
        <v>1256.95</v>
      </c>
      <c r="L78" s="219">
        <v>1290.9000000000001</v>
      </c>
      <c r="M78" s="220">
        <v>1223</v>
      </c>
      <c r="N78" s="220">
        <v>1167.55</v>
      </c>
      <c r="O78" s="220">
        <v>9828100</v>
      </c>
      <c r="P78" s="221">
        <v>9.9836090001490085E-3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84.85</v>
      </c>
      <c r="F79" s="217">
        <v>84.616666666666674</v>
      </c>
      <c r="G79" s="219">
        <v>82.283333333333346</v>
      </c>
      <c r="H79" s="219">
        <v>79.716666666666669</v>
      </c>
      <c r="I79" s="219">
        <v>77.38333333333334</v>
      </c>
      <c r="J79" s="219">
        <v>87.183333333333351</v>
      </c>
      <c r="K79" s="219">
        <v>89.516666666666666</v>
      </c>
      <c r="L79" s="219">
        <v>92.083333333333357</v>
      </c>
      <c r="M79" s="220">
        <v>86.95</v>
      </c>
      <c r="N79" s="220">
        <v>82.05</v>
      </c>
      <c r="O79" s="220">
        <v>228195000</v>
      </c>
      <c r="P79" s="221">
        <v>5.2020123437581035E-2</v>
      </c>
    </row>
    <row r="80" spans="1:16" ht="12.75" customHeight="1">
      <c r="A80" s="213">
        <v>70</v>
      </c>
      <c r="B80" s="225" t="s">
        <v>843</v>
      </c>
      <c r="C80" s="223" t="s">
        <v>116</v>
      </c>
      <c r="D80" s="218">
        <v>45470</v>
      </c>
      <c r="E80" s="217">
        <v>641.6</v>
      </c>
      <c r="F80" s="217">
        <v>641.65000000000009</v>
      </c>
      <c r="G80" s="219">
        <v>631.85000000000014</v>
      </c>
      <c r="H80" s="219">
        <v>622.1</v>
      </c>
      <c r="I80" s="219">
        <v>612.30000000000007</v>
      </c>
      <c r="J80" s="219">
        <v>651.4000000000002</v>
      </c>
      <c r="K80" s="219">
        <v>661.20000000000016</v>
      </c>
      <c r="L80" s="219">
        <v>670.95000000000027</v>
      </c>
      <c r="M80" s="220">
        <v>651.45000000000005</v>
      </c>
      <c r="N80" s="220">
        <v>631.9</v>
      </c>
      <c r="O80" s="220">
        <v>6730100</v>
      </c>
      <c r="P80" s="221">
        <v>7.007027697395618E-2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1405.45</v>
      </c>
      <c r="F81" s="217">
        <v>1404.4833333333333</v>
      </c>
      <c r="G81" s="219">
        <v>1378.9666666666667</v>
      </c>
      <c r="H81" s="219">
        <v>1352.4833333333333</v>
      </c>
      <c r="I81" s="219">
        <v>1326.9666666666667</v>
      </c>
      <c r="J81" s="219">
        <v>1430.9666666666667</v>
      </c>
      <c r="K81" s="219">
        <v>1456.4833333333336</v>
      </c>
      <c r="L81" s="219">
        <v>1482.9666666666667</v>
      </c>
      <c r="M81" s="220">
        <v>1430</v>
      </c>
      <c r="N81" s="220">
        <v>1378</v>
      </c>
      <c r="O81" s="220">
        <v>6299000</v>
      </c>
      <c r="P81" s="221">
        <v>-6.6235609525311465E-3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2809.85</v>
      </c>
      <c r="F82" s="217">
        <v>2784.6833333333329</v>
      </c>
      <c r="G82" s="219">
        <v>2731.4166666666661</v>
      </c>
      <c r="H82" s="219">
        <v>2652.9833333333331</v>
      </c>
      <c r="I82" s="219">
        <v>2599.7166666666662</v>
      </c>
      <c r="J82" s="219">
        <v>2863.1166666666659</v>
      </c>
      <c r="K82" s="219">
        <v>2916.3833333333332</v>
      </c>
      <c r="L82" s="219">
        <v>2994.8166666666657</v>
      </c>
      <c r="M82" s="220">
        <v>2837.95</v>
      </c>
      <c r="N82" s="220">
        <v>2706.25</v>
      </c>
      <c r="O82" s="220">
        <v>3454675</v>
      </c>
      <c r="P82" s="221">
        <v>2.3417885576745047E-2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469.9</v>
      </c>
      <c r="F83" s="217">
        <v>461.38333333333338</v>
      </c>
      <c r="G83" s="219">
        <v>449.96666666666675</v>
      </c>
      <c r="H83" s="219">
        <v>430.03333333333336</v>
      </c>
      <c r="I83" s="219">
        <v>418.61666666666673</v>
      </c>
      <c r="J83" s="219">
        <v>481.31666666666678</v>
      </c>
      <c r="K83" s="219">
        <v>492.73333333333341</v>
      </c>
      <c r="L83" s="219">
        <v>512.66666666666674</v>
      </c>
      <c r="M83" s="220">
        <v>472.8</v>
      </c>
      <c r="N83" s="220">
        <v>441.45</v>
      </c>
      <c r="O83" s="220">
        <v>8250000</v>
      </c>
      <c r="P83" s="221">
        <v>3.3575544976196442E-2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2339.75</v>
      </c>
      <c r="F84" s="217">
        <v>2334.8666666666668</v>
      </c>
      <c r="G84" s="219">
        <v>2310.7333333333336</v>
      </c>
      <c r="H84" s="219">
        <v>2281.7166666666667</v>
      </c>
      <c r="I84" s="219">
        <v>2257.5833333333335</v>
      </c>
      <c r="J84" s="219">
        <v>2363.8833333333337</v>
      </c>
      <c r="K84" s="219">
        <v>2388.0166666666669</v>
      </c>
      <c r="L84" s="219">
        <v>2417.0333333333338</v>
      </c>
      <c r="M84" s="220">
        <v>2359</v>
      </c>
      <c r="N84" s="220">
        <v>2305.85</v>
      </c>
      <c r="O84" s="220">
        <v>7376300</v>
      </c>
      <c r="P84" s="221">
        <v>2.6089803967228226E-2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568.29999999999995</v>
      </c>
      <c r="F85" s="217">
        <v>564.11666666666667</v>
      </c>
      <c r="G85" s="219">
        <v>551.58333333333337</v>
      </c>
      <c r="H85" s="219">
        <v>534.86666666666667</v>
      </c>
      <c r="I85" s="219">
        <v>522.33333333333337</v>
      </c>
      <c r="J85" s="219">
        <v>580.83333333333337</v>
      </c>
      <c r="K85" s="219">
        <v>593.36666666666667</v>
      </c>
      <c r="L85" s="219">
        <v>610.08333333333337</v>
      </c>
      <c r="M85" s="220">
        <v>576.65</v>
      </c>
      <c r="N85" s="220">
        <v>547.4</v>
      </c>
      <c r="O85" s="220">
        <v>7502500</v>
      </c>
      <c r="P85" s="221">
        <v>1.5910629654705483E-2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4691.2</v>
      </c>
      <c r="F86" s="217">
        <v>4655.4000000000005</v>
      </c>
      <c r="G86" s="219">
        <v>4486.8000000000011</v>
      </c>
      <c r="H86" s="219">
        <v>4282.4000000000005</v>
      </c>
      <c r="I86" s="219">
        <v>4113.8000000000011</v>
      </c>
      <c r="J86" s="219">
        <v>4859.8000000000011</v>
      </c>
      <c r="K86" s="219">
        <v>5028.4000000000015</v>
      </c>
      <c r="L86" s="219">
        <v>5232.8000000000011</v>
      </c>
      <c r="M86" s="220">
        <v>4824</v>
      </c>
      <c r="N86" s="220">
        <v>4451</v>
      </c>
      <c r="O86" s="220">
        <v>12640200</v>
      </c>
      <c r="P86" s="221">
        <v>3.780881302495135E-2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1848.7</v>
      </c>
      <c r="F87" s="217">
        <v>1847.5333333333335</v>
      </c>
      <c r="G87" s="219">
        <v>1815.3166666666671</v>
      </c>
      <c r="H87" s="219">
        <v>1781.9333333333336</v>
      </c>
      <c r="I87" s="219">
        <v>1749.7166666666672</v>
      </c>
      <c r="J87" s="219">
        <v>1880.916666666667</v>
      </c>
      <c r="K87" s="219">
        <v>1913.1333333333337</v>
      </c>
      <c r="L87" s="219">
        <v>1946.5166666666669</v>
      </c>
      <c r="M87" s="220">
        <v>1879.75</v>
      </c>
      <c r="N87" s="220">
        <v>1814.15</v>
      </c>
      <c r="O87" s="220">
        <v>5555000</v>
      </c>
      <c r="P87" s="221">
        <v>8.3499727718279182E-3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1401.05</v>
      </c>
      <c r="F88" s="217">
        <v>1386.1833333333332</v>
      </c>
      <c r="G88" s="219">
        <v>1367.7166666666662</v>
      </c>
      <c r="H88" s="219">
        <v>1334.383333333333</v>
      </c>
      <c r="I88" s="219">
        <v>1315.9166666666661</v>
      </c>
      <c r="J88" s="219">
        <v>1419.5166666666664</v>
      </c>
      <c r="K88" s="219">
        <v>1437.9833333333331</v>
      </c>
      <c r="L88" s="219">
        <v>1471.3166666666666</v>
      </c>
      <c r="M88" s="220">
        <v>1404.65</v>
      </c>
      <c r="N88" s="220">
        <v>1352.85</v>
      </c>
      <c r="O88" s="220">
        <v>21896000</v>
      </c>
      <c r="P88" s="221">
        <v>1.3708396798133324E-2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3704.4</v>
      </c>
      <c r="F89" s="217">
        <v>3702.4500000000003</v>
      </c>
      <c r="G89" s="219">
        <v>3646.9500000000007</v>
      </c>
      <c r="H89" s="219">
        <v>3589.5000000000005</v>
      </c>
      <c r="I89" s="219">
        <v>3534.0000000000009</v>
      </c>
      <c r="J89" s="219">
        <v>3759.9000000000005</v>
      </c>
      <c r="K89" s="219">
        <v>3815.3999999999996</v>
      </c>
      <c r="L89" s="219">
        <v>3872.8500000000004</v>
      </c>
      <c r="M89" s="220">
        <v>3757.95</v>
      </c>
      <c r="N89" s="220">
        <v>3645</v>
      </c>
      <c r="O89" s="220">
        <v>2741400</v>
      </c>
      <c r="P89" s="221">
        <v>3.8316273468717502E-4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1563.4</v>
      </c>
      <c r="F90" s="217">
        <v>1561.1166666666668</v>
      </c>
      <c r="G90" s="219">
        <v>1552.2833333333335</v>
      </c>
      <c r="H90" s="219">
        <v>1541.1666666666667</v>
      </c>
      <c r="I90" s="219">
        <v>1532.3333333333335</v>
      </c>
      <c r="J90" s="219">
        <v>1572.2333333333336</v>
      </c>
      <c r="K90" s="219">
        <v>1581.0666666666666</v>
      </c>
      <c r="L90" s="219">
        <v>1592.1833333333336</v>
      </c>
      <c r="M90" s="220">
        <v>1569.95</v>
      </c>
      <c r="N90" s="220">
        <v>1550</v>
      </c>
      <c r="O90" s="220">
        <v>184595400</v>
      </c>
      <c r="P90" s="221">
        <v>9.394207799876533E-4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555.04999999999995</v>
      </c>
      <c r="F91" s="217">
        <v>554.98333333333323</v>
      </c>
      <c r="G91" s="219">
        <v>550.96666666666647</v>
      </c>
      <c r="H91" s="219">
        <v>546.88333333333321</v>
      </c>
      <c r="I91" s="219">
        <v>542.86666666666645</v>
      </c>
      <c r="J91" s="219">
        <v>559.06666666666649</v>
      </c>
      <c r="K91" s="219">
        <v>563.08333333333314</v>
      </c>
      <c r="L91" s="219">
        <v>567.16666666666652</v>
      </c>
      <c r="M91" s="220">
        <v>559</v>
      </c>
      <c r="N91" s="220">
        <v>550.9</v>
      </c>
      <c r="O91" s="220">
        <v>45521300</v>
      </c>
      <c r="P91" s="221">
        <v>1.1784552944915773E-2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5548.65</v>
      </c>
      <c r="F92" s="217">
        <v>5595.3499999999995</v>
      </c>
      <c r="G92" s="219">
        <v>5443.9999999999991</v>
      </c>
      <c r="H92" s="219">
        <v>5339.3499999999995</v>
      </c>
      <c r="I92" s="219">
        <v>5187.9999999999991</v>
      </c>
      <c r="J92" s="219">
        <v>5699.9999999999991</v>
      </c>
      <c r="K92" s="219">
        <v>5851.3499999999995</v>
      </c>
      <c r="L92" s="219">
        <v>5955.9999999999991</v>
      </c>
      <c r="M92" s="220">
        <v>5746.7</v>
      </c>
      <c r="N92" s="220">
        <v>5490.7</v>
      </c>
      <c r="O92" s="220">
        <v>3808500</v>
      </c>
      <c r="P92" s="221">
        <v>-5.8731401722787787E-3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679.95</v>
      </c>
      <c r="F93" s="217">
        <v>686.48333333333323</v>
      </c>
      <c r="G93" s="219">
        <v>668.96666666666647</v>
      </c>
      <c r="H93" s="219">
        <v>657.98333333333323</v>
      </c>
      <c r="I93" s="219">
        <v>640.46666666666647</v>
      </c>
      <c r="J93" s="219">
        <v>697.46666666666647</v>
      </c>
      <c r="K93" s="219">
        <v>714.98333333333312</v>
      </c>
      <c r="L93" s="219">
        <v>725.96666666666647</v>
      </c>
      <c r="M93" s="220">
        <v>704</v>
      </c>
      <c r="N93" s="220">
        <v>675.5</v>
      </c>
      <c r="O93" s="220">
        <v>42362600</v>
      </c>
      <c r="P93" s="221">
        <v>-1.5837925231794634E-3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338.3</v>
      </c>
      <c r="F94" s="217">
        <v>339.06666666666666</v>
      </c>
      <c r="G94" s="219">
        <v>325.73333333333335</v>
      </c>
      <c r="H94" s="219">
        <v>313.16666666666669</v>
      </c>
      <c r="I94" s="219">
        <v>299.83333333333337</v>
      </c>
      <c r="J94" s="219">
        <v>351.63333333333333</v>
      </c>
      <c r="K94" s="219">
        <v>364.9666666666667</v>
      </c>
      <c r="L94" s="219">
        <v>377.5333333333333</v>
      </c>
      <c r="M94" s="220">
        <v>352.4</v>
      </c>
      <c r="N94" s="220">
        <v>326.5</v>
      </c>
      <c r="O94" s="220">
        <v>32981900</v>
      </c>
      <c r="P94" s="221">
        <v>-3.8324833874208007E-2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518.5</v>
      </c>
      <c r="F95" s="217">
        <v>521.58333333333337</v>
      </c>
      <c r="G95" s="219">
        <v>506.16666666666674</v>
      </c>
      <c r="H95" s="219">
        <v>493.83333333333337</v>
      </c>
      <c r="I95" s="219">
        <v>478.41666666666674</v>
      </c>
      <c r="J95" s="219">
        <v>533.91666666666674</v>
      </c>
      <c r="K95" s="219">
        <v>549.33333333333348</v>
      </c>
      <c r="L95" s="219">
        <v>561.66666666666674</v>
      </c>
      <c r="M95" s="220">
        <v>537</v>
      </c>
      <c r="N95" s="220">
        <v>509.25</v>
      </c>
      <c r="O95" s="220">
        <v>31282200</v>
      </c>
      <c r="P95" s="221">
        <v>4.4583690213226342E-2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2531.75</v>
      </c>
      <c r="F96" s="217">
        <v>2539.1</v>
      </c>
      <c r="G96" s="219">
        <v>2498.1499999999996</v>
      </c>
      <c r="H96" s="219">
        <v>2464.5499999999997</v>
      </c>
      <c r="I96" s="219">
        <v>2423.5999999999995</v>
      </c>
      <c r="J96" s="219">
        <v>2572.6999999999998</v>
      </c>
      <c r="K96" s="219">
        <v>2613.6499999999996</v>
      </c>
      <c r="L96" s="219">
        <v>2647.25</v>
      </c>
      <c r="M96" s="220">
        <v>2580.0500000000002</v>
      </c>
      <c r="N96" s="220">
        <v>2505.5</v>
      </c>
      <c r="O96" s="220">
        <v>18791700</v>
      </c>
      <c r="P96" s="221">
        <v>6.4268384774819644E-3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1113.95</v>
      </c>
      <c r="F97" s="217">
        <v>1112.2833333333335</v>
      </c>
      <c r="G97" s="219">
        <v>1103.666666666667</v>
      </c>
      <c r="H97" s="219">
        <v>1093.3833333333334</v>
      </c>
      <c r="I97" s="219">
        <v>1084.7666666666669</v>
      </c>
      <c r="J97" s="219">
        <v>1122.5666666666671</v>
      </c>
      <c r="K97" s="219">
        <v>1131.1833333333334</v>
      </c>
      <c r="L97" s="219">
        <v>1141.4666666666672</v>
      </c>
      <c r="M97" s="220">
        <v>1120.9000000000001</v>
      </c>
      <c r="N97" s="220">
        <v>1102</v>
      </c>
      <c r="O97" s="220">
        <v>84275100</v>
      </c>
      <c r="P97" s="221">
        <v>2.6114600823325861E-2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1644.95</v>
      </c>
      <c r="F98" s="217">
        <v>1637.25</v>
      </c>
      <c r="G98" s="219">
        <v>1624.5</v>
      </c>
      <c r="H98" s="219">
        <v>1604.05</v>
      </c>
      <c r="I98" s="219">
        <v>1591.3</v>
      </c>
      <c r="J98" s="219">
        <v>1657.7</v>
      </c>
      <c r="K98" s="219">
        <v>1670.45</v>
      </c>
      <c r="L98" s="219">
        <v>1690.9</v>
      </c>
      <c r="M98" s="220">
        <v>1650</v>
      </c>
      <c r="N98" s="220">
        <v>1616.8</v>
      </c>
      <c r="O98" s="220">
        <v>3690500</v>
      </c>
      <c r="P98" s="221">
        <v>-1.7581823099810658E-3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566.1</v>
      </c>
      <c r="F99" s="217">
        <v>566.81666666666661</v>
      </c>
      <c r="G99" s="219">
        <v>562.88333333333321</v>
      </c>
      <c r="H99" s="219">
        <v>559.66666666666663</v>
      </c>
      <c r="I99" s="219">
        <v>555.73333333333323</v>
      </c>
      <c r="J99" s="219">
        <v>570.03333333333319</v>
      </c>
      <c r="K99" s="219">
        <v>573.96666666666658</v>
      </c>
      <c r="L99" s="219">
        <v>577.18333333333317</v>
      </c>
      <c r="M99" s="220">
        <v>570.75</v>
      </c>
      <c r="N99" s="220">
        <v>563.6</v>
      </c>
      <c r="O99" s="220">
        <v>12594000</v>
      </c>
      <c r="P99" s="221">
        <v>1.1932023622996264E-2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15.1</v>
      </c>
      <c r="F100" s="217">
        <v>15.183333333333332</v>
      </c>
      <c r="G100" s="219">
        <v>14.866666666666664</v>
      </c>
      <c r="H100" s="219">
        <v>14.633333333333331</v>
      </c>
      <c r="I100" s="219">
        <v>14.316666666666663</v>
      </c>
      <c r="J100" s="219">
        <v>15.416666666666664</v>
      </c>
      <c r="K100" s="219">
        <v>15.733333333333331</v>
      </c>
      <c r="L100" s="219">
        <v>15.966666666666665</v>
      </c>
      <c r="M100" s="220">
        <v>15.5</v>
      </c>
      <c r="N100" s="220">
        <v>14.95</v>
      </c>
      <c r="O100" s="220">
        <v>3307400000</v>
      </c>
      <c r="P100" s="221">
        <v>2.5588549031281785E-2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114.9</v>
      </c>
      <c r="F101" s="217">
        <v>115.09999999999998</v>
      </c>
      <c r="G101" s="219">
        <v>114.14999999999996</v>
      </c>
      <c r="H101" s="219">
        <v>113.39999999999998</v>
      </c>
      <c r="I101" s="219">
        <v>112.44999999999996</v>
      </c>
      <c r="J101" s="219">
        <v>115.84999999999997</v>
      </c>
      <c r="K101" s="219">
        <v>116.79999999999998</v>
      </c>
      <c r="L101" s="219">
        <v>117.54999999999997</v>
      </c>
      <c r="M101" s="220">
        <v>116.05</v>
      </c>
      <c r="N101" s="220">
        <v>114.35</v>
      </c>
      <c r="O101" s="220">
        <v>90455000</v>
      </c>
      <c r="P101" s="221">
        <v>2.145559256958952E-2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77.650000000000006</v>
      </c>
      <c r="F102" s="217">
        <v>77.783333333333346</v>
      </c>
      <c r="G102" s="219">
        <v>77.066666666666691</v>
      </c>
      <c r="H102" s="219">
        <v>76.483333333333348</v>
      </c>
      <c r="I102" s="219">
        <v>75.766666666666694</v>
      </c>
      <c r="J102" s="219">
        <v>78.366666666666688</v>
      </c>
      <c r="K102" s="219">
        <v>79.083333333333357</v>
      </c>
      <c r="L102" s="219">
        <v>79.666666666666686</v>
      </c>
      <c r="M102" s="220">
        <v>78.5</v>
      </c>
      <c r="N102" s="220">
        <v>77.2</v>
      </c>
      <c r="O102" s="220">
        <v>362775000</v>
      </c>
      <c r="P102" s="221">
        <v>-8.2220991982940687E-3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163.30000000000001</v>
      </c>
      <c r="F103" s="217">
        <v>164.35</v>
      </c>
      <c r="G103" s="219">
        <v>160.19999999999999</v>
      </c>
      <c r="H103" s="219">
        <v>157.1</v>
      </c>
      <c r="I103" s="219">
        <v>152.94999999999999</v>
      </c>
      <c r="J103" s="219">
        <v>167.45</v>
      </c>
      <c r="K103" s="219">
        <v>171.60000000000002</v>
      </c>
      <c r="L103" s="219">
        <v>174.7</v>
      </c>
      <c r="M103" s="220">
        <v>168.5</v>
      </c>
      <c r="N103" s="220">
        <v>161.25</v>
      </c>
      <c r="O103" s="220">
        <v>59617500</v>
      </c>
      <c r="P103" s="221">
        <v>9.4300660792951546E-2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462.9</v>
      </c>
      <c r="F104" s="217">
        <v>461.73333333333335</v>
      </c>
      <c r="G104" s="219">
        <v>454.9666666666667</v>
      </c>
      <c r="H104" s="219">
        <v>447.03333333333336</v>
      </c>
      <c r="I104" s="219">
        <v>440.26666666666671</v>
      </c>
      <c r="J104" s="219">
        <v>469.66666666666669</v>
      </c>
      <c r="K104" s="219">
        <v>476.43333333333334</v>
      </c>
      <c r="L104" s="219">
        <v>484.36666666666667</v>
      </c>
      <c r="M104" s="220">
        <v>468.5</v>
      </c>
      <c r="N104" s="220">
        <v>453.8</v>
      </c>
      <c r="O104" s="220">
        <v>17450125</v>
      </c>
      <c r="P104" s="221">
        <v>-2.8286320421151883E-3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583.70000000000005</v>
      </c>
      <c r="F105" s="217">
        <v>580.9</v>
      </c>
      <c r="G105" s="219">
        <v>575.79999999999995</v>
      </c>
      <c r="H105" s="219">
        <v>567.9</v>
      </c>
      <c r="I105" s="219">
        <v>562.79999999999995</v>
      </c>
      <c r="J105" s="219">
        <v>588.79999999999995</v>
      </c>
      <c r="K105" s="219">
        <v>593.90000000000009</v>
      </c>
      <c r="L105" s="219">
        <v>601.79999999999995</v>
      </c>
      <c r="M105" s="220">
        <v>586</v>
      </c>
      <c r="N105" s="220">
        <v>573</v>
      </c>
      <c r="O105" s="220">
        <v>17764000</v>
      </c>
      <c r="P105" s="221">
        <v>-1.2782038457263532E-2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208.15</v>
      </c>
      <c r="F106" s="217">
        <v>205.45000000000002</v>
      </c>
      <c r="G106" s="219">
        <v>201.30000000000004</v>
      </c>
      <c r="H106" s="219">
        <v>194.45000000000002</v>
      </c>
      <c r="I106" s="219">
        <v>190.30000000000004</v>
      </c>
      <c r="J106" s="219">
        <v>212.30000000000004</v>
      </c>
      <c r="K106" s="219">
        <v>216.45000000000002</v>
      </c>
      <c r="L106" s="219">
        <v>223.30000000000004</v>
      </c>
      <c r="M106" s="220">
        <v>209.6</v>
      </c>
      <c r="N106" s="220">
        <v>198.6</v>
      </c>
      <c r="O106" s="220">
        <v>24464400</v>
      </c>
      <c r="P106" s="221">
        <v>7.0430941864629342E-3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2536.5</v>
      </c>
      <c r="F107" s="217">
        <v>2523.6166666666668</v>
      </c>
      <c r="G107" s="219">
        <v>2499.2333333333336</v>
      </c>
      <c r="H107" s="219">
        <v>2461.9666666666667</v>
      </c>
      <c r="I107" s="219">
        <v>2437.5833333333335</v>
      </c>
      <c r="J107" s="219">
        <v>2560.8833333333337</v>
      </c>
      <c r="K107" s="219">
        <v>2585.2666666666669</v>
      </c>
      <c r="L107" s="219">
        <v>2622.5333333333338</v>
      </c>
      <c r="M107" s="220">
        <v>2548</v>
      </c>
      <c r="N107" s="220">
        <v>2486.35</v>
      </c>
      <c r="O107" s="220">
        <v>1151700</v>
      </c>
      <c r="P107" s="221">
        <v>-4.3835616438356165E-2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4320.95</v>
      </c>
      <c r="F108" s="217">
        <v>4318.7</v>
      </c>
      <c r="G108" s="219">
        <v>4269.25</v>
      </c>
      <c r="H108" s="219">
        <v>4217.55</v>
      </c>
      <c r="I108" s="219">
        <v>4168.1000000000004</v>
      </c>
      <c r="J108" s="219">
        <v>4370.3999999999996</v>
      </c>
      <c r="K108" s="219">
        <v>4419.8499999999985</v>
      </c>
      <c r="L108" s="219">
        <v>4471.5499999999993</v>
      </c>
      <c r="M108" s="220">
        <v>4368.1499999999996</v>
      </c>
      <c r="N108" s="220">
        <v>4267</v>
      </c>
      <c r="O108" s="220">
        <v>5164500</v>
      </c>
      <c r="P108" s="221">
        <v>1.0507161305470768E-2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1485</v>
      </c>
      <c r="F109" s="217">
        <v>1491.2333333333333</v>
      </c>
      <c r="G109" s="219">
        <v>1469.7666666666667</v>
      </c>
      <c r="H109" s="219">
        <v>1454.5333333333333</v>
      </c>
      <c r="I109" s="219">
        <v>1433.0666666666666</v>
      </c>
      <c r="J109" s="219">
        <v>1506.4666666666667</v>
      </c>
      <c r="K109" s="219">
        <v>1527.9333333333334</v>
      </c>
      <c r="L109" s="219">
        <v>1543.1666666666667</v>
      </c>
      <c r="M109" s="220">
        <v>1512.7</v>
      </c>
      <c r="N109" s="220">
        <v>1476</v>
      </c>
      <c r="O109" s="220">
        <v>22509500</v>
      </c>
      <c r="P109" s="221">
        <v>1.1163020529176587E-2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341.2</v>
      </c>
      <c r="F110" s="217">
        <v>341.06666666666666</v>
      </c>
      <c r="G110" s="219">
        <v>335.93333333333334</v>
      </c>
      <c r="H110" s="219">
        <v>330.66666666666669</v>
      </c>
      <c r="I110" s="219">
        <v>325.53333333333336</v>
      </c>
      <c r="J110" s="219">
        <v>346.33333333333331</v>
      </c>
      <c r="K110" s="219">
        <v>351.46666666666664</v>
      </c>
      <c r="L110" s="219">
        <v>356.73333333333329</v>
      </c>
      <c r="M110" s="220">
        <v>346.2</v>
      </c>
      <c r="N110" s="220">
        <v>335.8</v>
      </c>
      <c r="O110" s="220">
        <v>66211600</v>
      </c>
      <c r="P110" s="221">
        <v>1.7290915739434781E-2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1477.55</v>
      </c>
      <c r="F111" s="217">
        <v>1464.0833333333333</v>
      </c>
      <c r="G111" s="219">
        <v>1448.4666666666665</v>
      </c>
      <c r="H111" s="219">
        <v>1419.3833333333332</v>
      </c>
      <c r="I111" s="219">
        <v>1403.7666666666664</v>
      </c>
      <c r="J111" s="219">
        <v>1493.1666666666665</v>
      </c>
      <c r="K111" s="219">
        <v>1508.7833333333333</v>
      </c>
      <c r="L111" s="219">
        <v>1537.8666666666666</v>
      </c>
      <c r="M111" s="220">
        <v>1479.7</v>
      </c>
      <c r="N111" s="220">
        <v>1435</v>
      </c>
      <c r="O111" s="220">
        <v>49004000</v>
      </c>
      <c r="P111" s="221">
        <v>9.8587137510922074E-3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164.55</v>
      </c>
      <c r="F112" s="217">
        <v>164.96666666666667</v>
      </c>
      <c r="G112" s="219">
        <v>161.03333333333333</v>
      </c>
      <c r="H112" s="219">
        <v>157.51666666666665</v>
      </c>
      <c r="I112" s="219">
        <v>153.58333333333331</v>
      </c>
      <c r="J112" s="219">
        <v>168.48333333333335</v>
      </c>
      <c r="K112" s="219">
        <v>172.41666666666669</v>
      </c>
      <c r="L112" s="219">
        <v>175.93333333333337</v>
      </c>
      <c r="M112" s="220">
        <v>168.9</v>
      </c>
      <c r="N112" s="220">
        <v>161.44999999999999</v>
      </c>
      <c r="O112" s="220">
        <v>154678875</v>
      </c>
      <c r="P112" s="221">
        <v>1.3479413549685374E-2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1160.8</v>
      </c>
      <c r="F113" s="217">
        <v>1164.6500000000001</v>
      </c>
      <c r="G113" s="219">
        <v>1144.3000000000002</v>
      </c>
      <c r="H113" s="219">
        <v>1127.8000000000002</v>
      </c>
      <c r="I113" s="219">
        <v>1107.4500000000003</v>
      </c>
      <c r="J113" s="219">
        <v>1181.1500000000001</v>
      </c>
      <c r="K113" s="219">
        <v>1201.5</v>
      </c>
      <c r="L113" s="219">
        <v>1218</v>
      </c>
      <c r="M113" s="220">
        <v>1185</v>
      </c>
      <c r="N113" s="220">
        <v>1148.1500000000001</v>
      </c>
      <c r="O113" s="220">
        <v>2485600</v>
      </c>
      <c r="P113" s="221">
        <v>4.2245843554101936E-2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978.5</v>
      </c>
      <c r="F114" s="217">
        <v>964.86666666666679</v>
      </c>
      <c r="G114" s="219">
        <v>941.8333333333336</v>
      </c>
      <c r="H114" s="219">
        <v>905.16666666666686</v>
      </c>
      <c r="I114" s="219">
        <v>882.13333333333367</v>
      </c>
      <c r="J114" s="219">
        <v>1001.5333333333335</v>
      </c>
      <c r="K114" s="219">
        <v>1024.5666666666668</v>
      </c>
      <c r="L114" s="219">
        <v>1061.2333333333336</v>
      </c>
      <c r="M114" s="220">
        <v>987.9</v>
      </c>
      <c r="N114" s="220">
        <v>928.2</v>
      </c>
      <c r="O114" s="220">
        <v>16485000</v>
      </c>
      <c r="P114" s="221">
        <v>-1.7265661676490532E-2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437.05</v>
      </c>
      <c r="F115" s="217">
        <v>435.91666666666669</v>
      </c>
      <c r="G115" s="219">
        <v>432.93333333333339</v>
      </c>
      <c r="H115" s="219">
        <v>428.81666666666672</v>
      </c>
      <c r="I115" s="219">
        <v>425.83333333333343</v>
      </c>
      <c r="J115" s="219">
        <v>440.03333333333336</v>
      </c>
      <c r="K115" s="219">
        <v>443.01666666666659</v>
      </c>
      <c r="L115" s="219">
        <v>447.13333333333333</v>
      </c>
      <c r="M115" s="220">
        <v>438.9</v>
      </c>
      <c r="N115" s="220">
        <v>431.8</v>
      </c>
      <c r="O115" s="220">
        <v>107459200</v>
      </c>
      <c r="P115" s="221">
        <v>5.0999170617967861E-2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1032.3</v>
      </c>
      <c r="F116" s="217">
        <v>1025.6833333333334</v>
      </c>
      <c r="G116" s="219">
        <v>1011.6166666666668</v>
      </c>
      <c r="H116" s="219">
        <v>990.93333333333339</v>
      </c>
      <c r="I116" s="219">
        <v>976.86666666666679</v>
      </c>
      <c r="J116" s="219">
        <v>1046.3666666666668</v>
      </c>
      <c r="K116" s="219">
        <v>1060.4333333333334</v>
      </c>
      <c r="L116" s="219">
        <v>1081.1166666666668</v>
      </c>
      <c r="M116" s="220">
        <v>1039.75</v>
      </c>
      <c r="N116" s="220">
        <v>1005</v>
      </c>
      <c r="O116" s="220">
        <v>10238750</v>
      </c>
      <c r="P116" s="221">
        <v>-2.7889864704486116E-2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4033.95</v>
      </c>
      <c r="F117" s="217">
        <v>3999.2999999999997</v>
      </c>
      <c r="G117" s="219">
        <v>3951.7999999999993</v>
      </c>
      <c r="H117" s="219">
        <v>3869.6499999999996</v>
      </c>
      <c r="I117" s="219">
        <v>3822.1499999999992</v>
      </c>
      <c r="J117" s="219">
        <v>4081.4499999999994</v>
      </c>
      <c r="K117" s="219">
        <v>4128.9500000000007</v>
      </c>
      <c r="L117" s="219">
        <v>4211.0999999999995</v>
      </c>
      <c r="M117" s="220">
        <v>4046.8</v>
      </c>
      <c r="N117" s="220">
        <v>3917.15</v>
      </c>
      <c r="O117" s="220">
        <v>428125</v>
      </c>
      <c r="P117" s="221">
        <v>6.9643972517176758E-2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890.45</v>
      </c>
      <c r="F118" s="217">
        <v>889.48333333333323</v>
      </c>
      <c r="G118" s="219">
        <v>882.06666666666649</v>
      </c>
      <c r="H118" s="219">
        <v>873.68333333333328</v>
      </c>
      <c r="I118" s="219">
        <v>866.26666666666654</v>
      </c>
      <c r="J118" s="219">
        <v>897.86666666666645</v>
      </c>
      <c r="K118" s="219">
        <v>905.28333333333319</v>
      </c>
      <c r="L118" s="219">
        <v>913.6666666666664</v>
      </c>
      <c r="M118" s="220">
        <v>896.9</v>
      </c>
      <c r="N118" s="220">
        <v>881.1</v>
      </c>
      <c r="O118" s="220">
        <v>15649875</v>
      </c>
      <c r="P118" s="221">
        <v>3.991926440906033E-2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521.85</v>
      </c>
      <c r="F119" s="217">
        <v>523.2833333333333</v>
      </c>
      <c r="G119" s="219">
        <v>513.66666666666663</v>
      </c>
      <c r="H119" s="219">
        <v>505.48333333333335</v>
      </c>
      <c r="I119" s="219">
        <v>495.86666666666667</v>
      </c>
      <c r="J119" s="219">
        <v>531.46666666666658</v>
      </c>
      <c r="K119" s="219">
        <v>541.08333333333337</v>
      </c>
      <c r="L119" s="219">
        <v>549.26666666666654</v>
      </c>
      <c r="M119" s="220">
        <v>532.9</v>
      </c>
      <c r="N119" s="220">
        <v>515.1</v>
      </c>
      <c r="O119" s="220">
        <v>21922500</v>
      </c>
      <c r="P119" s="221">
        <v>2.2325852521130864E-2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1739.1</v>
      </c>
      <c r="F120" s="217">
        <v>1730.6666666666667</v>
      </c>
      <c r="G120" s="219">
        <v>1718.6833333333334</v>
      </c>
      <c r="H120" s="219">
        <v>1698.2666666666667</v>
      </c>
      <c r="I120" s="219">
        <v>1686.2833333333333</v>
      </c>
      <c r="J120" s="219">
        <v>1751.0833333333335</v>
      </c>
      <c r="K120" s="219">
        <v>1763.0666666666666</v>
      </c>
      <c r="L120" s="219">
        <v>1783.4833333333336</v>
      </c>
      <c r="M120" s="220">
        <v>1742.65</v>
      </c>
      <c r="N120" s="220">
        <v>1710.25</v>
      </c>
      <c r="O120" s="220">
        <v>42452000</v>
      </c>
      <c r="P120" s="221">
        <v>1.7711419886271014E-2</v>
      </c>
    </row>
    <row r="121" spans="1:16" ht="12.75" customHeight="1">
      <c r="A121" s="213">
        <v>111</v>
      </c>
      <c r="B121" s="225" t="s">
        <v>66</v>
      </c>
      <c r="C121" s="217" t="s">
        <v>847</v>
      </c>
      <c r="D121" s="218">
        <v>45470</v>
      </c>
      <c r="E121" s="217">
        <v>157.6</v>
      </c>
      <c r="F121" s="217">
        <v>157.56666666666666</v>
      </c>
      <c r="G121" s="219">
        <v>154.78333333333333</v>
      </c>
      <c r="H121" s="219">
        <v>151.96666666666667</v>
      </c>
      <c r="I121" s="219">
        <v>149.18333333333334</v>
      </c>
      <c r="J121" s="219">
        <v>160.38333333333333</v>
      </c>
      <c r="K121" s="219">
        <v>163.16666666666663</v>
      </c>
      <c r="L121" s="219">
        <v>165.98333333333332</v>
      </c>
      <c r="M121" s="220">
        <v>160.35</v>
      </c>
      <c r="N121" s="220">
        <v>154.75</v>
      </c>
      <c r="O121" s="220">
        <v>47163340</v>
      </c>
      <c r="P121" s="221">
        <v>4.415687049293688E-2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2761.2</v>
      </c>
      <c r="F122" s="217">
        <v>2770.4</v>
      </c>
      <c r="G122" s="219">
        <v>2707.1000000000004</v>
      </c>
      <c r="H122" s="219">
        <v>2653.0000000000005</v>
      </c>
      <c r="I122" s="219">
        <v>2589.7000000000007</v>
      </c>
      <c r="J122" s="219">
        <v>2824.5</v>
      </c>
      <c r="K122" s="219">
        <v>2887.8</v>
      </c>
      <c r="L122" s="219">
        <v>2941.8999999999996</v>
      </c>
      <c r="M122" s="220">
        <v>2833.7</v>
      </c>
      <c r="N122" s="220">
        <v>2716.3</v>
      </c>
      <c r="O122" s="220">
        <v>1369500</v>
      </c>
      <c r="P122" s="221">
        <v>4.486152437628748E-2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431.35</v>
      </c>
      <c r="F123" s="217">
        <v>433.83333333333331</v>
      </c>
      <c r="G123" s="219">
        <v>425.11666666666662</v>
      </c>
      <c r="H123" s="219">
        <v>418.88333333333333</v>
      </c>
      <c r="I123" s="219">
        <v>410.16666666666663</v>
      </c>
      <c r="J123" s="219">
        <v>440.06666666666661</v>
      </c>
      <c r="K123" s="219">
        <v>448.7833333333333</v>
      </c>
      <c r="L123" s="219">
        <v>455.01666666666659</v>
      </c>
      <c r="M123" s="220">
        <v>442.55</v>
      </c>
      <c r="N123" s="220">
        <v>427.6</v>
      </c>
      <c r="O123" s="220">
        <v>14591100</v>
      </c>
      <c r="P123" s="221">
        <v>0.16680261011419251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653.79999999999995</v>
      </c>
      <c r="F124" s="217">
        <v>646.83333333333337</v>
      </c>
      <c r="G124" s="219">
        <v>637.56666666666672</v>
      </c>
      <c r="H124" s="219">
        <v>621.33333333333337</v>
      </c>
      <c r="I124" s="219">
        <v>612.06666666666672</v>
      </c>
      <c r="J124" s="219">
        <v>663.06666666666672</v>
      </c>
      <c r="K124" s="219">
        <v>672.33333333333337</v>
      </c>
      <c r="L124" s="219">
        <v>688.56666666666672</v>
      </c>
      <c r="M124" s="220">
        <v>656.1</v>
      </c>
      <c r="N124" s="220">
        <v>630.6</v>
      </c>
      <c r="O124" s="220">
        <v>26273000</v>
      </c>
      <c r="P124" s="221">
        <v>-2.638502871965907E-2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3472.35</v>
      </c>
      <c r="F125" s="217">
        <v>3458.0166666666664</v>
      </c>
      <c r="G125" s="219">
        <v>3390.333333333333</v>
      </c>
      <c r="H125" s="219">
        <v>3308.3166666666666</v>
      </c>
      <c r="I125" s="219">
        <v>3240.6333333333332</v>
      </c>
      <c r="J125" s="219">
        <v>3540.0333333333328</v>
      </c>
      <c r="K125" s="219">
        <v>3607.7166666666662</v>
      </c>
      <c r="L125" s="219">
        <v>3689.7333333333327</v>
      </c>
      <c r="M125" s="220">
        <v>3525.7</v>
      </c>
      <c r="N125" s="220">
        <v>3376</v>
      </c>
      <c r="O125" s="220">
        <v>16011150</v>
      </c>
      <c r="P125" s="221">
        <v>6.4090039078076408E-2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4782.8</v>
      </c>
      <c r="F126" s="217">
        <v>4753.5</v>
      </c>
      <c r="G126" s="219">
        <v>4708</v>
      </c>
      <c r="H126" s="219">
        <v>4633.2</v>
      </c>
      <c r="I126" s="219">
        <v>4587.7</v>
      </c>
      <c r="J126" s="219">
        <v>4828.3</v>
      </c>
      <c r="K126" s="219">
        <v>4873.8</v>
      </c>
      <c r="L126" s="219">
        <v>4948.6000000000004</v>
      </c>
      <c r="M126" s="220">
        <v>4799</v>
      </c>
      <c r="N126" s="220">
        <v>4678.7</v>
      </c>
      <c r="O126" s="220">
        <v>3841650</v>
      </c>
      <c r="P126" s="221">
        <v>3.7428606148985293E-2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4673.8</v>
      </c>
      <c r="F127" s="217">
        <v>4661.8</v>
      </c>
      <c r="G127" s="219">
        <v>4633.8500000000004</v>
      </c>
      <c r="H127" s="219">
        <v>4593.9000000000005</v>
      </c>
      <c r="I127" s="219">
        <v>4565.9500000000007</v>
      </c>
      <c r="J127" s="219">
        <v>4701.75</v>
      </c>
      <c r="K127" s="219">
        <v>4729.6999999999989</v>
      </c>
      <c r="L127" s="219">
        <v>4769.6499999999996</v>
      </c>
      <c r="M127" s="220">
        <v>4689.75</v>
      </c>
      <c r="N127" s="220">
        <v>4621.8500000000004</v>
      </c>
      <c r="O127" s="220">
        <v>1506200</v>
      </c>
      <c r="P127" s="221">
        <v>1.4071231401063759E-2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1615.5</v>
      </c>
      <c r="F128" s="217">
        <v>1627.6333333333332</v>
      </c>
      <c r="G128" s="219">
        <v>1595.9666666666665</v>
      </c>
      <c r="H128" s="219">
        <v>1576.4333333333332</v>
      </c>
      <c r="I128" s="219">
        <v>1544.7666666666664</v>
      </c>
      <c r="J128" s="219">
        <v>1647.1666666666665</v>
      </c>
      <c r="K128" s="219">
        <v>1678.8333333333335</v>
      </c>
      <c r="L128" s="219">
        <v>1698.3666666666666</v>
      </c>
      <c r="M128" s="220">
        <v>1659.3</v>
      </c>
      <c r="N128" s="220">
        <v>1608.1</v>
      </c>
      <c r="O128" s="220">
        <v>6426000</v>
      </c>
      <c r="P128" s="221">
        <v>1.7702093289358553E-2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2712.4</v>
      </c>
      <c r="F129" s="217">
        <v>2729.0499999999997</v>
      </c>
      <c r="G129" s="219">
        <v>2669.0999999999995</v>
      </c>
      <c r="H129" s="219">
        <v>2625.7999999999997</v>
      </c>
      <c r="I129" s="219">
        <v>2565.8499999999995</v>
      </c>
      <c r="J129" s="219">
        <v>2772.3499999999995</v>
      </c>
      <c r="K129" s="219">
        <v>2832.2999999999993</v>
      </c>
      <c r="L129" s="219">
        <v>2875.5999999999995</v>
      </c>
      <c r="M129" s="220">
        <v>2789</v>
      </c>
      <c r="N129" s="220">
        <v>2685.75</v>
      </c>
      <c r="O129" s="220">
        <v>14972300</v>
      </c>
      <c r="P129" s="221">
        <v>4.4410263922459045E-2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272.95</v>
      </c>
      <c r="F130" s="217">
        <v>273.08333333333331</v>
      </c>
      <c r="G130" s="219">
        <v>270.31666666666661</v>
      </c>
      <c r="H130" s="219">
        <v>267.68333333333328</v>
      </c>
      <c r="I130" s="219">
        <v>264.91666666666657</v>
      </c>
      <c r="J130" s="219">
        <v>275.71666666666664</v>
      </c>
      <c r="K130" s="219">
        <v>278.48333333333341</v>
      </c>
      <c r="L130" s="219">
        <v>281.11666666666667</v>
      </c>
      <c r="M130" s="220">
        <v>275.85000000000002</v>
      </c>
      <c r="N130" s="220">
        <v>270.45</v>
      </c>
      <c r="O130" s="220">
        <v>29490000</v>
      </c>
      <c r="P130" s="221">
        <v>1.3402061855670102E-2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178.6</v>
      </c>
      <c r="F131" s="217">
        <v>176.20000000000002</v>
      </c>
      <c r="G131" s="219">
        <v>172.55000000000004</v>
      </c>
      <c r="H131" s="219">
        <v>166.50000000000003</v>
      </c>
      <c r="I131" s="219">
        <v>162.85000000000005</v>
      </c>
      <c r="J131" s="219">
        <v>182.25000000000003</v>
      </c>
      <c r="K131" s="219">
        <v>185.9</v>
      </c>
      <c r="L131" s="219">
        <v>191.95000000000002</v>
      </c>
      <c r="M131" s="220">
        <v>179.85</v>
      </c>
      <c r="N131" s="220">
        <v>170.15</v>
      </c>
      <c r="O131" s="220">
        <v>49398000</v>
      </c>
      <c r="P131" s="221">
        <v>5.9179210086195803E-2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638.6</v>
      </c>
      <c r="F132" s="217">
        <v>638.16666666666663</v>
      </c>
      <c r="G132" s="219">
        <v>625.5333333333333</v>
      </c>
      <c r="H132" s="219">
        <v>612.4666666666667</v>
      </c>
      <c r="I132" s="219">
        <v>599.83333333333337</v>
      </c>
      <c r="J132" s="219">
        <v>651.23333333333323</v>
      </c>
      <c r="K132" s="219">
        <v>663.86666666666667</v>
      </c>
      <c r="L132" s="219">
        <v>676.93333333333317</v>
      </c>
      <c r="M132" s="220">
        <v>650.79999999999995</v>
      </c>
      <c r="N132" s="220">
        <v>625.1</v>
      </c>
      <c r="O132" s="220">
        <v>12008400</v>
      </c>
      <c r="P132" s="221">
        <v>-2.759692935574774E-2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12692.35</v>
      </c>
      <c r="F133" s="217">
        <v>12637.816666666666</v>
      </c>
      <c r="G133" s="219">
        <v>12564.633333333331</v>
      </c>
      <c r="H133" s="219">
        <v>12436.916666666666</v>
      </c>
      <c r="I133" s="219">
        <v>12363.733333333332</v>
      </c>
      <c r="J133" s="219">
        <v>12765.533333333331</v>
      </c>
      <c r="K133" s="219">
        <v>12838.716666666665</v>
      </c>
      <c r="L133" s="219">
        <v>12966.433333333331</v>
      </c>
      <c r="M133" s="220">
        <v>12711</v>
      </c>
      <c r="N133" s="220">
        <v>12510.1</v>
      </c>
      <c r="O133" s="220">
        <v>2097550</v>
      </c>
      <c r="P133" s="221">
        <v>2.8462858543760725E-2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45470</v>
      </c>
      <c r="E134" s="217">
        <v>1311.15</v>
      </c>
      <c r="F134" s="217">
        <v>1300.7166666666667</v>
      </c>
      <c r="G134" s="219">
        <v>1285.4333333333334</v>
      </c>
      <c r="H134" s="219">
        <v>1259.7166666666667</v>
      </c>
      <c r="I134" s="219">
        <v>1244.4333333333334</v>
      </c>
      <c r="J134" s="219">
        <v>1326.4333333333334</v>
      </c>
      <c r="K134" s="219">
        <v>1341.7166666666667</v>
      </c>
      <c r="L134" s="219">
        <v>1367.4333333333334</v>
      </c>
      <c r="M134" s="220">
        <v>1316</v>
      </c>
      <c r="N134" s="220">
        <v>1275</v>
      </c>
      <c r="O134" s="220">
        <v>8281700</v>
      </c>
      <c r="P134" s="221">
        <v>3.9356935781428445E-2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3504.95</v>
      </c>
      <c r="F135" s="217">
        <v>3532.9833333333331</v>
      </c>
      <c r="G135" s="219">
        <v>3464.1166666666663</v>
      </c>
      <c r="H135" s="219">
        <v>3423.2833333333333</v>
      </c>
      <c r="I135" s="219">
        <v>3354.4166666666665</v>
      </c>
      <c r="J135" s="219">
        <v>3573.8166666666662</v>
      </c>
      <c r="K135" s="219">
        <v>3642.6833333333329</v>
      </c>
      <c r="L135" s="219">
        <v>3683.516666666666</v>
      </c>
      <c r="M135" s="220">
        <v>3601.85</v>
      </c>
      <c r="N135" s="220">
        <v>3492.15</v>
      </c>
      <c r="O135" s="220">
        <v>2658400</v>
      </c>
      <c r="P135" s="221">
        <v>2.6488531932967796E-2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2039.9</v>
      </c>
      <c r="F136" s="217">
        <v>2040.1333333333332</v>
      </c>
      <c r="G136" s="219">
        <v>2003.7666666666664</v>
      </c>
      <c r="H136" s="219">
        <v>1967.6333333333332</v>
      </c>
      <c r="I136" s="219">
        <v>1931.2666666666664</v>
      </c>
      <c r="J136" s="219">
        <v>2076.2666666666664</v>
      </c>
      <c r="K136" s="219">
        <v>2112.6333333333332</v>
      </c>
      <c r="L136" s="219">
        <v>2148.7666666666664</v>
      </c>
      <c r="M136" s="220">
        <v>2076.5</v>
      </c>
      <c r="N136" s="220">
        <v>2004</v>
      </c>
      <c r="O136" s="220">
        <v>1486800</v>
      </c>
      <c r="P136" s="221">
        <v>0.2565922920892495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932.9</v>
      </c>
      <c r="F137" s="217">
        <v>935.15</v>
      </c>
      <c r="G137" s="219">
        <v>926.3</v>
      </c>
      <c r="H137" s="219">
        <v>919.69999999999993</v>
      </c>
      <c r="I137" s="219">
        <v>910.84999999999991</v>
      </c>
      <c r="J137" s="219">
        <v>941.75</v>
      </c>
      <c r="K137" s="219">
        <v>950.60000000000014</v>
      </c>
      <c r="L137" s="219">
        <v>957.2</v>
      </c>
      <c r="M137" s="220">
        <v>944</v>
      </c>
      <c r="N137" s="220">
        <v>928.55</v>
      </c>
      <c r="O137" s="220">
        <v>5833600</v>
      </c>
      <c r="P137" s="221">
        <v>3.7268847795163582E-2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1368.15</v>
      </c>
      <c r="F138" s="217">
        <v>1361.95</v>
      </c>
      <c r="G138" s="219">
        <v>1341.0500000000002</v>
      </c>
      <c r="H138" s="219">
        <v>1313.95</v>
      </c>
      <c r="I138" s="219">
        <v>1293.0500000000002</v>
      </c>
      <c r="J138" s="219">
        <v>1389.0500000000002</v>
      </c>
      <c r="K138" s="219">
        <v>1409.9500000000003</v>
      </c>
      <c r="L138" s="219">
        <v>1437.0500000000002</v>
      </c>
      <c r="M138" s="220">
        <v>1382.85</v>
      </c>
      <c r="N138" s="220">
        <v>1334.85</v>
      </c>
      <c r="O138" s="220">
        <v>2002000</v>
      </c>
      <c r="P138" s="221">
        <v>1.7483228298434642E-2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153.35</v>
      </c>
      <c r="F139" s="217">
        <v>152.96666666666667</v>
      </c>
      <c r="G139" s="219">
        <v>150.43333333333334</v>
      </c>
      <c r="H139" s="219">
        <v>147.51666666666668</v>
      </c>
      <c r="I139" s="219">
        <v>144.98333333333335</v>
      </c>
      <c r="J139" s="219">
        <v>155.88333333333333</v>
      </c>
      <c r="K139" s="219">
        <v>158.41666666666669</v>
      </c>
      <c r="L139" s="219">
        <v>161.33333333333331</v>
      </c>
      <c r="M139" s="220">
        <v>155.5</v>
      </c>
      <c r="N139" s="220">
        <v>150.05000000000001</v>
      </c>
      <c r="O139" s="220">
        <v>110021600</v>
      </c>
      <c r="P139" s="221">
        <v>1.0301212674403442E-2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2450.5</v>
      </c>
      <c r="F140" s="217">
        <v>2442.5</v>
      </c>
      <c r="G140" s="219">
        <v>2401</v>
      </c>
      <c r="H140" s="219">
        <v>2351.5</v>
      </c>
      <c r="I140" s="219">
        <v>2310</v>
      </c>
      <c r="J140" s="219">
        <v>2492</v>
      </c>
      <c r="K140" s="219">
        <v>2533.5</v>
      </c>
      <c r="L140" s="219">
        <v>2583</v>
      </c>
      <c r="M140" s="220">
        <v>2484</v>
      </c>
      <c r="N140" s="220">
        <v>2393</v>
      </c>
      <c r="O140" s="220">
        <v>2482975</v>
      </c>
      <c r="P140" s="221">
        <v>0.10608844787455592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126846.65</v>
      </c>
      <c r="F141" s="217">
        <v>128153.84999999999</v>
      </c>
      <c r="G141" s="219">
        <v>125309.29999999999</v>
      </c>
      <c r="H141" s="219">
        <v>123771.95</v>
      </c>
      <c r="I141" s="219">
        <v>120927.4</v>
      </c>
      <c r="J141" s="219">
        <v>129691.19999999998</v>
      </c>
      <c r="K141" s="219">
        <v>132535.75</v>
      </c>
      <c r="L141" s="219">
        <v>134073.09999999998</v>
      </c>
      <c r="M141" s="220">
        <v>130998.39999999999</v>
      </c>
      <c r="N141" s="220">
        <v>126616.5</v>
      </c>
      <c r="O141" s="220">
        <v>50285</v>
      </c>
      <c r="P141" s="221">
        <v>3.4457930466982103E-2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1761.05</v>
      </c>
      <c r="F142" s="217">
        <v>1775.6833333333334</v>
      </c>
      <c r="G142" s="219">
        <v>1733.3666666666668</v>
      </c>
      <c r="H142" s="219">
        <v>1705.6833333333334</v>
      </c>
      <c r="I142" s="219">
        <v>1663.3666666666668</v>
      </c>
      <c r="J142" s="219">
        <v>1803.3666666666668</v>
      </c>
      <c r="K142" s="219">
        <v>1845.6833333333334</v>
      </c>
      <c r="L142" s="219">
        <v>1873.3666666666668</v>
      </c>
      <c r="M142" s="220">
        <v>1818</v>
      </c>
      <c r="N142" s="220">
        <v>1748</v>
      </c>
      <c r="O142" s="220">
        <v>3781250</v>
      </c>
      <c r="P142" s="221">
        <v>4.1824518866494922E-2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181.2</v>
      </c>
      <c r="F143" s="217">
        <v>181.08333333333334</v>
      </c>
      <c r="G143" s="219">
        <v>176.7166666666667</v>
      </c>
      <c r="H143" s="219">
        <v>172.23333333333335</v>
      </c>
      <c r="I143" s="219">
        <v>167.8666666666667</v>
      </c>
      <c r="J143" s="219">
        <v>185.56666666666669</v>
      </c>
      <c r="K143" s="219">
        <v>189.93333333333331</v>
      </c>
      <c r="L143" s="219">
        <v>194.41666666666669</v>
      </c>
      <c r="M143" s="220">
        <v>185.45</v>
      </c>
      <c r="N143" s="220">
        <v>176.6</v>
      </c>
      <c r="O143" s="220">
        <v>75570000</v>
      </c>
      <c r="P143" s="221">
        <v>-9.4863602850823302E-3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6147.05</v>
      </c>
      <c r="F144" s="217">
        <v>6111.1000000000013</v>
      </c>
      <c r="G144" s="219">
        <v>6047.8500000000022</v>
      </c>
      <c r="H144" s="219">
        <v>5948.6500000000005</v>
      </c>
      <c r="I144" s="219">
        <v>5885.4000000000015</v>
      </c>
      <c r="J144" s="219">
        <v>6210.3000000000029</v>
      </c>
      <c r="K144" s="219">
        <v>6273.5500000000011</v>
      </c>
      <c r="L144" s="219">
        <v>6372.7500000000036</v>
      </c>
      <c r="M144" s="220">
        <v>6174.35</v>
      </c>
      <c r="N144" s="220">
        <v>6011.9</v>
      </c>
      <c r="O144" s="220">
        <v>1425600</v>
      </c>
      <c r="P144" s="221">
        <v>-4.4247787610619468E-2</v>
      </c>
    </row>
    <row r="145" spans="1:16" ht="12.75" customHeight="1">
      <c r="A145" s="213">
        <v>135</v>
      </c>
      <c r="B145" s="225" t="s">
        <v>843</v>
      </c>
      <c r="C145" s="217" t="s">
        <v>183</v>
      </c>
      <c r="D145" s="218">
        <v>45470</v>
      </c>
      <c r="E145" s="217">
        <v>3336.7</v>
      </c>
      <c r="F145" s="217">
        <v>3331.9333333333329</v>
      </c>
      <c r="G145" s="219">
        <v>3296.8666666666659</v>
      </c>
      <c r="H145" s="219">
        <v>3257.0333333333328</v>
      </c>
      <c r="I145" s="219">
        <v>3221.9666666666658</v>
      </c>
      <c r="J145" s="219">
        <v>3371.766666666666</v>
      </c>
      <c r="K145" s="219">
        <v>3406.8333333333326</v>
      </c>
      <c r="L145" s="219">
        <v>3446.6666666666661</v>
      </c>
      <c r="M145" s="220">
        <v>3367</v>
      </c>
      <c r="N145" s="220">
        <v>3292.1</v>
      </c>
      <c r="O145" s="220">
        <v>1337000</v>
      </c>
      <c r="P145" s="221">
        <v>-1.8247237214083781E-2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2479.1</v>
      </c>
      <c r="F146" s="217">
        <v>2480.8666666666663</v>
      </c>
      <c r="G146" s="219">
        <v>2456.5333333333328</v>
      </c>
      <c r="H146" s="219">
        <v>2433.9666666666667</v>
      </c>
      <c r="I146" s="219">
        <v>2409.6333333333332</v>
      </c>
      <c r="J146" s="219">
        <v>2503.4333333333325</v>
      </c>
      <c r="K146" s="219">
        <v>2527.7666666666655</v>
      </c>
      <c r="L146" s="219">
        <v>2550.3333333333321</v>
      </c>
      <c r="M146" s="220">
        <v>2505.1999999999998</v>
      </c>
      <c r="N146" s="220">
        <v>2458.3000000000002</v>
      </c>
      <c r="O146" s="220">
        <v>6035600</v>
      </c>
      <c r="P146" s="221">
        <v>4.6611639037247694E-2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253.55</v>
      </c>
      <c r="F147" s="217">
        <v>253.2833333333333</v>
      </c>
      <c r="G147" s="219">
        <v>247.81666666666661</v>
      </c>
      <c r="H147" s="219">
        <v>242.08333333333331</v>
      </c>
      <c r="I147" s="219">
        <v>236.61666666666662</v>
      </c>
      <c r="J147" s="219">
        <v>259.01666666666659</v>
      </c>
      <c r="K147" s="219">
        <v>264.48333333333329</v>
      </c>
      <c r="L147" s="219">
        <v>270.21666666666658</v>
      </c>
      <c r="M147" s="220">
        <v>258.75</v>
      </c>
      <c r="N147" s="220">
        <v>247.55</v>
      </c>
      <c r="O147" s="220">
        <v>74308500</v>
      </c>
      <c r="P147" s="221">
        <v>9.5989239422841766E-3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350.95</v>
      </c>
      <c r="F148" s="217">
        <v>352.51666666666671</v>
      </c>
      <c r="G148" s="219">
        <v>344.03333333333342</v>
      </c>
      <c r="H148" s="219">
        <v>337.11666666666673</v>
      </c>
      <c r="I148" s="219">
        <v>328.63333333333344</v>
      </c>
      <c r="J148" s="219">
        <v>359.43333333333339</v>
      </c>
      <c r="K148" s="219">
        <v>367.91666666666663</v>
      </c>
      <c r="L148" s="219">
        <v>374.83333333333337</v>
      </c>
      <c r="M148" s="220">
        <v>361</v>
      </c>
      <c r="N148" s="220">
        <v>345.6</v>
      </c>
      <c r="O148" s="220">
        <v>100698000</v>
      </c>
      <c r="P148" s="221">
        <v>-2.4221710379671597E-3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1915.2</v>
      </c>
      <c r="F149" s="217">
        <v>1896.7833333333335</v>
      </c>
      <c r="G149" s="219">
        <v>1871.5666666666671</v>
      </c>
      <c r="H149" s="219">
        <v>1827.9333333333336</v>
      </c>
      <c r="I149" s="219">
        <v>1802.7166666666672</v>
      </c>
      <c r="J149" s="219">
        <v>1940.416666666667</v>
      </c>
      <c r="K149" s="219">
        <v>1965.6333333333337</v>
      </c>
      <c r="L149" s="219">
        <v>2009.2666666666669</v>
      </c>
      <c r="M149" s="220">
        <v>1922</v>
      </c>
      <c r="N149" s="220">
        <v>1853.15</v>
      </c>
      <c r="O149" s="220">
        <v>5263300</v>
      </c>
      <c r="P149" s="221">
        <v>5.8566802759397435E-2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8209.5499999999993</v>
      </c>
      <c r="F150" s="217">
        <v>8069.166666666667</v>
      </c>
      <c r="G150" s="219">
        <v>7893.3333333333339</v>
      </c>
      <c r="H150" s="219">
        <v>7577.1166666666668</v>
      </c>
      <c r="I150" s="219">
        <v>7401.2833333333338</v>
      </c>
      <c r="J150" s="219">
        <v>8385.383333333335</v>
      </c>
      <c r="K150" s="219">
        <v>8561.2166666666672</v>
      </c>
      <c r="L150" s="219">
        <v>8877.4333333333343</v>
      </c>
      <c r="M150" s="220">
        <v>8245</v>
      </c>
      <c r="N150" s="220">
        <v>7752.95</v>
      </c>
      <c r="O150" s="220">
        <v>680700</v>
      </c>
      <c r="P150" s="221">
        <v>6.8099796014435901E-2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253.35</v>
      </c>
      <c r="F151" s="217">
        <v>254.91666666666666</v>
      </c>
      <c r="G151" s="219">
        <v>248.98333333333329</v>
      </c>
      <c r="H151" s="219">
        <v>244.61666666666665</v>
      </c>
      <c r="I151" s="219">
        <v>238.68333333333328</v>
      </c>
      <c r="J151" s="219">
        <v>259.2833333333333</v>
      </c>
      <c r="K151" s="219">
        <v>265.21666666666664</v>
      </c>
      <c r="L151" s="219">
        <v>269.58333333333331</v>
      </c>
      <c r="M151" s="220">
        <v>260.85000000000002</v>
      </c>
      <c r="N151" s="220">
        <v>250.55</v>
      </c>
      <c r="O151" s="220">
        <v>81142600</v>
      </c>
      <c r="P151" s="221">
        <v>5.2983937448477431E-2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38670.300000000003</v>
      </c>
      <c r="F152" s="217">
        <v>38284.76666666667</v>
      </c>
      <c r="G152" s="219">
        <v>37759.733333333337</v>
      </c>
      <c r="H152" s="219">
        <v>36849.166666666664</v>
      </c>
      <c r="I152" s="219">
        <v>36324.133333333331</v>
      </c>
      <c r="J152" s="219">
        <v>39195.333333333343</v>
      </c>
      <c r="K152" s="219">
        <v>39720.366666666683</v>
      </c>
      <c r="L152" s="219">
        <v>40630.933333333349</v>
      </c>
      <c r="M152" s="220">
        <v>38809.800000000003</v>
      </c>
      <c r="N152" s="220">
        <v>37374.199999999997</v>
      </c>
      <c r="O152" s="220">
        <v>214230</v>
      </c>
      <c r="P152" s="221">
        <v>3.4627644161112719E-2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809.1</v>
      </c>
      <c r="F153" s="217">
        <v>803.7166666666667</v>
      </c>
      <c r="G153" s="219">
        <v>792.53333333333342</v>
      </c>
      <c r="H153" s="219">
        <v>775.9666666666667</v>
      </c>
      <c r="I153" s="219">
        <v>764.78333333333342</v>
      </c>
      <c r="J153" s="219">
        <v>820.28333333333342</v>
      </c>
      <c r="K153" s="219">
        <v>831.46666666666681</v>
      </c>
      <c r="L153" s="219">
        <v>848.03333333333342</v>
      </c>
      <c r="M153" s="220">
        <v>814.9</v>
      </c>
      <c r="N153" s="220">
        <v>787.15</v>
      </c>
      <c r="O153" s="220">
        <v>12478500</v>
      </c>
      <c r="P153" s="221">
        <v>2.8052397429560061E-2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3714.85</v>
      </c>
      <c r="F154" s="217">
        <v>3689.1166666666668</v>
      </c>
      <c r="G154" s="219">
        <v>3646.2333333333336</v>
      </c>
      <c r="H154" s="219">
        <v>3577.6166666666668</v>
      </c>
      <c r="I154" s="219">
        <v>3534.7333333333336</v>
      </c>
      <c r="J154" s="219">
        <v>3757.7333333333336</v>
      </c>
      <c r="K154" s="219">
        <v>3800.6166666666668</v>
      </c>
      <c r="L154" s="219">
        <v>3869.2333333333336</v>
      </c>
      <c r="M154" s="220">
        <v>3732</v>
      </c>
      <c r="N154" s="220">
        <v>3620.5</v>
      </c>
      <c r="O154" s="220">
        <v>2495000</v>
      </c>
      <c r="P154" s="221">
        <v>-6.609332696289218E-3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303.85000000000002</v>
      </c>
      <c r="F155" s="217">
        <v>301.43333333333334</v>
      </c>
      <c r="G155" s="219">
        <v>294.26666666666665</v>
      </c>
      <c r="H155" s="219">
        <v>284.68333333333334</v>
      </c>
      <c r="I155" s="219">
        <v>277.51666666666665</v>
      </c>
      <c r="J155" s="219">
        <v>311.01666666666665</v>
      </c>
      <c r="K155" s="219">
        <v>318.18333333333328</v>
      </c>
      <c r="L155" s="219">
        <v>327.76666666666665</v>
      </c>
      <c r="M155" s="220">
        <v>308.60000000000002</v>
      </c>
      <c r="N155" s="220">
        <v>291.85000000000002</v>
      </c>
      <c r="O155" s="220">
        <v>39387000</v>
      </c>
      <c r="P155" s="221">
        <v>-3.8731878752379559E-2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473.25</v>
      </c>
      <c r="F156" s="217">
        <v>472.11666666666662</v>
      </c>
      <c r="G156" s="219">
        <v>453.13333333333321</v>
      </c>
      <c r="H156" s="219">
        <v>433.01666666666659</v>
      </c>
      <c r="I156" s="219">
        <v>414.03333333333319</v>
      </c>
      <c r="J156" s="219">
        <v>492.23333333333323</v>
      </c>
      <c r="K156" s="219">
        <v>511.2166666666667</v>
      </c>
      <c r="L156" s="219">
        <v>531.33333333333326</v>
      </c>
      <c r="M156" s="220">
        <v>491.1</v>
      </c>
      <c r="N156" s="220">
        <v>452</v>
      </c>
      <c r="O156" s="220">
        <v>67094500</v>
      </c>
      <c r="P156" s="221">
        <v>-3.1477050006802593E-2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3101.35</v>
      </c>
      <c r="F157" s="217">
        <v>3121.8333333333335</v>
      </c>
      <c r="G157" s="219">
        <v>3075.666666666667</v>
      </c>
      <c r="H157" s="219">
        <v>3049.9833333333336</v>
      </c>
      <c r="I157" s="219">
        <v>3003.8166666666671</v>
      </c>
      <c r="J157" s="219">
        <v>3147.5166666666669</v>
      </c>
      <c r="K157" s="219">
        <v>3193.6833333333338</v>
      </c>
      <c r="L157" s="219">
        <v>3219.3666666666668</v>
      </c>
      <c r="M157" s="220">
        <v>3168</v>
      </c>
      <c r="N157" s="220">
        <v>3096.15</v>
      </c>
      <c r="O157" s="220">
        <v>1812250</v>
      </c>
      <c r="P157" s="221">
        <v>2.5173242822797343E-2</v>
      </c>
    </row>
    <row r="158" spans="1:16" ht="12.75" customHeight="1">
      <c r="A158" s="213">
        <v>148</v>
      </c>
      <c r="B158" s="225" t="s">
        <v>843</v>
      </c>
      <c r="C158" s="217" t="s">
        <v>197</v>
      </c>
      <c r="D158" s="218">
        <v>45470</v>
      </c>
      <c r="E158" s="217">
        <v>3660.95</v>
      </c>
      <c r="F158" s="217">
        <v>3668.65</v>
      </c>
      <c r="G158" s="219">
        <v>3632.8500000000004</v>
      </c>
      <c r="H158" s="219">
        <v>3604.7500000000005</v>
      </c>
      <c r="I158" s="219">
        <v>3568.9500000000007</v>
      </c>
      <c r="J158" s="219">
        <v>3696.75</v>
      </c>
      <c r="K158" s="219">
        <v>3732.55</v>
      </c>
      <c r="L158" s="219">
        <v>3760.6499999999996</v>
      </c>
      <c r="M158" s="220">
        <v>3704.45</v>
      </c>
      <c r="N158" s="220">
        <v>3640.55</v>
      </c>
      <c r="O158" s="220">
        <v>1474250</v>
      </c>
      <c r="P158" s="221">
        <v>-2.8820816864295124E-2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123.05</v>
      </c>
      <c r="F159" s="217">
        <v>123</v>
      </c>
      <c r="G159" s="219">
        <v>120.75</v>
      </c>
      <c r="H159" s="219">
        <v>118.45</v>
      </c>
      <c r="I159" s="219">
        <v>116.2</v>
      </c>
      <c r="J159" s="219">
        <v>125.3</v>
      </c>
      <c r="K159" s="219">
        <v>127.55</v>
      </c>
      <c r="L159" s="219">
        <v>129.85</v>
      </c>
      <c r="M159" s="220">
        <v>125.25</v>
      </c>
      <c r="N159" s="220">
        <v>120.7</v>
      </c>
      <c r="O159" s="220">
        <v>282920000</v>
      </c>
      <c r="P159" s="221">
        <v>3.860455874421641E-3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6876.15</v>
      </c>
      <c r="F160" s="217">
        <v>6894.4666666666672</v>
      </c>
      <c r="G160" s="219">
        <v>6775.8833333333341</v>
      </c>
      <c r="H160" s="219">
        <v>6675.6166666666668</v>
      </c>
      <c r="I160" s="219">
        <v>6557.0333333333338</v>
      </c>
      <c r="J160" s="219">
        <v>6994.7333333333345</v>
      </c>
      <c r="K160" s="219">
        <v>7113.3166666666666</v>
      </c>
      <c r="L160" s="219">
        <v>7213.5833333333348</v>
      </c>
      <c r="M160" s="220">
        <v>7013.05</v>
      </c>
      <c r="N160" s="220">
        <v>6794.2</v>
      </c>
      <c r="O160" s="220">
        <v>1533750</v>
      </c>
      <c r="P160" s="221">
        <v>-2.0687673594483286E-2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302.05</v>
      </c>
      <c r="F161" s="217">
        <v>304.78333333333336</v>
      </c>
      <c r="G161" s="219">
        <v>296.86666666666673</v>
      </c>
      <c r="H161" s="219">
        <v>291.68333333333339</v>
      </c>
      <c r="I161" s="219">
        <v>283.76666666666677</v>
      </c>
      <c r="J161" s="219">
        <v>309.9666666666667</v>
      </c>
      <c r="K161" s="219">
        <v>317.88333333333333</v>
      </c>
      <c r="L161" s="219">
        <v>323.06666666666666</v>
      </c>
      <c r="M161" s="220">
        <v>312.7</v>
      </c>
      <c r="N161" s="220">
        <v>299.60000000000002</v>
      </c>
      <c r="O161" s="220">
        <v>75718800</v>
      </c>
      <c r="P161" s="221">
        <v>0.15129454266790737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1344.45</v>
      </c>
      <c r="F162" s="217">
        <v>1339.75</v>
      </c>
      <c r="G162" s="219">
        <v>1332.25</v>
      </c>
      <c r="H162" s="219">
        <v>1320.05</v>
      </c>
      <c r="I162" s="219">
        <v>1312.55</v>
      </c>
      <c r="J162" s="219">
        <v>1351.95</v>
      </c>
      <c r="K162" s="219">
        <v>1359.45</v>
      </c>
      <c r="L162" s="219">
        <v>1371.65</v>
      </c>
      <c r="M162" s="220">
        <v>1347.25</v>
      </c>
      <c r="N162" s="220">
        <v>1327.55</v>
      </c>
      <c r="O162" s="220">
        <v>4301176</v>
      </c>
      <c r="P162" s="221">
        <v>4.4672559642619522E-3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790.35</v>
      </c>
      <c r="F163" s="217">
        <v>784.21666666666658</v>
      </c>
      <c r="G163" s="219">
        <v>766.43333333333317</v>
      </c>
      <c r="H163" s="219">
        <v>742.51666666666654</v>
      </c>
      <c r="I163" s="219">
        <v>724.73333333333312</v>
      </c>
      <c r="J163" s="219">
        <v>808.13333333333321</v>
      </c>
      <c r="K163" s="219">
        <v>825.91666666666674</v>
      </c>
      <c r="L163" s="219">
        <v>849.83333333333326</v>
      </c>
      <c r="M163" s="220">
        <v>802</v>
      </c>
      <c r="N163" s="220">
        <v>760.3</v>
      </c>
      <c r="O163" s="220">
        <v>7939850</v>
      </c>
      <c r="P163" s="221">
        <v>-1.0277601186692097E-2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244.85</v>
      </c>
      <c r="F164" s="217">
        <v>246.71666666666667</v>
      </c>
      <c r="G164" s="219">
        <v>241.98333333333335</v>
      </c>
      <c r="H164" s="219">
        <v>239.11666666666667</v>
      </c>
      <c r="I164" s="219">
        <v>234.38333333333335</v>
      </c>
      <c r="J164" s="219">
        <v>249.58333333333334</v>
      </c>
      <c r="K164" s="219">
        <v>254.31666666666663</v>
      </c>
      <c r="L164" s="219">
        <v>257.18333333333334</v>
      </c>
      <c r="M164" s="220">
        <v>251.45</v>
      </c>
      <c r="N164" s="220">
        <v>243.85</v>
      </c>
      <c r="O164" s="220">
        <v>54077500</v>
      </c>
      <c r="P164" s="221">
        <v>7.6276246392675884E-2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492</v>
      </c>
      <c r="F165" s="217">
        <v>494.2166666666667</v>
      </c>
      <c r="G165" s="219">
        <v>465.68333333333339</v>
      </c>
      <c r="H165" s="219">
        <v>439.36666666666667</v>
      </c>
      <c r="I165" s="219">
        <v>410.83333333333337</v>
      </c>
      <c r="J165" s="219">
        <v>520.53333333333342</v>
      </c>
      <c r="K165" s="219">
        <v>549.06666666666672</v>
      </c>
      <c r="L165" s="219">
        <v>575.38333333333344</v>
      </c>
      <c r="M165" s="220">
        <v>522.75</v>
      </c>
      <c r="N165" s="220">
        <v>467.9</v>
      </c>
      <c r="O165" s="220">
        <v>61696000</v>
      </c>
      <c r="P165" s="221">
        <v>-4.6463603510583373E-3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2875.55</v>
      </c>
      <c r="F166" s="217">
        <v>2876.5666666666671</v>
      </c>
      <c r="G166" s="219">
        <v>2853.233333333334</v>
      </c>
      <c r="H166" s="219">
        <v>2830.916666666667</v>
      </c>
      <c r="I166" s="219">
        <v>2807.5833333333339</v>
      </c>
      <c r="J166" s="219">
        <v>2898.8833333333341</v>
      </c>
      <c r="K166" s="219">
        <v>2922.2166666666672</v>
      </c>
      <c r="L166" s="219">
        <v>2944.5333333333342</v>
      </c>
      <c r="M166" s="220">
        <v>2899.9</v>
      </c>
      <c r="N166" s="220">
        <v>2854.25</v>
      </c>
      <c r="O166" s="220">
        <v>42762750</v>
      </c>
      <c r="P166" s="221">
        <v>6.8014086089986145E-2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147.65</v>
      </c>
      <c r="F167" s="217">
        <v>148.15</v>
      </c>
      <c r="G167" s="219">
        <v>143.95000000000002</v>
      </c>
      <c r="H167" s="219">
        <v>140.25</v>
      </c>
      <c r="I167" s="219">
        <v>136.05000000000001</v>
      </c>
      <c r="J167" s="219">
        <v>151.85000000000002</v>
      </c>
      <c r="K167" s="219">
        <v>156.05000000000001</v>
      </c>
      <c r="L167" s="219">
        <v>159.75000000000003</v>
      </c>
      <c r="M167" s="220">
        <v>152.35</v>
      </c>
      <c r="N167" s="220">
        <v>144.44999999999999</v>
      </c>
      <c r="O167" s="220">
        <v>172984000</v>
      </c>
      <c r="P167" s="221">
        <v>1.2146886043953472E-2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700.2</v>
      </c>
      <c r="F168" s="217">
        <v>700.25</v>
      </c>
      <c r="G168" s="219">
        <v>697.45</v>
      </c>
      <c r="H168" s="219">
        <v>694.7</v>
      </c>
      <c r="I168" s="219">
        <v>691.90000000000009</v>
      </c>
      <c r="J168" s="219">
        <v>703</v>
      </c>
      <c r="K168" s="219">
        <v>705.8</v>
      </c>
      <c r="L168" s="219">
        <v>708.55</v>
      </c>
      <c r="M168" s="220">
        <v>703.05</v>
      </c>
      <c r="N168" s="220">
        <v>697.5</v>
      </c>
      <c r="O168" s="220">
        <v>18600800</v>
      </c>
      <c r="P168" s="221">
        <v>-3.2095579052535177E-2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1445.85</v>
      </c>
      <c r="F169" s="217">
        <v>1427.95</v>
      </c>
      <c r="G169" s="219">
        <v>1407</v>
      </c>
      <c r="H169" s="219">
        <v>1368.1499999999999</v>
      </c>
      <c r="I169" s="219">
        <v>1347.1999999999998</v>
      </c>
      <c r="J169" s="219">
        <v>1466.8000000000002</v>
      </c>
      <c r="K169" s="219">
        <v>1487.7500000000005</v>
      </c>
      <c r="L169" s="219">
        <v>1526.6000000000004</v>
      </c>
      <c r="M169" s="220">
        <v>1448.9</v>
      </c>
      <c r="N169" s="220">
        <v>1389.1</v>
      </c>
      <c r="O169" s="220">
        <v>9483750</v>
      </c>
      <c r="P169" s="221">
        <v>-2.5658807212205269E-2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819.6</v>
      </c>
      <c r="F170" s="217">
        <v>817.1</v>
      </c>
      <c r="G170" s="219">
        <v>799.30000000000007</v>
      </c>
      <c r="H170" s="219">
        <v>779</v>
      </c>
      <c r="I170" s="219">
        <v>761.2</v>
      </c>
      <c r="J170" s="219">
        <v>837.40000000000009</v>
      </c>
      <c r="K170" s="219">
        <v>855.2</v>
      </c>
      <c r="L170" s="219">
        <v>875.50000000000011</v>
      </c>
      <c r="M170" s="220">
        <v>834.9</v>
      </c>
      <c r="N170" s="220">
        <v>796.8</v>
      </c>
      <c r="O170" s="220">
        <v>98931750</v>
      </c>
      <c r="P170" s="221">
        <v>2.8585982224992967E-3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25723.200000000001</v>
      </c>
      <c r="F171" s="217">
        <v>25698.616666666669</v>
      </c>
      <c r="G171" s="219">
        <v>25517.233333333337</v>
      </c>
      <c r="H171" s="219">
        <v>25311.26666666667</v>
      </c>
      <c r="I171" s="219">
        <v>25129.883333333339</v>
      </c>
      <c r="J171" s="219">
        <v>25904.583333333336</v>
      </c>
      <c r="K171" s="219">
        <v>26085.966666666667</v>
      </c>
      <c r="L171" s="219">
        <v>26291.933333333334</v>
      </c>
      <c r="M171" s="220">
        <v>25880</v>
      </c>
      <c r="N171" s="220">
        <v>25492.65</v>
      </c>
      <c r="O171" s="220">
        <v>277675</v>
      </c>
      <c r="P171" s="221">
        <v>-2.2959183673469389E-2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6811.6</v>
      </c>
      <c r="F172" s="217">
        <v>6762.7833333333338</v>
      </c>
      <c r="G172" s="219">
        <v>6654.0166666666673</v>
      </c>
      <c r="H172" s="219">
        <v>6496.4333333333334</v>
      </c>
      <c r="I172" s="219">
        <v>6387.666666666667</v>
      </c>
      <c r="J172" s="219">
        <v>6920.3666666666677</v>
      </c>
      <c r="K172" s="219">
        <v>7029.1333333333341</v>
      </c>
      <c r="L172" s="219">
        <v>7186.7166666666681</v>
      </c>
      <c r="M172" s="220">
        <v>6871.55</v>
      </c>
      <c r="N172" s="220">
        <v>6605.2</v>
      </c>
      <c r="O172" s="220">
        <v>1630950</v>
      </c>
      <c r="P172" s="221">
        <v>3.7896143566246661E-2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2303.15</v>
      </c>
      <c r="F173" s="217">
        <v>2303.5833333333335</v>
      </c>
      <c r="G173" s="219">
        <v>2287.2166666666672</v>
      </c>
      <c r="H173" s="219">
        <v>2271.2833333333338</v>
      </c>
      <c r="I173" s="219">
        <v>2254.9166666666674</v>
      </c>
      <c r="J173" s="219">
        <v>2319.5166666666669</v>
      </c>
      <c r="K173" s="219">
        <v>2335.8833333333328</v>
      </c>
      <c r="L173" s="219">
        <v>2351.8166666666666</v>
      </c>
      <c r="M173" s="220">
        <v>2319.9499999999998</v>
      </c>
      <c r="N173" s="220">
        <v>2287.65</v>
      </c>
      <c r="O173" s="220">
        <v>4104000</v>
      </c>
      <c r="P173" s="221">
        <v>1.6911354766771976E-2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2480.75</v>
      </c>
      <c r="F174" s="217">
        <v>2479.0166666666669</v>
      </c>
      <c r="G174" s="219">
        <v>2409.7333333333336</v>
      </c>
      <c r="H174" s="219">
        <v>2338.7166666666667</v>
      </c>
      <c r="I174" s="219">
        <v>2269.4333333333334</v>
      </c>
      <c r="J174" s="219">
        <v>2550.0333333333338</v>
      </c>
      <c r="K174" s="219">
        <v>2619.3166666666675</v>
      </c>
      <c r="L174" s="219">
        <v>2690.3333333333339</v>
      </c>
      <c r="M174" s="220">
        <v>2548.3000000000002</v>
      </c>
      <c r="N174" s="220">
        <v>2408</v>
      </c>
      <c r="O174" s="220">
        <v>6218700</v>
      </c>
      <c r="P174" s="221">
        <v>3.0883230555002982E-2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1476.55</v>
      </c>
      <c r="F175" s="217">
        <v>1476.75</v>
      </c>
      <c r="G175" s="219">
        <v>1462.05</v>
      </c>
      <c r="H175" s="219">
        <v>1447.55</v>
      </c>
      <c r="I175" s="219">
        <v>1432.85</v>
      </c>
      <c r="J175" s="219">
        <v>1491.25</v>
      </c>
      <c r="K175" s="219">
        <v>1505.9499999999998</v>
      </c>
      <c r="L175" s="219">
        <v>1520.45</v>
      </c>
      <c r="M175" s="220">
        <v>1491.45</v>
      </c>
      <c r="N175" s="220">
        <v>1462.25</v>
      </c>
      <c r="O175" s="220">
        <v>16680650</v>
      </c>
      <c r="P175" s="221">
        <v>3.556994480900439E-2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721.9</v>
      </c>
      <c r="F176" s="217">
        <v>726.06666666666661</v>
      </c>
      <c r="G176" s="219">
        <v>711.18333333333317</v>
      </c>
      <c r="H176" s="219">
        <v>700.46666666666658</v>
      </c>
      <c r="I176" s="219">
        <v>685.58333333333314</v>
      </c>
      <c r="J176" s="219">
        <v>736.78333333333319</v>
      </c>
      <c r="K176" s="219">
        <v>751.66666666666663</v>
      </c>
      <c r="L176" s="219">
        <v>762.38333333333321</v>
      </c>
      <c r="M176" s="220">
        <v>740.95</v>
      </c>
      <c r="N176" s="220">
        <v>715.35</v>
      </c>
      <c r="O176" s="220">
        <v>4510500</v>
      </c>
      <c r="P176" s="221">
        <v>2.3137121469887716E-2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688.75</v>
      </c>
      <c r="F177" s="217">
        <v>685.15</v>
      </c>
      <c r="G177" s="219">
        <v>677.3</v>
      </c>
      <c r="H177" s="219">
        <v>665.85</v>
      </c>
      <c r="I177" s="219">
        <v>658</v>
      </c>
      <c r="J177" s="219">
        <v>696.59999999999991</v>
      </c>
      <c r="K177" s="219">
        <v>704.45</v>
      </c>
      <c r="L177" s="219">
        <v>715.89999999999986</v>
      </c>
      <c r="M177" s="220">
        <v>693</v>
      </c>
      <c r="N177" s="220">
        <v>673.7</v>
      </c>
      <c r="O177" s="220">
        <v>5133000</v>
      </c>
      <c r="P177" s="221">
        <v>5.9442724458204331E-2</v>
      </c>
    </row>
    <row r="178" spans="1:16" ht="12.75" customHeight="1">
      <c r="A178" s="213">
        <v>168</v>
      </c>
      <c r="B178" s="225" t="s">
        <v>843</v>
      </c>
      <c r="C178" s="224" t="s">
        <v>218</v>
      </c>
      <c r="D178" s="218">
        <v>45470</v>
      </c>
      <c r="E178" s="217">
        <v>1050.0999999999999</v>
      </c>
      <c r="F178" s="217">
        <v>1044.1000000000001</v>
      </c>
      <c r="G178" s="219">
        <v>1032.0500000000002</v>
      </c>
      <c r="H178" s="219">
        <v>1014</v>
      </c>
      <c r="I178" s="219">
        <v>1001.95</v>
      </c>
      <c r="J178" s="219">
        <v>1062.1500000000003</v>
      </c>
      <c r="K178" s="219">
        <v>1074.2</v>
      </c>
      <c r="L178" s="219">
        <v>1092.2500000000005</v>
      </c>
      <c r="M178" s="220">
        <v>1056.1500000000001</v>
      </c>
      <c r="N178" s="220">
        <v>1026.05</v>
      </c>
      <c r="O178" s="220">
        <v>8594300</v>
      </c>
      <c r="P178" s="221">
        <v>-2.6781265570503237E-2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1799.9</v>
      </c>
      <c r="F179" s="217">
        <v>1787.3166666666668</v>
      </c>
      <c r="G179" s="219">
        <v>1766.6833333333336</v>
      </c>
      <c r="H179" s="219">
        <v>1733.4666666666667</v>
      </c>
      <c r="I179" s="219">
        <v>1712.8333333333335</v>
      </c>
      <c r="J179" s="219">
        <v>1820.5333333333338</v>
      </c>
      <c r="K179" s="219">
        <v>1841.166666666667</v>
      </c>
      <c r="L179" s="219">
        <v>1874.3833333333339</v>
      </c>
      <c r="M179" s="220">
        <v>1807.95</v>
      </c>
      <c r="N179" s="220">
        <v>1754.1</v>
      </c>
      <c r="O179" s="220">
        <v>5983000</v>
      </c>
      <c r="P179" s="221">
        <v>-3.1798689214337726E-2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1142.7</v>
      </c>
      <c r="F180" s="217">
        <v>1138.8999999999999</v>
      </c>
      <c r="G180" s="219">
        <v>1127.7999999999997</v>
      </c>
      <c r="H180" s="219">
        <v>1112.8999999999999</v>
      </c>
      <c r="I180" s="219">
        <v>1101.7999999999997</v>
      </c>
      <c r="J180" s="219">
        <v>1153.7999999999997</v>
      </c>
      <c r="K180" s="219">
        <v>1164.8999999999996</v>
      </c>
      <c r="L180" s="219">
        <v>1179.7999999999997</v>
      </c>
      <c r="M180" s="220">
        <v>1150</v>
      </c>
      <c r="N180" s="220">
        <v>1124</v>
      </c>
      <c r="O180" s="220">
        <v>10074150</v>
      </c>
      <c r="P180" s="221">
        <v>2.9568567716500155E-3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934.9</v>
      </c>
      <c r="F181" s="217">
        <v>935.95000000000016</v>
      </c>
      <c r="G181" s="219">
        <v>928.15000000000032</v>
      </c>
      <c r="H181" s="219">
        <v>921.4000000000002</v>
      </c>
      <c r="I181" s="219">
        <v>913.60000000000036</v>
      </c>
      <c r="J181" s="219">
        <v>942.70000000000027</v>
      </c>
      <c r="K181" s="219">
        <v>950.50000000000023</v>
      </c>
      <c r="L181" s="219">
        <v>957.25000000000023</v>
      </c>
      <c r="M181" s="220">
        <v>943.75</v>
      </c>
      <c r="N181" s="220">
        <v>929.2</v>
      </c>
      <c r="O181" s="220">
        <v>72829125</v>
      </c>
      <c r="P181" s="221">
        <v>3.344291542317687E-3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433.85</v>
      </c>
      <c r="F182" s="217">
        <v>433.45</v>
      </c>
      <c r="G182" s="219">
        <v>427</v>
      </c>
      <c r="H182" s="219">
        <v>420.15000000000003</v>
      </c>
      <c r="I182" s="219">
        <v>413.70000000000005</v>
      </c>
      <c r="J182" s="219">
        <v>440.29999999999995</v>
      </c>
      <c r="K182" s="219">
        <v>446.74999999999989</v>
      </c>
      <c r="L182" s="219">
        <v>453.59999999999991</v>
      </c>
      <c r="M182" s="220">
        <v>439.9</v>
      </c>
      <c r="N182" s="220">
        <v>426.6</v>
      </c>
      <c r="O182" s="220">
        <v>81940275</v>
      </c>
      <c r="P182" s="221">
        <v>3.0489820200951877E-3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172.75</v>
      </c>
      <c r="F183" s="217">
        <v>172.61666666666667</v>
      </c>
      <c r="G183" s="219">
        <v>169.78333333333336</v>
      </c>
      <c r="H183" s="219">
        <v>166.81666666666669</v>
      </c>
      <c r="I183" s="219">
        <v>163.98333333333338</v>
      </c>
      <c r="J183" s="219">
        <v>175.58333333333334</v>
      </c>
      <c r="K183" s="219">
        <v>178.41666666666666</v>
      </c>
      <c r="L183" s="219">
        <v>181.38333333333333</v>
      </c>
      <c r="M183" s="220">
        <v>175.45</v>
      </c>
      <c r="N183" s="220">
        <v>169.65</v>
      </c>
      <c r="O183" s="220">
        <v>207190500</v>
      </c>
      <c r="P183" s="221">
        <v>-1.0038630331379918E-2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3842.15</v>
      </c>
      <c r="F184" s="217">
        <v>3816.9500000000003</v>
      </c>
      <c r="G184" s="219">
        <v>3785.2000000000007</v>
      </c>
      <c r="H184" s="219">
        <v>3728.2500000000005</v>
      </c>
      <c r="I184" s="219">
        <v>3696.5000000000009</v>
      </c>
      <c r="J184" s="219">
        <v>3873.9000000000005</v>
      </c>
      <c r="K184" s="219">
        <v>3905.6499999999996</v>
      </c>
      <c r="L184" s="219">
        <v>3962.6000000000004</v>
      </c>
      <c r="M184" s="220">
        <v>3848.7</v>
      </c>
      <c r="N184" s="220">
        <v>3760</v>
      </c>
      <c r="O184" s="220">
        <v>18662175</v>
      </c>
      <c r="P184" s="221">
        <v>7.0832538383523949E-2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1324.3</v>
      </c>
      <c r="F185" s="217">
        <v>1311.1833333333332</v>
      </c>
      <c r="G185" s="219">
        <v>1293.7666666666664</v>
      </c>
      <c r="H185" s="219">
        <v>1263.2333333333333</v>
      </c>
      <c r="I185" s="219">
        <v>1245.8166666666666</v>
      </c>
      <c r="J185" s="219">
        <v>1341.7166666666662</v>
      </c>
      <c r="K185" s="219">
        <v>1359.1333333333328</v>
      </c>
      <c r="L185" s="219">
        <v>1389.6666666666661</v>
      </c>
      <c r="M185" s="220">
        <v>1328.6</v>
      </c>
      <c r="N185" s="220">
        <v>1280.6500000000001</v>
      </c>
      <c r="O185" s="220">
        <v>16414800</v>
      </c>
      <c r="P185" s="221">
        <v>1.5176815466251067E-2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3328.4</v>
      </c>
      <c r="F186" s="217">
        <v>3327.5833333333335</v>
      </c>
      <c r="G186" s="219">
        <v>3290.8666666666668</v>
      </c>
      <c r="H186" s="219">
        <v>3253.3333333333335</v>
      </c>
      <c r="I186" s="219">
        <v>3216.6166666666668</v>
      </c>
      <c r="J186" s="219">
        <v>3365.1166666666668</v>
      </c>
      <c r="K186" s="219">
        <v>3401.833333333333</v>
      </c>
      <c r="L186" s="219">
        <v>3439.3666666666668</v>
      </c>
      <c r="M186" s="220">
        <v>3364.3</v>
      </c>
      <c r="N186" s="220">
        <v>3290.05</v>
      </c>
      <c r="O186" s="220">
        <v>8783250</v>
      </c>
      <c r="P186" s="221">
        <v>7.5861181968232189E-2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2790.55</v>
      </c>
      <c r="F187" s="217">
        <v>2788.9500000000003</v>
      </c>
      <c r="G187" s="219">
        <v>2749.8500000000004</v>
      </c>
      <c r="H187" s="219">
        <v>2709.15</v>
      </c>
      <c r="I187" s="219">
        <v>2670.05</v>
      </c>
      <c r="J187" s="219">
        <v>2829.6500000000005</v>
      </c>
      <c r="K187" s="219">
        <v>2868.75</v>
      </c>
      <c r="L187" s="219">
        <v>2909.4500000000007</v>
      </c>
      <c r="M187" s="220">
        <v>2828.05</v>
      </c>
      <c r="N187" s="220">
        <v>2748.25</v>
      </c>
      <c r="O187" s="220">
        <v>1414250</v>
      </c>
      <c r="P187" s="221">
        <v>3.0141843971631206E-3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4901.45</v>
      </c>
      <c r="F188" s="217">
        <v>4891.0166666666673</v>
      </c>
      <c r="G188" s="219">
        <v>4839.5333333333347</v>
      </c>
      <c r="H188" s="219">
        <v>4777.6166666666677</v>
      </c>
      <c r="I188" s="219">
        <v>4726.133333333335</v>
      </c>
      <c r="J188" s="219">
        <v>4952.9333333333343</v>
      </c>
      <c r="K188" s="219">
        <v>5004.4166666666661</v>
      </c>
      <c r="L188" s="219">
        <v>5066.3333333333339</v>
      </c>
      <c r="M188" s="220">
        <v>4942.5</v>
      </c>
      <c r="N188" s="220">
        <v>4829.1000000000004</v>
      </c>
      <c r="O188" s="220">
        <v>3003200</v>
      </c>
      <c r="P188" s="221">
        <v>-1.5473380540257016E-2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2404.5500000000002</v>
      </c>
      <c r="F189" s="217">
        <v>2389.4333333333334</v>
      </c>
      <c r="G189" s="219">
        <v>2360.3166666666666</v>
      </c>
      <c r="H189" s="219">
        <v>2316.083333333333</v>
      </c>
      <c r="I189" s="219">
        <v>2286.9666666666662</v>
      </c>
      <c r="J189" s="219">
        <v>2433.666666666667</v>
      </c>
      <c r="K189" s="219">
        <v>2462.7833333333338</v>
      </c>
      <c r="L189" s="219">
        <v>2507.0166666666673</v>
      </c>
      <c r="M189" s="220">
        <v>2418.5500000000002</v>
      </c>
      <c r="N189" s="220">
        <v>2345.1999999999998</v>
      </c>
      <c r="O189" s="220">
        <v>7247450</v>
      </c>
      <c r="P189" s="221">
        <v>3.50912271932017E-2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2039.6</v>
      </c>
      <c r="F190" s="217">
        <v>2018.2</v>
      </c>
      <c r="G190" s="219">
        <v>1987.85</v>
      </c>
      <c r="H190" s="219">
        <v>1936.1</v>
      </c>
      <c r="I190" s="219">
        <v>1905.7499999999998</v>
      </c>
      <c r="J190" s="219">
        <v>2069.9499999999998</v>
      </c>
      <c r="K190" s="219">
        <v>2100.3000000000002</v>
      </c>
      <c r="L190" s="219">
        <v>2152.0500000000002</v>
      </c>
      <c r="M190" s="220">
        <v>2048.5500000000002</v>
      </c>
      <c r="N190" s="220">
        <v>1966.45</v>
      </c>
      <c r="O190" s="220">
        <v>1646400</v>
      </c>
      <c r="P190" s="221">
        <v>-3.8722168441432721E-3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10098.299999999999</v>
      </c>
      <c r="F191" s="217">
        <v>10098.283333333333</v>
      </c>
      <c r="G191" s="219">
        <v>9983.2666666666664</v>
      </c>
      <c r="H191" s="219">
        <v>9868.2333333333336</v>
      </c>
      <c r="I191" s="219">
        <v>9753.2166666666672</v>
      </c>
      <c r="J191" s="219">
        <v>10213.316666666666</v>
      </c>
      <c r="K191" s="219">
        <v>10328.333333333332</v>
      </c>
      <c r="L191" s="219">
        <v>10443.366666666665</v>
      </c>
      <c r="M191" s="220">
        <v>10213.299999999999</v>
      </c>
      <c r="N191" s="220">
        <v>9983.25</v>
      </c>
      <c r="O191" s="220">
        <v>1888300</v>
      </c>
      <c r="P191" s="221">
        <v>1.6855142703284868E-2</v>
      </c>
    </row>
    <row r="192" spans="1:16" ht="12.75" customHeight="1">
      <c r="A192" s="213">
        <v>182</v>
      </c>
      <c r="B192" s="225" t="s">
        <v>843</v>
      </c>
      <c r="C192" s="217" t="s">
        <v>232</v>
      </c>
      <c r="D192" s="218">
        <v>45470</v>
      </c>
      <c r="E192" s="217">
        <v>540.54999999999995</v>
      </c>
      <c r="F192" s="217">
        <v>538.9666666666667</v>
      </c>
      <c r="G192" s="219">
        <v>532.18333333333339</v>
      </c>
      <c r="H192" s="219">
        <v>523.81666666666672</v>
      </c>
      <c r="I192" s="219">
        <v>517.03333333333342</v>
      </c>
      <c r="J192" s="219">
        <v>547.33333333333337</v>
      </c>
      <c r="K192" s="219">
        <v>554.11666666666667</v>
      </c>
      <c r="L192" s="219">
        <v>562.48333333333335</v>
      </c>
      <c r="M192" s="220">
        <v>545.75</v>
      </c>
      <c r="N192" s="220">
        <v>530.6</v>
      </c>
      <c r="O192" s="220">
        <v>33750600</v>
      </c>
      <c r="P192" s="221">
        <v>8.1524682357842118E-2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452.1</v>
      </c>
      <c r="F193" s="217">
        <v>453.3</v>
      </c>
      <c r="G193" s="219">
        <v>446.85</v>
      </c>
      <c r="H193" s="219">
        <v>441.6</v>
      </c>
      <c r="I193" s="219">
        <v>435.15000000000003</v>
      </c>
      <c r="J193" s="219">
        <v>458.55</v>
      </c>
      <c r="K193" s="219">
        <v>464.99999999999994</v>
      </c>
      <c r="L193" s="219">
        <v>470.25</v>
      </c>
      <c r="M193" s="220">
        <v>459.75</v>
      </c>
      <c r="N193" s="220">
        <v>448.05</v>
      </c>
      <c r="O193" s="220">
        <v>82153700</v>
      </c>
      <c r="P193" s="221">
        <v>-2.9866577346061522E-3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1450.45</v>
      </c>
      <c r="F194" s="217">
        <v>1456.0333333333335</v>
      </c>
      <c r="G194" s="219">
        <v>1433.0666666666671</v>
      </c>
      <c r="H194" s="219">
        <v>1415.6833333333336</v>
      </c>
      <c r="I194" s="219">
        <v>1392.7166666666672</v>
      </c>
      <c r="J194" s="219">
        <v>1473.416666666667</v>
      </c>
      <c r="K194" s="219">
        <v>1496.3833333333337</v>
      </c>
      <c r="L194" s="219">
        <v>1513.7666666666669</v>
      </c>
      <c r="M194" s="220">
        <v>1479</v>
      </c>
      <c r="N194" s="220">
        <v>1438.65</v>
      </c>
      <c r="O194" s="220">
        <v>6544200</v>
      </c>
      <c r="P194" s="221">
        <v>3.9580265095729011E-3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463.2</v>
      </c>
      <c r="F195" s="217">
        <v>460.55</v>
      </c>
      <c r="G195" s="219">
        <v>456.90000000000003</v>
      </c>
      <c r="H195" s="219">
        <v>450.6</v>
      </c>
      <c r="I195" s="219">
        <v>446.95000000000005</v>
      </c>
      <c r="J195" s="219">
        <v>466.85</v>
      </c>
      <c r="K195" s="219">
        <v>470.5</v>
      </c>
      <c r="L195" s="219">
        <v>476.8</v>
      </c>
      <c r="M195" s="220">
        <v>464.2</v>
      </c>
      <c r="N195" s="220">
        <v>454.25</v>
      </c>
      <c r="O195" s="220">
        <v>58665000</v>
      </c>
      <c r="P195" s="221">
        <v>-1.5902571586734436E-2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153.94999999999999</v>
      </c>
      <c r="F196" s="217">
        <v>153.73333333333332</v>
      </c>
      <c r="G196" s="219">
        <v>149.71666666666664</v>
      </c>
      <c r="H196" s="219">
        <v>145.48333333333332</v>
      </c>
      <c r="I196" s="219">
        <v>141.46666666666664</v>
      </c>
      <c r="J196" s="219">
        <v>157.96666666666664</v>
      </c>
      <c r="K196" s="219">
        <v>161.98333333333335</v>
      </c>
      <c r="L196" s="219">
        <v>166.21666666666664</v>
      </c>
      <c r="M196" s="220">
        <v>157.75</v>
      </c>
      <c r="N196" s="220">
        <v>149.5</v>
      </c>
      <c r="O196" s="220">
        <v>132561000</v>
      </c>
      <c r="P196" s="221">
        <v>-2.3664324539307967E-2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1050.0999999999999</v>
      </c>
      <c r="F197" s="217">
        <v>1052.05</v>
      </c>
      <c r="G197" s="219">
        <v>1037.6499999999999</v>
      </c>
      <c r="H197" s="219">
        <v>1025.1999999999998</v>
      </c>
      <c r="I197" s="219">
        <v>1010.7999999999997</v>
      </c>
      <c r="J197" s="219">
        <v>1064.5</v>
      </c>
      <c r="K197" s="219">
        <v>1078.9000000000001</v>
      </c>
      <c r="L197" s="219">
        <v>1091.3500000000001</v>
      </c>
      <c r="M197" s="220">
        <v>1066.45</v>
      </c>
      <c r="N197" s="220">
        <v>1039.5999999999999</v>
      </c>
      <c r="O197" s="220">
        <v>10930500</v>
      </c>
      <c r="P197" s="221">
        <v>2.2220351822237184E-2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0" t="s">
        <v>16</v>
      </c>
      <c r="B8" s="362"/>
      <c r="C8" s="365" t="s">
        <v>20</v>
      </c>
      <c r="D8" s="365" t="s">
        <v>21</v>
      </c>
      <c r="E8" s="357" t="s">
        <v>22</v>
      </c>
      <c r="F8" s="358"/>
      <c r="G8" s="359"/>
      <c r="H8" s="357" t="s">
        <v>23</v>
      </c>
      <c r="I8" s="358"/>
      <c r="J8" s="359"/>
      <c r="K8" s="26"/>
      <c r="L8" s="48"/>
      <c r="M8" s="48"/>
      <c r="N8" s="1"/>
      <c r="O8" s="1"/>
    </row>
    <row r="9" spans="1:15" ht="36" customHeight="1">
      <c r="A9" s="361"/>
      <c r="B9" s="364"/>
      <c r="C9" s="364"/>
      <c r="D9" s="36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22821.4</v>
      </c>
      <c r="D10" s="34">
        <v>22791.383333333331</v>
      </c>
      <c r="E10" s="34">
        <v>22672.616666666661</v>
      </c>
      <c r="F10" s="34">
        <v>22523.833333333328</v>
      </c>
      <c r="G10" s="34">
        <v>22405.066666666658</v>
      </c>
      <c r="H10" s="34">
        <v>22940.166666666664</v>
      </c>
      <c r="I10" s="34">
        <v>23058.933333333334</v>
      </c>
      <c r="J10" s="34">
        <v>23207.716666666667</v>
      </c>
      <c r="K10" s="34">
        <v>22910.15</v>
      </c>
      <c r="L10" s="34">
        <v>22642.6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49291.9</v>
      </c>
      <c r="D11" s="34">
        <v>49290.466666666667</v>
      </c>
      <c r="E11" s="34">
        <v>48908.183333333334</v>
      </c>
      <c r="F11" s="34">
        <v>48524.466666666667</v>
      </c>
      <c r="G11" s="34">
        <v>48142.183333333334</v>
      </c>
      <c r="H11" s="34">
        <v>49674.183333333334</v>
      </c>
      <c r="I11" s="34">
        <v>50056.466666666674</v>
      </c>
      <c r="J11" s="34">
        <v>50440.183333333334</v>
      </c>
      <c r="K11" s="34">
        <v>49672.75</v>
      </c>
      <c r="L11" s="34">
        <v>48906.75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6309</v>
      </c>
      <c r="D12" s="36">
        <v>6334.4666666666672</v>
      </c>
      <c r="E12" s="36">
        <v>6210.9333333333343</v>
      </c>
      <c r="F12" s="36">
        <v>6112.8666666666668</v>
      </c>
      <c r="G12" s="36">
        <v>5989.3333333333339</v>
      </c>
      <c r="H12" s="36">
        <v>6432.5333333333347</v>
      </c>
      <c r="I12" s="36">
        <v>6556.0666666666675</v>
      </c>
      <c r="J12" s="36">
        <v>6654.133333333335</v>
      </c>
      <c r="K12" s="36">
        <v>6458</v>
      </c>
      <c r="L12" s="36">
        <v>6236.4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8547.5</v>
      </c>
      <c r="D13" s="36">
        <v>8547.5166666666664</v>
      </c>
      <c r="E13" s="36">
        <v>8459.6833333333325</v>
      </c>
      <c r="F13" s="36">
        <v>8371.8666666666668</v>
      </c>
      <c r="G13" s="36">
        <v>8284.0333333333328</v>
      </c>
      <c r="H13" s="36">
        <v>8635.3333333333321</v>
      </c>
      <c r="I13" s="36">
        <v>8723.1666666666679</v>
      </c>
      <c r="J13" s="36">
        <v>8810.9833333333318</v>
      </c>
      <c r="K13" s="36">
        <v>8635.35</v>
      </c>
      <c r="L13" s="36">
        <v>8459.7000000000007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34023.800000000003</v>
      </c>
      <c r="D14" s="36">
        <v>33819.983333333337</v>
      </c>
      <c r="E14" s="36">
        <v>33546.816666666673</v>
      </c>
      <c r="F14" s="36">
        <v>33069.833333333336</v>
      </c>
      <c r="G14" s="36">
        <v>32796.666666666672</v>
      </c>
      <c r="H14" s="36">
        <v>34296.966666666674</v>
      </c>
      <c r="I14" s="36">
        <v>34570.133333333331</v>
      </c>
      <c r="J14" s="36">
        <v>35047.116666666676</v>
      </c>
      <c r="K14" s="36">
        <v>34093.15</v>
      </c>
      <c r="L14" s="36">
        <v>33343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10070.200000000001</v>
      </c>
      <c r="D15" s="36">
        <v>10101</v>
      </c>
      <c r="E15" s="36">
        <v>9872.4500000000007</v>
      </c>
      <c r="F15" s="36">
        <v>9674.7000000000007</v>
      </c>
      <c r="G15" s="36">
        <v>9446.1500000000015</v>
      </c>
      <c r="H15" s="36">
        <v>10298.75</v>
      </c>
      <c r="I15" s="36">
        <v>10527.3</v>
      </c>
      <c r="J15" s="36">
        <v>10725.05</v>
      </c>
      <c r="K15" s="36">
        <v>10329.549999999999</v>
      </c>
      <c r="L15" s="36">
        <v>9903.25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14724.25</v>
      </c>
      <c r="D16" s="36">
        <v>14704.200000000003</v>
      </c>
      <c r="E16" s="36">
        <v>14583.750000000005</v>
      </c>
      <c r="F16" s="36">
        <v>14443.250000000004</v>
      </c>
      <c r="G16" s="36">
        <v>14322.800000000007</v>
      </c>
      <c r="H16" s="36">
        <v>14844.700000000004</v>
      </c>
      <c r="I16" s="36">
        <v>14965.150000000001</v>
      </c>
      <c r="J16" s="36">
        <v>15105.650000000003</v>
      </c>
      <c r="K16" s="36">
        <v>14824.65</v>
      </c>
      <c r="L16" s="36">
        <v>14563.7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7987.5</v>
      </c>
      <c r="D17" s="36">
        <v>7977.75</v>
      </c>
      <c r="E17" s="36">
        <v>7810.8</v>
      </c>
      <c r="F17" s="36">
        <v>7634.1</v>
      </c>
      <c r="G17" s="36">
        <v>7467.1500000000005</v>
      </c>
      <c r="H17" s="36">
        <v>8154.45</v>
      </c>
      <c r="I17" s="36">
        <v>8321.4000000000015</v>
      </c>
      <c r="J17" s="36">
        <v>8498.0999999999985</v>
      </c>
      <c r="K17" s="31">
        <v>8144.7</v>
      </c>
      <c r="L17" s="31">
        <v>7801.05</v>
      </c>
      <c r="M17" s="31">
        <v>4.8384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2453.5500000000002</v>
      </c>
      <c r="D18" s="36">
        <v>2463.7833333333333</v>
      </c>
      <c r="E18" s="36">
        <v>2421.3666666666668</v>
      </c>
      <c r="F18" s="36">
        <v>2389.1833333333334</v>
      </c>
      <c r="G18" s="36">
        <v>2346.7666666666669</v>
      </c>
      <c r="H18" s="36">
        <v>2495.9666666666667</v>
      </c>
      <c r="I18" s="36">
        <v>2538.3833333333337</v>
      </c>
      <c r="J18" s="36">
        <v>2570.5666666666666</v>
      </c>
      <c r="K18" s="31">
        <v>2506.1999999999998</v>
      </c>
      <c r="L18" s="31">
        <v>2431.6</v>
      </c>
      <c r="M18" s="31">
        <v>4.7546999999999997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1572.1</v>
      </c>
      <c r="D19" s="36">
        <v>1550.3999999999999</v>
      </c>
      <c r="E19" s="36">
        <v>1513.8999999999996</v>
      </c>
      <c r="F19" s="36">
        <v>1455.6999999999998</v>
      </c>
      <c r="G19" s="36">
        <v>1419.1999999999996</v>
      </c>
      <c r="H19" s="36">
        <v>1608.5999999999997</v>
      </c>
      <c r="I19" s="36">
        <v>1645.1000000000001</v>
      </c>
      <c r="J19" s="36">
        <v>1703.2999999999997</v>
      </c>
      <c r="K19" s="31">
        <v>1586.9</v>
      </c>
      <c r="L19" s="31">
        <v>1492.2</v>
      </c>
      <c r="M19" s="31">
        <v>5.4102899999999998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660.55</v>
      </c>
      <c r="D20" s="36">
        <v>664.35</v>
      </c>
      <c r="E20" s="36">
        <v>650.20000000000005</v>
      </c>
      <c r="F20" s="36">
        <v>639.85</v>
      </c>
      <c r="G20" s="36">
        <v>625.70000000000005</v>
      </c>
      <c r="H20" s="36">
        <v>674.7</v>
      </c>
      <c r="I20" s="36">
        <v>688.84999999999991</v>
      </c>
      <c r="J20" s="36">
        <v>699.2</v>
      </c>
      <c r="K20" s="31">
        <v>678.5</v>
      </c>
      <c r="L20" s="31">
        <v>654</v>
      </c>
      <c r="M20" s="31">
        <v>23.580580000000001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1001.05</v>
      </c>
      <c r="D21" s="36">
        <v>1001.4833333333332</v>
      </c>
      <c r="E21" s="36">
        <v>982.96666666666647</v>
      </c>
      <c r="F21" s="36">
        <v>964.88333333333321</v>
      </c>
      <c r="G21" s="36">
        <v>946.36666666666645</v>
      </c>
      <c r="H21" s="36">
        <v>1019.5666666666665</v>
      </c>
      <c r="I21" s="36">
        <v>1038.083333333333</v>
      </c>
      <c r="J21" s="36">
        <v>1056.1666666666665</v>
      </c>
      <c r="K21" s="31">
        <v>1020</v>
      </c>
      <c r="L21" s="31">
        <v>983.4</v>
      </c>
      <c r="M21" s="31">
        <v>85.593620000000001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3185.65</v>
      </c>
      <c r="D22" s="36">
        <v>3181.7333333333336</v>
      </c>
      <c r="E22" s="36">
        <v>3141.0666666666671</v>
      </c>
      <c r="F22" s="36">
        <v>3096.4833333333336</v>
      </c>
      <c r="G22" s="36">
        <v>3055.8166666666671</v>
      </c>
      <c r="H22" s="36">
        <v>3226.3166666666671</v>
      </c>
      <c r="I22" s="36">
        <v>3266.9833333333331</v>
      </c>
      <c r="J22" s="36">
        <v>3311.5666666666671</v>
      </c>
      <c r="K22" s="31">
        <v>3222.4</v>
      </c>
      <c r="L22" s="31">
        <v>3137.15</v>
      </c>
      <c r="M22" s="31">
        <v>58.732709999999997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1865.2</v>
      </c>
      <c r="D23" s="36">
        <v>1876.3999999999999</v>
      </c>
      <c r="E23" s="36">
        <v>1833.7999999999997</v>
      </c>
      <c r="F23" s="36">
        <v>1802.3999999999999</v>
      </c>
      <c r="G23" s="36">
        <v>1759.7999999999997</v>
      </c>
      <c r="H23" s="36">
        <v>1907.7999999999997</v>
      </c>
      <c r="I23" s="36">
        <v>1950.3999999999996</v>
      </c>
      <c r="J23" s="36">
        <v>1981.7999999999997</v>
      </c>
      <c r="K23" s="31">
        <v>1919</v>
      </c>
      <c r="L23" s="31">
        <v>1845</v>
      </c>
      <c r="M23" s="31">
        <v>19.09863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1352.95</v>
      </c>
      <c r="D24" s="36">
        <v>1367.25</v>
      </c>
      <c r="E24" s="36">
        <v>1330.5</v>
      </c>
      <c r="F24" s="36">
        <v>1308.05</v>
      </c>
      <c r="G24" s="36">
        <v>1271.3</v>
      </c>
      <c r="H24" s="36">
        <v>1389.7</v>
      </c>
      <c r="I24" s="36">
        <v>1426.45</v>
      </c>
      <c r="J24" s="36">
        <v>1448.9</v>
      </c>
      <c r="K24" s="31">
        <v>1404</v>
      </c>
      <c r="L24" s="31">
        <v>1344.8</v>
      </c>
      <c r="M24" s="31">
        <v>121.5384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749.35</v>
      </c>
      <c r="D25" s="36">
        <v>761.5</v>
      </c>
      <c r="E25" s="36">
        <v>733</v>
      </c>
      <c r="F25" s="36">
        <v>716.65</v>
      </c>
      <c r="G25" s="36">
        <v>688.15</v>
      </c>
      <c r="H25" s="36">
        <v>777.85</v>
      </c>
      <c r="I25" s="36">
        <v>806.35</v>
      </c>
      <c r="J25" s="36">
        <v>822.7</v>
      </c>
      <c r="K25" s="31">
        <v>790</v>
      </c>
      <c r="L25" s="31">
        <v>745.15</v>
      </c>
      <c r="M25" s="31">
        <v>174.08647999999999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969.55</v>
      </c>
      <c r="D26" s="36">
        <v>972.91666666666663</v>
      </c>
      <c r="E26" s="36">
        <v>952.83333333333326</v>
      </c>
      <c r="F26" s="36">
        <v>936.11666666666667</v>
      </c>
      <c r="G26" s="36">
        <v>916.0333333333333</v>
      </c>
      <c r="H26" s="36">
        <v>989.63333333333321</v>
      </c>
      <c r="I26" s="36">
        <v>1009.7166666666665</v>
      </c>
      <c r="J26" s="36">
        <v>1026.4333333333332</v>
      </c>
      <c r="K26" s="31">
        <v>993</v>
      </c>
      <c r="L26" s="31">
        <v>956.2</v>
      </c>
      <c r="M26" s="31">
        <v>32.498249999999999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343.45</v>
      </c>
      <c r="D27" s="36">
        <v>342.86666666666662</v>
      </c>
      <c r="E27" s="36">
        <v>337.58333333333326</v>
      </c>
      <c r="F27" s="36">
        <v>331.71666666666664</v>
      </c>
      <c r="G27" s="36">
        <v>326.43333333333328</v>
      </c>
      <c r="H27" s="36">
        <v>348.73333333333323</v>
      </c>
      <c r="I27" s="36">
        <v>354.01666666666665</v>
      </c>
      <c r="J27" s="36">
        <v>359.88333333333321</v>
      </c>
      <c r="K27" s="31">
        <v>348.15</v>
      </c>
      <c r="L27" s="31">
        <v>337</v>
      </c>
      <c r="M27" s="31">
        <v>34.58914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228.55</v>
      </c>
      <c r="D28" s="36">
        <v>226.03333333333333</v>
      </c>
      <c r="E28" s="36">
        <v>219.51666666666665</v>
      </c>
      <c r="F28" s="36">
        <v>210.48333333333332</v>
      </c>
      <c r="G28" s="36">
        <v>203.96666666666664</v>
      </c>
      <c r="H28" s="36">
        <v>235.06666666666666</v>
      </c>
      <c r="I28" s="36">
        <v>241.58333333333337</v>
      </c>
      <c r="J28" s="36">
        <v>250.61666666666667</v>
      </c>
      <c r="K28" s="31">
        <v>232.55</v>
      </c>
      <c r="L28" s="31">
        <v>217</v>
      </c>
      <c r="M28" s="31">
        <v>104.73506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322.2</v>
      </c>
      <c r="D29" s="36">
        <v>318.23333333333335</v>
      </c>
      <c r="E29" s="36">
        <v>310.9666666666667</v>
      </c>
      <c r="F29" s="36">
        <v>299.73333333333335</v>
      </c>
      <c r="G29" s="36">
        <v>292.4666666666667</v>
      </c>
      <c r="H29" s="36">
        <v>329.4666666666667</v>
      </c>
      <c r="I29" s="36">
        <v>336.73333333333335</v>
      </c>
      <c r="J29" s="36">
        <v>347.9666666666667</v>
      </c>
      <c r="K29" s="31">
        <v>325.5</v>
      </c>
      <c r="L29" s="31">
        <v>307</v>
      </c>
      <c r="M29" s="31">
        <v>211.11742000000001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4854.6000000000004</v>
      </c>
      <c r="D30" s="36">
        <v>4839.5666666666666</v>
      </c>
      <c r="E30" s="36">
        <v>4790.0333333333328</v>
      </c>
      <c r="F30" s="36">
        <v>4725.4666666666662</v>
      </c>
      <c r="G30" s="36">
        <v>4675.9333333333325</v>
      </c>
      <c r="H30" s="36">
        <v>4904.1333333333332</v>
      </c>
      <c r="I30" s="36">
        <v>4953.6666666666679</v>
      </c>
      <c r="J30" s="36">
        <v>5018.2333333333336</v>
      </c>
      <c r="K30" s="31">
        <v>4889.1000000000004</v>
      </c>
      <c r="L30" s="31">
        <v>4775</v>
      </c>
      <c r="M30" s="31">
        <v>1.8427899999999999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610.04999999999995</v>
      </c>
      <c r="D31" s="36">
        <v>612.01666666666665</v>
      </c>
      <c r="E31" s="36">
        <v>601.7833333333333</v>
      </c>
      <c r="F31" s="36">
        <v>593.51666666666665</v>
      </c>
      <c r="G31" s="36">
        <v>583.2833333333333</v>
      </c>
      <c r="H31" s="36">
        <v>620.2833333333333</v>
      </c>
      <c r="I31" s="36">
        <v>630.51666666666665</v>
      </c>
      <c r="J31" s="36">
        <v>638.7833333333333</v>
      </c>
      <c r="K31" s="31">
        <v>622.25</v>
      </c>
      <c r="L31" s="31">
        <v>603.75</v>
      </c>
      <c r="M31" s="31">
        <v>37.741120000000002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5962</v>
      </c>
      <c r="D32" s="36">
        <v>5945.666666666667</v>
      </c>
      <c r="E32" s="36">
        <v>5916.3333333333339</v>
      </c>
      <c r="F32" s="36">
        <v>5870.666666666667</v>
      </c>
      <c r="G32" s="36">
        <v>5841.3333333333339</v>
      </c>
      <c r="H32" s="36">
        <v>5991.3333333333339</v>
      </c>
      <c r="I32" s="36">
        <v>6020.6666666666679</v>
      </c>
      <c r="J32" s="36">
        <v>6066.3333333333339</v>
      </c>
      <c r="K32" s="31">
        <v>5975</v>
      </c>
      <c r="L32" s="31">
        <v>5900</v>
      </c>
      <c r="M32" s="31">
        <v>4.9054900000000004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471</v>
      </c>
      <c r="D33" s="36">
        <v>470.41666666666669</v>
      </c>
      <c r="E33" s="36">
        <v>466.83333333333337</v>
      </c>
      <c r="F33" s="36">
        <v>462.66666666666669</v>
      </c>
      <c r="G33" s="36">
        <v>459.08333333333337</v>
      </c>
      <c r="H33" s="36">
        <v>474.58333333333337</v>
      </c>
      <c r="I33" s="36">
        <v>478.16666666666674</v>
      </c>
      <c r="J33" s="36">
        <v>482.33333333333337</v>
      </c>
      <c r="K33" s="31">
        <v>474</v>
      </c>
      <c r="L33" s="31">
        <v>466.25</v>
      </c>
      <c r="M33" s="31">
        <v>23.64537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225.7</v>
      </c>
      <c r="D34" s="36">
        <v>226.76666666666665</v>
      </c>
      <c r="E34" s="36">
        <v>222.48333333333329</v>
      </c>
      <c r="F34" s="36">
        <v>219.26666666666665</v>
      </c>
      <c r="G34" s="36">
        <v>214.98333333333329</v>
      </c>
      <c r="H34" s="36">
        <v>229.98333333333329</v>
      </c>
      <c r="I34" s="36">
        <v>234.26666666666665</v>
      </c>
      <c r="J34" s="36">
        <v>237.48333333333329</v>
      </c>
      <c r="K34" s="31">
        <v>231.05</v>
      </c>
      <c r="L34" s="31">
        <v>223.55</v>
      </c>
      <c r="M34" s="31">
        <v>185.92488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2904.8</v>
      </c>
      <c r="D35" s="36">
        <v>2916.2666666666664</v>
      </c>
      <c r="E35" s="36">
        <v>2870.7833333333328</v>
      </c>
      <c r="F35" s="36">
        <v>2836.7666666666664</v>
      </c>
      <c r="G35" s="36">
        <v>2791.2833333333328</v>
      </c>
      <c r="H35" s="36">
        <v>2950.2833333333328</v>
      </c>
      <c r="I35" s="36">
        <v>2995.7666666666664</v>
      </c>
      <c r="J35" s="36">
        <v>3029.7833333333328</v>
      </c>
      <c r="K35" s="31">
        <v>2961.75</v>
      </c>
      <c r="L35" s="31">
        <v>2882.25</v>
      </c>
      <c r="M35" s="31">
        <v>16.894079999999999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2149.3000000000002</v>
      </c>
      <c r="D36" s="36">
        <v>2147.9333333333334</v>
      </c>
      <c r="E36" s="36">
        <v>2111.8666666666668</v>
      </c>
      <c r="F36" s="36">
        <v>2074.4333333333334</v>
      </c>
      <c r="G36" s="36">
        <v>2038.3666666666668</v>
      </c>
      <c r="H36" s="36">
        <v>2185.3666666666668</v>
      </c>
      <c r="I36" s="36">
        <v>2221.4333333333334</v>
      </c>
      <c r="J36" s="36">
        <v>2258.8666666666668</v>
      </c>
      <c r="K36" s="31">
        <v>2184</v>
      </c>
      <c r="L36" s="31">
        <v>2110.5</v>
      </c>
      <c r="M36" s="31">
        <v>4.6555200000000001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1251.3</v>
      </c>
      <c r="D37" s="36">
        <v>1252.0333333333333</v>
      </c>
      <c r="E37" s="36">
        <v>1233.1166666666666</v>
      </c>
      <c r="F37" s="36">
        <v>1214.9333333333332</v>
      </c>
      <c r="G37" s="36">
        <v>1196.0166666666664</v>
      </c>
      <c r="H37" s="36">
        <v>1270.2166666666667</v>
      </c>
      <c r="I37" s="36">
        <v>1289.1333333333337</v>
      </c>
      <c r="J37" s="36">
        <v>1307.3166666666668</v>
      </c>
      <c r="K37" s="31">
        <v>1270.95</v>
      </c>
      <c r="L37" s="31">
        <v>1233.8499999999999</v>
      </c>
      <c r="M37" s="31">
        <v>11.656169999999999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4687.05</v>
      </c>
      <c r="D38" s="36">
        <v>4741.416666666667</v>
      </c>
      <c r="E38" s="36">
        <v>4620.8833333333341</v>
      </c>
      <c r="F38" s="36">
        <v>4554.7166666666672</v>
      </c>
      <c r="G38" s="36">
        <v>4434.1833333333343</v>
      </c>
      <c r="H38" s="36">
        <v>4807.5833333333339</v>
      </c>
      <c r="I38" s="36">
        <v>4928.1166666666668</v>
      </c>
      <c r="J38" s="36">
        <v>4994.2833333333338</v>
      </c>
      <c r="K38" s="31">
        <v>4861.95</v>
      </c>
      <c r="L38" s="31">
        <v>4675.25</v>
      </c>
      <c r="M38" s="31">
        <v>6.6430300000000004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1170.95</v>
      </c>
      <c r="D39" s="36">
        <v>1176.7</v>
      </c>
      <c r="E39" s="36">
        <v>1157.5</v>
      </c>
      <c r="F39" s="36">
        <v>1144.05</v>
      </c>
      <c r="G39" s="36">
        <v>1124.8499999999999</v>
      </c>
      <c r="H39" s="36">
        <v>1190.1500000000001</v>
      </c>
      <c r="I39" s="36">
        <v>1209.3500000000004</v>
      </c>
      <c r="J39" s="36">
        <v>1222.8000000000002</v>
      </c>
      <c r="K39" s="31">
        <v>1195.9000000000001</v>
      </c>
      <c r="L39" s="31">
        <v>1163.25</v>
      </c>
      <c r="M39" s="31">
        <v>120.06879000000001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9701.4500000000007</v>
      </c>
      <c r="D40" s="36">
        <v>9631.8166666666675</v>
      </c>
      <c r="E40" s="36">
        <v>9523.633333333335</v>
      </c>
      <c r="F40" s="36">
        <v>9345.8166666666675</v>
      </c>
      <c r="G40" s="36">
        <v>9237.633333333335</v>
      </c>
      <c r="H40" s="36">
        <v>9809.633333333335</v>
      </c>
      <c r="I40" s="36">
        <v>9917.8166666666657</v>
      </c>
      <c r="J40" s="36">
        <v>10095.633333333335</v>
      </c>
      <c r="K40" s="31">
        <v>9740</v>
      </c>
      <c r="L40" s="31">
        <v>9454</v>
      </c>
      <c r="M40" s="31">
        <v>5.7009499999999997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6925.8</v>
      </c>
      <c r="D41" s="36">
        <v>6920.3499999999995</v>
      </c>
      <c r="E41" s="36">
        <v>6827.7499999999991</v>
      </c>
      <c r="F41" s="36">
        <v>6729.7</v>
      </c>
      <c r="G41" s="36">
        <v>6637.0999999999995</v>
      </c>
      <c r="H41" s="36">
        <v>7018.3999999999987</v>
      </c>
      <c r="I41" s="36">
        <v>7110.9999999999991</v>
      </c>
      <c r="J41" s="36">
        <v>7209.0499999999984</v>
      </c>
      <c r="K41" s="31">
        <v>7012.95</v>
      </c>
      <c r="L41" s="31">
        <v>6822.3</v>
      </c>
      <c r="M41" s="31">
        <v>14.657159999999999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1526.45</v>
      </c>
      <c r="D42" s="36">
        <v>1526.25</v>
      </c>
      <c r="E42" s="36">
        <v>1511</v>
      </c>
      <c r="F42" s="36">
        <v>1495.55</v>
      </c>
      <c r="G42" s="36">
        <v>1480.3</v>
      </c>
      <c r="H42" s="36">
        <v>1541.7</v>
      </c>
      <c r="I42" s="36">
        <v>1556.95</v>
      </c>
      <c r="J42" s="36">
        <v>1572.4</v>
      </c>
      <c r="K42" s="31">
        <v>1541.5</v>
      </c>
      <c r="L42" s="31">
        <v>1510.8</v>
      </c>
      <c r="M42" s="31">
        <v>28.91789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8130.3</v>
      </c>
      <c r="D43" s="36">
        <v>8109.1166666666659</v>
      </c>
      <c r="E43" s="36">
        <v>8073.2333333333318</v>
      </c>
      <c r="F43" s="36">
        <v>8016.1666666666661</v>
      </c>
      <c r="G43" s="36">
        <v>7980.2833333333319</v>
      </c>
      <c r="H43" s="36">
        <v>8166.1833333333316</v>
      </c>
      <c r="I43" s="36">
        <v>8202.0666666666657</v>
      </c>
      <c r="J43" s="36">
        <v>8259.1333333333314</v>
      </c>
      <c r="K43" s="31">
        <v>8145</v>
      </c>
      <c r="L43" s="31">
        <v>8052.05</v>
      </c>
      <c r="M43" s="31">
        <v>0.17926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3108.5</v>
      </c>
      <c r="D44" s="36">
        <v>3113</v>
      </c>
      <c r="E44" s="36">
        <v>3071</v>
      </c>
      <c r="F44" s="36">
        <v>3033.5</v>
      </c>
      <c r="G44" s="36">
        <v>2991.5</v>
      </c>
      <c r="H44" s="36">
        <v>3150.5</v>
      </c>
      <c r="I44" s="36">
        <v>3192.5</v>
      </c>
      <c r="J44" s="36">
        <v>3230</v>
      </c>
      <c r="K44" s="31">
        <v>3155</v>
      </c>
      <c r="L44" s="31">
        <v>3075.5</v>
      </c>
      <c r="M44" s="31">
        <v>2.8237100000000002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191.55</v>
      </c>
      <c r="D45" s="36">
        <v>192.23333333333335</v>
      </c>
      <c r="E45" s="36">
        <v>189.66666666666669</v>
      </c>
      <c r="F45" s="36">
        <v>187.78333333333333</v>
      </c>
      <c r="G45" s="36">
        <v>185.21666666666667</v>
      </c>
      <c r="H45" s="36">
        <v>194.1166666666667</v>
      </c>
      <c r="I45" s="36">
        <v>196.68333333333337</v>
      </c>
      <c r="J45" s="36">
        <v>198.56666666666672</v>
      </c>
      <c r="K45" s="31">
        <v>194.8</v>
      </c>
      <c r="L45" s="31">
        <v>190.35</v>
      </c>
      <c r="M45" s="31">
        <v>100.24162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268.89999999999998</v>
      </c>
      <c r="D46" s="36">
        <v>268.11666666666662</v>
      </c>
      <c r="E46" s="36">
        <v>262.23333333333323</v>
      </c>
      <c r="F46" s="36">
        <v>255.56666666666661</v>
      </c>
      <c r="G46" s="36">
        <v>249.68333333333322</v>
      </c>
      <c r="H46" s="36">
        <v>274.78333333333325</v>
      </c>
      <c r="I46" s="36">
        <v>280.66666666666657</v>
      </c>
      <c r="J46" s="36">
        <v>287.33333333333326</v>
      </c>
      <c r="K46" s="31">
        <v>274</v>
      </c>
      <c r="L46" s="31">
        <v>261.45</v>
      </c>
      <c r="M46" s="31">
        <v>316.90679999999998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117.85</v>
      </c>
      <c r="D47" s="36">
        <v>119.16666666666667</v>
      </c>
      <c r="E47" s="36">
        <v>116.08333333333334</v>
      </c>
      <c r="F47" s="36">
        <v>114.31666666666668</v>
      </c>
      <c r="G47" s="36">
        <v>111.23333333333335</v>
      </c>
      <c r="H47" s="36">
        <v>120.93333333333334</v>
      </c>
      <c r="I47" s="36">
        <v>124.01666666666668</v>
      </c>
      <c r="J47" s="36">
        <v>125.78333333333333</v>
      </c>
      <c r="K47" s="31">
        <v>122.25</v>
      </c>
      <c r="L47" s="31">
        <v>117.4</v>
      </c>
      <c r="M47" s="31">
        <v>355.81828999999999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1456.95</v>
      </c>
      <c r="D48" s="36">
        <v>1445.9666666666665</v>
      </c>
      <c r="E48" s="36">
        <v>1426.9333333333329</v>
      </c>
      <c r="F48" s="36">
        <v>1396.9166666666665</v>
      </c>
      <c r="G48" s="36">
        <v>1377.883333333333</v>
      </c>
      <c r="H48" s="36">
        <v>1475.9833333333329</v>
      </c>
      <c r="I48" s="36">
        <v>1495.0166666666662</v>
      </c>
      <c r="J48" s="36">
        <v>1525.0333333333328</v>
      </c>
      <c r="K48" s="31">
        <v>1465</v>
      </c>
      <c r="L48" s="31">
        <v>1415.95</v>
      </c>
      <c r="M48" s="31">
        <v>11.65705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477.15</v>
      </c>
      <c r="D49" s="36">
        <v>478.40000000000003</v>
      </c>
      <c r="E49" s="36">
        <v>471.75000000000006</v>
      </c>
      <c r="F49" s="36">
        <v>466.35</v>
      </c>
      <c r="G49" s="36">
        <v>459.70000000000005</v>
      </c>
      <c r="H49" s="36">
        <v>483.80000000000007</v>
      </c>
      <c r="I49" s="36">
        <v>490.45000000000005</v>
      </c>
      <c r="J49" s="36">
        <v>495.85000000000008</v>
      </c>
      <c r="K49" s="31">
        <v>485.05</v>
      </c>
      <c r="L49" s="31">
        <v>473</v>
      </c>
      <c r="M49" s="31">
        <v>28.095559999999999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1368.8</v>
      </c>
      <c r="D50" s="36">
        <v>1371.3500000000001</v>
      </c>
      <c r="E50" s="36">
        <v>1323.7000000000003</v>
      </c>
      <c r="F50" s="36">
        <v>1278.6000000000001</v>
      </c>
      <c r="G50" s="36">
        <v>1230.9500000000003</v>
      </c>
      <c r="H50" s="36">
        <v>1416.4500000000003</v>
      </c>
      <c r="I50" s="36">
        <v>1464.1000000000004</v>
      </c>
      <c r="J50" s="36">
        <v>1509.2000000000003</v>
      </c>
      <c r="K50" s="31">
        <v>1419</v>
      </c>
      <c r="L50" s="31">
        <v>1326.25</v>
      </c>
      <c r="M50" s="31">
        <v>63.329799999999999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273.64999999999998</v>
      </c>
      <c r="D51" s="36">
        <v>274.05</v>
      </c>
      <c r="E51" s="36">
        <v>266.60000000000002</v>
      </c>
      <c r="F51" s="36">
        <v>259.55</v>
      </c>
      <c r="G51" s="36">
        <v>252.10000000000002</v>
      </c>
      <c r="H51" s="36">
        <v>281.10000000000002</v>
      </c>
      <c r="I51" s="36">
        <v>288.54999999999995</v>
      </c>
      <c r="J51" s="36">
        <v>295.60000000000002</v>
      </c>
      <c r="K51" s="31">
        <v>281.5</v>
      </c>
      <c r="L51" s="31">
        <v>267</v>
      </c>
      <c r="M51" s="31">
        <v>955.02476999999999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1557.05</v>
      </c>
      <c r="D52" s="36">
        <v>1544.3333333333333</v>
      </c>
      <c r="E52" s="36">
        <v>1509.8166666666666</v>
      </c>
      <c r="F52" s="36">
        <v>1462.5833333333333</v>
      </c>
      <c r="G52" s="36">
        <v>1428.0666666666666</v>
      </c>
      <c r="H52" s="36">
        <v>1591.5666666666666</v>
      </c>
      <c r="I52" s="36">
        <v>1626.0833333333335</v>
      </c>
      <c r="J52" s="36">
        <v>1673.3166666666666</v>
      </c>
      <c r="K52" s="31">
        <v>1578.85</v>
      </c>
      <c r="L52" s="31">
        <v>1497.1</v>
      </c>
      <c r="M52" s="31">
        <v>10.52271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277.95</v>
      </c>
      <c r="D53" s="36">
        <v>279.09999999999997</v>
      </c>
      <c r="E53" s="36">
        <v>265.84999999999991</v>
      </c>
      <c r="F53" s="36">
        <v>253.74999999999994</v>
      </c>
      <c r="G53" s="36">
        <v>240.49999999999989</v>
      </c>
      <c r="H53" s="36">
        <v>291.19999999999993</v>
      </c>
      <c r="I53" s="36">
        <v>304.45000000000005</v>
      </c>
      <c r="J53" s="36">
        <v>316.54999999999995</v>
      </c>
      <c r="K53" s="31">
        <v>292.35000000000002</v>
      </c>
      <c r="L53" s="31">
        <v>267</v>
      </c>
      <c r="M53" s="31">
        <v>1113.3008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584.15</v>
      </c>
      <c r="D54" s="36">
        <v>590.61666666666667</v>
      </c>
      <c r="E54" s="36">
        <v>573.7833333333333</v>
      </c>
      <c r="F54" s="36">
        <v>563.41666666666663</v>
      </c>
      <c r="G54" s="36">
        <v>546.58333333333326</v>
      </c>
      <c r="H54" s="36">
        <v>600.98333333333335</v>
      </c>
      <c r="I54" s="36">
        <v>617.81666666666661</v>
      </c>
      <c r="J54" s="36">
        <v>628.18333333333339</v>
      </c>
      <c r="K54" s="31">
        <v>607.45000000000005</v>
      </c>
      <c r="L54" s="31">
        <v>580.25</v>
      </c>
      <c r="M54" s="31">
        <v>189.67115999999999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1370.6</v>
      </c>
      <c r="D55" s="36">
        <v>1358.6166666666666</v>
      </c>
      <c r="E55" s="36">
        <v>1340.9833333333331</v>
      </c>
      <c r="F55" s="36">
        <v>1311.3666666666666</v>
      </c>
      <c r="G55" s="36">
        <v>1293.7333333333331</v>
      </c>
      <c r="H55" s="36">
        <v>1388.2333333333331</v>
      </c>
      <c r="I55" s="36">
        <v>1405.8666666666668</v>
      </c>
      <c r="J55" s="36">
        <v>1435.4833333333331</v>
      </c>
      <c r="K55" s="31">
        <v>1376.25</v>
      </c>
      <c r="L55" s="31">
        <v>1329</v>
      </c>
      <c r="M55" s="31">
        <v>102.79789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332.75</v>
      </c>
      <c r="D56" s="36">
        <v>325.09999999999997</v>
      </c>
      <c r="E56" s="36">
        <v>314.44999999999993</v>
      </c>
      <c r="F56" s="36">
        <v>296.14999999999998</v>
      </c>
      <c r="G56" s="36">
        <v>285.49999999999994</v>
      </c>
      <c r="H56" s="36">
        <v>343.39999999999992</v>
      </c>
      <c r="I56" s="36">
        <v>354.0499999999999</v>
      </c>
      <c r="J56" s="36">
        <v>372.34999999999991</v>
      </c>
      <c r="K56" s="31">
        <v>335.75</v>
      </c>
      <c r="L56" s="31">
        <v>306.8</v>
      </c>
      <c r="M56" s="31">
        <v>178.74584999999999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30651.7</v>
      </c>
      <c r="D57" s="36">
        <v>30771.733333333334</v>
      </c>
      <c r="E57" s="36">
        <v>30374.716666666667</v>
      </c>
      <c r="F57" s="36">
        <v>30097.733333333334</v>
      </c>
      <c r="G57" s="36">
        <v>29700.716666666667</v>
      </c>
      <c r="H57" s="36">
        <v>31048.716666666667</v>
      </c>
      <c r="I57" s="36">
        <v>31445.733333333337</v>
      </c>
      <c r="J57" s="36">
        <v>31722.716666666667</v>
      </c>
      <c r="K57" s="31">
        <v>31168.75</v>
      </c>
      <c r="L57" s="31">
        <v>30494.75</v>
      </c>
      <c r="M57" s="31">
        <v>0.20538000000000001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5440.45</v>
      </c>
      <c r="D58" s="36">
        <v>5422</v>
      </c>
      <c r="E58" s="36">
        <v>5329.9</v>
      </c>
      <c r="F58" s="36">
        <v>5219.3499999999995</v>
      </c>
      <c r="G58" s="36">
        <v>5127.2499999999991</v>
      </c>
      <c r="H58" s="36">
        <v>5532.55</v>
      </c>
      <c r="I58" s="36">
        <v>5624.6500000000005</v>
      </c>
      <c r="J58" s="36">
        <v>5735.2000000000007</v>
      </c>
      <c r="K58" s="31">
        <v>5514.1</v>
      </c>
      <c r="L58" s="31">
        <v>5311.45</v>
      </c>
      <c r="M58" s="31">
        <v>6.2929300000000001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656.2</v>
      </c>
      <c r="D59" s="36">
        <v>655.5</v>
      </c>
      <c r="E59" s="36">
        <v>641</v>
      </c>
      <c r="F59" s="36">
        <v>625.79999999999995</v>
      </c>
      <c r="G59" s="36">
        <v>611.29999999999995</v>
      </c>
      <c r="H59" s="36">
        <v>670.7</v>
      </c>
      <c r="I59" s="36">
        <v>685.2</v>
      </c>
      <c r="J59" s="36">
        <v>700.40000000000009</v>
      </c>
      <c r="K59" s="31">
        <v>670</v>
      </c>
      <c r="L59" s="31">
        <v>640.29999999999995</v>
      </c>
      <c r="M59" s="31">
        <v>43.95241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118</v>
      </c>
      <c r="D60" s="36">
        <v>118.36666666666667</v>
      </c>
      <c r="E60" s="36">
        <v>116.13333333333335</v>
      </c>
      <c r="F60" s="36">
        <v>114.26666666666668</v>
      </c>
      <c r="G60" s="36">
        <v>112.03333333333336</v>
      </c>
      <c r="H60" s="36">
        <v>120.23333333333335</v>
      </c>
      <c r="I60" s="36">
        <v>122.46666666666667</v>
      </c>
      <c r="J60" s="36">
        <v>124.33333333333334</v>
      </c>
      <c r="K60" s="31">
        <v>120.6</v>
      </c>
      <c r="L60" s="31">
        <v>116.5</v>
      </c>
      <c r="M60" s="31">
        <v>524.16611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1335.7</v>
      </c>
      <c r="D61" s="36">
        <v>1321.1833333333332</v>
      </c>
      <c r="E61" s="36">
        <v>1298.3666666666663</v>
      </c>
      <c r="F61" s="36">
        <v>1261.0333333333331</v>
      </c>
      <c r="G61" s="36">
        <v>1238.2166666666662</v>
      </c>
      <c r="H61" s="36">
        <v>1358.5166666666664</v>
      </c>
      <c r="I61" s="36">
        <v>1381.3333333333335</v>
      </c>
      <c r="J61" s="36">
        <v>1418.6666666666665</v>
      </c>
      <c r="K61" s="31">
        <v>1344</v>
      </c>
      <c r="L61" s="31">
        <v>1283.8499999999999</v>
      </c>
      <c r="M61" s="31">
        <v>17.42305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1477</v>
      </c>
      <c r="D62" s="36">
        <v>1480.6666666666667</v>
      </c>
      <c r="E62" s="36">
        <v>1460.3333333333335</v>
      </c>
      <c r="F62" s="36">
        <v>1443.6666666666667</v>
      </c>
      <c r="G62" s="36">
        <v>1423.3333333333335</v>
      </c>
      <c r="H62" s="36">
        <v>1497.3333333333335</v>
      </c>
      <c r="I62" s="36">
        <v>1517.666666666667</v>
      </c>
      <c r="J62" s="36">
        <v>1534.3333333333335</v>
      </c>
      <c r="K62" s="31">
        <v>1501</v>
      </c>
      <c r="L62" s="31">
        <v>1464</v>
      </c>
      <c r="M62" s="31">
        <v>16.051220000000001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472.95</v>
      </c>
      <c r="D63" s="36">
        <v>474</v>
      </c>
      <c r="E63" s="36">
        <v>463.6</v>
      </c>
      <c r="F63" s="36">
        <v>454.25</v>
      </c>
      <c r="G63" s="36">
        <v>443.85</v>
      </c>
      <c r="H63" s="36">
        <v>483.35</v>
      </c>
      <c r="I63" s="36">
        <v>493.75</v>
      </c>
      <c r="J63" s="36">
        <v>503.1</v>
      </c>
      <c r="K63" s="31">
        <v>484.4</v>
      </c>
      <c r="L63" s="31">
        <v>464.65</v>
      </c>
      <c r="M63" s="31">
        <v>217.57857000000001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5212.6499999999996</v>
      </c>
      <c r="D64" s="36">
        <v>5219.6333333333323</v>
      </c>
      <c r="E64" s="36">
        <v>5167.0666666666648</v>
      </c>
      <c r="F64" s="36">
        <v>5121.4833333333327</v>
      </c>
      <c r="G64" s="36">
        <v>5068.9166666666652</v>
      </c>
      <c r="H64" s="36">
        <v>5265.2166666666644</v>
      </c>
      <c r="I64" s="36">
        <v>5317.7833333333319</v>
      </c>
      <c r="J64" s="36">
        <v>5363.3666666666641</v>
      </c>
      <c r="K64" s="31">
        <v>5272.2</v>
      </c>
      <c r="L64" s="31">
        <v>5174.05</v>
      </c>
      <c r="M64" s="31">
        <v>3.2098599999999999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2951.9</v>
      </c>
      <c r="D65" s="36">
        <v>2929.4499999999994</v>
      </c>
      <c r="E65" s="36">
        <v>2888.8999999999987</v>
      </c>
      <c r="F65" s="36">
        <v>2825.8999999999992</v>
      </c>
      <c r="G65" s="36">
        <v>2785.3499999999985</v>
      </c>
      <c r="H65" s="36">
        <v>2992.4499999999989</v>
      </c>
      <c r="I65" s="36">
        <v>3032.9999999999991</v>
      </c>
      <c r="J65" s="36">
        <v>3095.9999999999991</v>
      </c>
      <c r="K65" s="31">
        <v>2970</v>
      </c>
      <c r="L65" s="31">
        <v>2866.45</v>
      </c>
      <c r="M65" s="31">
        <v>4.33141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1052.75</v>
      </c>
      <c r="D66" s="36">
        <v>1044.05</v>
      </c>
      <c r="E66" s="36">
        <v>1013.8</v>
      </c>
      <c r="F66" s="36">
        <v>974.85</v>
      </c>
      <c r="G66" s="36">
        <v>944.6</v>
      </c>
      <c r="H66" s="36">
        <v>1083</v>
      </c>
      <c r="I66" s="36">
        <v>1113.25</v>
      </c>
      <c r="J66" s="36">
        <v>1152.1999999999998</v>
      </c>
      <c r="K66" s="31">
        <v>1074.3</v>
      </c>
      <c r="L66" s="31">
        <v>1005.1</v>
      </c>
      <c r="M66" s="31">
        <v>42.310870000000001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1387.4</v>
      </c>
      <c r="D67" s="36">
        <v>1380.6499999999999</v>
      </c>
      <c r="E67" s="36">
        <v>1366.2999999999997</v>
      </c>
      <c r="F67" s="36">
        <v>1345.1999999999998</v>
      </c>
      <c r="G67" s="36">
        <v>1330.8499999999997</v>
      </c>
      <c r="H67" s="36">
        <v>1401.7499999999998</v>
      </c>
      <c r="I67" s="36">
        <v>1416.0999999999997</v>
      </c>
      <c r="J67" s="36">
        <v>1437.1999999999998</v>
      </c>
      <c r="K67" s="31">
        <v>1395</v>
      </c>
      <c r="L67" s="31">
        <v>1359.55</v>
      </c>
      <c r="M67" s="31">
        <v>5.6598600000000001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399.95</v>
      </c>
      <c r="D68" s="36">
        <v>401.95</v>
      </c>
      <c r="E68" s="36">
        <v>395.04999999999995</v>
      </c>
      <c r="F68" s="36">
        <v>390.15</v>
      </c>
      <c r="G68" s="36">
        <v>383.24999999999994</v>
      </c>
      <c r="H68" s="36">
        <v>406.84999999999997</v>
      </c>
      <c r="I68" s="36">
        <v>413.74999999999994</v>
      </c>
      <c r="J68" s="36">
        <v>418.65</v>
      </c>
      <c r="K68" s="31">
        <v>408.85</v>
      </c>
      <c r="L68" s="31">
        <v>397.05</v>
      </c>
      <c r="M68" s="31">
        <v>47.821930000000002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3505.3</v>
      </c>
      <c r="D69" s="36">
        <v>3495.5</v>
      </c>
      <c r="E69" s="36">
        <v>3422</v>
      </c>
      <c r="F69" s="36">
        <v>3338.7</v>
      </c>
      <c r="G69" s="36">
        <v>3265.2</v>
      </c>
      <c r="H69" s="36">
        <v>3578.8</v>
      </c>
      <c r="I69" s="36">
        <v>3652.3</v>
      </c>
      <c r="J69" s="36">
        <v>3735.6000000000004</v>
      </c>
      <c r="K69" s="31">
        <v>3569</v>
      </c>
      <c r="L69" s="31">
        <v>3412.2</v>
      </c>
      <c r="M69" s="31">
        <v>10.052339999999999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829.15</v>
      </c>
      <c r="D70" s="36">
        <v>821.36666666666667</v>
      </c>
      <c r="E70" s="36">
        <v>806.7833333333333</v>
      </c>
      <c r="F70" s="36">
        <v>784.41666666666663</v>
      </c>
      <c r="G70" s="36">
        <v>769.83333333333326</v>
      </c>
      <c r="H70" s="36">
        <v>843.73333333333335</v>
      </c>
      <c r="I70" s="36">
        <v>858.31666666666661</v>
      </c>
      <c r="J70" s="36">
        <v>880.68333333333339</v>
      </c>
      <c r="K70" s="31">
        <v>835.95</v>
      </c>
      <c r="L70" s="31">
        <v>799</v>
      </c>
      <c r="M70" s="31">
        <v>54.396479999999997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597.20000000000005</v>
      </c>
      <c r="D71" s="36">
        <v>594.85</v>
      </c>
      <c r="E71" s="36">
        <v>584.40000000000009</v>
      </c>
      <c r="F71" s="36">
        <v>571.6</v>
      </c>
      <c r="G71" s="36">
        <v>561.15000000000009</v>
      </c>
      <c r="H71" s="36">
        <v>607.65000000000009</v>
      </c>
      <c r="I71" s="36">
        <v>618.10000000000014</v>
      </c>
      <c r="J71" s="36">
        <v>630.90000000000009</v>
      </c>
      <c r="K71" s="31">
        <v>605.29999999999995</v>
      </c>
      <c r="L71" s="31">
        <v>582.04999999999995</v>
      </c>
      <c r="M71" s="31">
        <v>75.985860000000002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1766.1</v>
      </c>
      <c r="D72" s="36">
        <v>1762.5</v>
      </c>
      <c r="E72" s="36">
        <v>1745.2</v>
      </c>
      <c r="F72" s="36">
        <v>1724.3</v>
      </c>
      <c r="G72" s="36">
        <v>1707</v>
      </c>
      <c r="H72" s="36">
        <v>1783.4</v>
      </c>
      <c r="I72" s="36">
        <v>1800.7000000000003</v>
      </c>
      <c r="J72" s="36">
        <v>1821.6000000000001</v>
      </c>
      <c r="K72" s="31">
        <v>1779.8</v>
      </c>
      <c r="L72" s="31">
        <v>1741.6</v>
      </c>
      <c r="M72" s="31">
        <v>4.6801899999999996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2278.4499999999998</v>
      </c>
      <c r="D73" s="36">
        <v>2263.4666666666667</v>
      </c>
      <c r="E73" s="36">
        <v>2239.9833333333336</v>
      </c>
      <c r="F73" s="36">
        <v>2201.5166666666669</v>
      </c>
      <c r="G73" s="36">
        <v>2178.0333333333338</v>
      </c>
      <c r="H73" s="36">
        <v>2301.9333333333334</v>
      </c>
      <c r="I73" s="36">
        <v>2325.4166666666661</v>
      </c>
      <c r="J73" s="36">
        <v>2363.8833333333332</v>
      </c>
      <c r="K73" s="31">
        <v>2286.9499999999998</v>
      </c>
      <c r="L73" s="31">
        <v>2225</v>
      </c>
      <c r="M73" s="31">
        <v>2.53051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382.25</v>
      </c>
      <c r="D74" s="36">
        <v>383.8</v>
      </c>
      <c r="E74" s="36">
        <v>379.95000000000005</v>
      </c>
      <c r="F74" s="36">
        <v>377.65000000000003</v>
      </c>
      <c r="G74" s="36">
        <v>373.80000000000007</v>
      </c>
      <c r="H74" s="36">
        <v>386.1</v>
      </c>
      <c r="I74" s="36">
        <v>389.95000000000005</v>
      </c>
      <c r="J74" s="36">
        <v>392.25</v>
      </c>
      <c r="K74" s="31">
        <v>387.65</v>
      </c>
      <c r="L74" s="31">
        <v>381.5</v>
      </c>
      <c r="M74" s="31">
        <v>29.89987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170.85</v>
      </c>
      <c r="D75" s="36">
        <v>167.95000000000002</v>
      </c>
      <c r="E75" s="36">
        <v>163.90000000000003</v>
      </c>
      <c r="F75" s="36">
        <v>156.95000000000002</v>
      </c>
      <c r="G75" s="36">
        <v>152.90000000000003</v>
      </c>
      <c r="H75" s="36">
        <v>174.90000000000003</v>
      </c>
      <c r="I75" s="36">
        <v>178.95000000000005</v>
      </c>
      <c r="J75" s="36">
        <v>185.90000000000003</v>
      </c>
      <c r="K75" s="31">
        <v>172</v>
      </c>
      <c r="L75" s="31">
        <v>161</v>
      </c>
      <c r="M75" s="31">
        <v>92.943049999999999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4448.8999999999996</v>
      </c>
      <c r="D76" s="36">
        <v>4438.5</v>
      </c>
      <c r="E76" s="36">
        <v>4377</v>
      </c>
      <c r="F76" s="36">
        <v>4305.1000000000004</v>
      </c>
      <c r="G76" s="36">
        <v>4243.6000000000004</v>
      </c>
      <c r="H76" s="36">
        <v>4510.3999999999996</v>
      </c>
      <c r="I76" s="36">
        <v>4571.8999999999996</v>
      </c>
      <c r="J76" s="36">
        <v>4643.7999999999993</v>
      </c>
      <c r="K76" s="31">
        <v>4500</v>
      </c>
      <c r="L76" s="31">
        <v>4366.6000000000004</v>
      </c>
      <c r="M76" s="31">
        <v>7.9031000000000002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9762</v>
      </c>
      <c r="D77" s="36">
        <v>9692.9499999999989</v>
      </c>
      <c r="E77" s="36">
        <v>9527.9499999999971</v>
      </c>
      <c r="F77" s="36">
        <v>9293.8999999999978</v>
      </c>
      <c r="G77" s="36">
        <v>9128.899999999996</v>
      </c>
      <c r="H77" s="36">
        <v>9926.9999999999982</v>
      </c>
      <c r="I77" s="36">
        <v>10092.000000000002</v>
      </c>
      <c r="J77" s="36">
        <v>10326.049999999999</v>
      </c>
      <c r="K77" s="31">
        <v>9857.9500000000007</v>
      </c>
      <c r="L77" s="31">
        <v>9458.9</v>
      </c>
      <c r="M77" s="31">
        <v>3.81934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2754.7</v>
      </c>
      <c r="D78" s="36">
        <v>2760.75</v>
      </c>
      <c r="E78" s="36">
        <v>2699.5</v>
      </c>
      <c r="F78" s="36">
        <v>2644.3</v>
      </c>
      <c r="G78" s="36">
        <v>2583.0500000000002</v>
      </c>
      <c r="H78" s="36">
        <v>2815.95</v>
      </c>
      <c r="I78" s="36">
        <v>2877.2</v>
      </c>
      <c r="J78" s="36">
        <v>2932.3999999999996</v>
      </c>
      <c r="K78" s="31">
        <v>2822</v>
      </c>
      <c r="L78" s="31">
        <v>2705.55</v>
      </c>
      <c r="M78" s="31">
        <v>3.6234000000000002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5890.95</v>
      </c>
      <c r="D79" s="36">
        <v>5866.1833333333343</v>
      </c>
      <c r="E79" s="36">
        <v>5806.3666666666686</v>
      </c>
      <c r="F79" s="36">
        <v>5721.7833333333347</v>
      </c>
      <c r="G79" s="36">
        <v>5661.966666666669</v>
      </c>
      <c r="H79" s="36">
        <v>5950.7666666666682</v>
      </c>
      <c r="I79" s="36">
        <v>6010.5833333333339</v>
      </c>
      <c r="J79" s="36">
        <v>6095.1666666666679</v>
      </c>
      <c r="K79" s="31">
        <v>5926</v>
      </c>
      <c r="L79" s="31">
        <v>5781.6</v>
      </c>
      <c r="M79" s="31">
        <v>7.1967600000000003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4719.75</v>
      </c>
      <c r="D80" s="36">
        <v>4661.6833333333334</v>
      </c>
      <c r="E80" s="36">
        <v>4596.3666666666668</v>
      </c>
      <c r="F80" s="36">
        <v>4472.9833333333336</v>
      </c>
      <c r="G80" s="36">
        <v>4407.666666666667</v>
      </c>
      <c r="H80" s="36">
        <v>4785.0666666666666</v>
      </c>
      <c r="I80" s="36">
        <v>4850.3833333333341</v>
      </c>
      <c r="J80" s="36">
        <v>4973.7666666666664</v>
      </c>
      <c r="K80" s="31">
        <v>4727</v>
      </c>
      <c r="L80" s="31">
        <v>4538.3</v>
      </c>
      <c r="M80" s="31">
        <v>7.4891500000000004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4011</v>
      </c>
      <c r="D81" s="36">
        <v>3986.6333333333337</v>
      </c>
      <c r="E81" s="36">
        <v>3934.4166666666674</v>
      </c>
      <c r="F81" s="36">
        <v>3857.8333333333339</v>
      </c>
      <c r="G81" s="36">
        <v>3805.6166666666677</v>
      </c>
      <c r="H81" s="36">
        <v>4063.2166666666672</v>
      </c>
      <c r="I81" s="36">
        <v>4115.4333333333334</v>
      </c>
      <c r="J81" s="36">
        <v>4192.0166666666664</v>
      </c>
      <c r="K81" s="31">
        <v>4038.85</v>
      </c>
      <c r="L81" s="31">
        <v>3910.05</v>
      </c>
      <c r="M81" s="31">
        <v>4.0771499999999996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169.5</v>
      </c>
      <c r="D82" s="36">
        <v>167.31666666666666</v>
      </c>
      <c r="E82" s="36">
        <v>164.63333333333333</v>
      </c>
      <c r="F82" s="36">
        <v>159.76666666666665</v>
      </c>
      <c r="G82" s="36">
        <v>157.08333333333331</v>
      </c>
      <c r="H82" s="36">
        <v>172.18333333333334</v>
      </c>
      <c r="I82" s="36">
        <v>174.86666666666667</v>
      </c>
      <c r="J82" s="36">
        <v>179.73333333333335</v>
      </c>
      <c r="K82" s="31">
        <v>170</v>
      </c>
      <c r="L82" s="31">
        <v>162.44999999999999</v>
      </c>
      <c r="M82" s="31">
        <v>39.019069999999999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164.55</v>
      </c>
      <c r="D83" s="36">
        <v>165.79999999999998</v>
      </c>
      <c r="E83" s="36">
        <v>162.49999999999997</v>
      </c>
      <c r="F83" s="36">
        <v>160.44999999999999</v>
      </c>
      <c r="G83" s="36">
        <v>157.14999999999998</v>
      </c>
      <c r="H83" s="36">
        <v>167.84999999999997</v>
      </c>
      <c r="I83" s="36">
        <v>171.14999999999998</v>
      </c>
      <c r="J83" s="36">
        <v>173.19999999999996</v>
      </c>
      <c r="K83" s="31">
        <v>169.1</v>
      </c>
      <c r="L83" s="31">
        <v>163.75</v>
      </c>
      <c r="M83" s="31">
        <v>101.03458999999999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695.45</v>
      </c>
      <c r="D84" s="36">
        <v>690.26666666666677</v>
      </c>
      <c r="E84" s="36">
        <v>675.13333333333355</v>
      </c>
      <c r="F84" s="36">
        <v>654.81666666666683</v>
      </c>
      <c r="G84" s="36">
        <v>639.68333333333362</v>
      </c>
      <c r="H84" s="36">
        <v>710.58333333333348</v>
      </c>
      <c r="I84" s="36">
        <v>725.7166666666667</v>
      </c>
      <c r="J84" s="36">
        <v>746.03333333333342</v>
      </c>
      <c r="K84" s="31">
        <v>705.4</v>
      </c>
      <c r="L84" s="31">
        <v>669.95</v>
      </c>
      <c r="M84" s="31">
        <v>3.99641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446.3</v>
      </c>
      <c r="D85" s="36">
        <v>448.61666666666662</v>
      </c>
      <c r="E85" s="36">
        <v>442.18333333333322</v>
      </c>
      <c r="F85" s="36">
        <v>438.06666666666661</v>
      </c>
      <c r="G85" s="36">
        <v>431.63333333333321</v>
      </c>
      <c r="H85" s="36">
        <v>452.73333333333323</v>
      </c>
      <c r="I85" s="36">
        <v>459.16666666666663</v>
      </c>
      <c r="J85" s="36">
        <v>463.28333333333325</v>
      </c>
      <c r="K85" s="31">
        <v>455.05</v>
      </c>
      <c r="L85" s="31">
        <v>444.5</v>
      </c>
      <c r="M85" s="31">
        <v>13.05847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207.9</v>
      </c>
      <c r="D86" s="36">
        <v>205.95000000000002</v>
      </c>
      <c r="E86" s="36">
        <v>201.05000000000004</v>
      </c>
      <c r="F86" s="36">
        <v>194.20000000000002</v>
      </c>
      <c r="G86" s="36">
        <v>189.30000000000004</v>
      </c>
      <c r="H86" s="36">
        <v>212.80000000000004</v>
      </c>
      <c r="I86" s="36">
        <v>217.70000000000002</v>
      </c>
      <c r="J86" s="36">
        <v>224.55000000000004</v>
      </c>
      <c r="K86" s="31">
        <v>210.85</v>
      </c>
      <c r="L86" s="31">
        <v>199.1</v>
      </c>
      <c r="M86" s="31">
        <v>413.16996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1833.3</v>
      </c>
      <c r="D87" s="36">
        <v>1846.0666666666666</v>
      </c>
      <c r="E87" s="36">
        <v>1812.2333333333331</v>
      </c>
      <c r="F87" s="36">
        <v>1791.1666666666665</v>
      </c>
      <c r="G87" s="36">
        <v>1757.333333333333</v>
      </c>
      <c r="H87" s="36">
        <v>1867.1333333333332</v>
      </c>
      <c r="I87" s="36">
        <v>1900.9666666666667</v>
      </c>
      <c r="J87" s="36">
        <v>1922.0333333333333</v>
      </c>
      <c r="K87" s="31">
        <v>1879.9</v>
      </c>
      <c r="L87" s="31">
        <v>1825</v>
      </c>
      <c r="M87" s="31">
        <v>1.1606000000000001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1402.15</v>
      </c>
      <c r="D88" s="36">
        <v>1401.8</v>
      </c>
      <c r="E88" s="36">
        <v>1376.35</v>
      </c>
      <c r="F88" s="36">
        <v>1350.55</v>
      </c>
      <c r="G88" s="36">
        <v>1325.1</v>
      </c>
      <c r="H88" s="36">
        <v>1427.6</v>
      </c>
      <c r="I88" s="36">
        <v>1453.0500000000002</v>
      </c>
      <c r="J88" s="36">
        <v>1478.85</v>
      </c>
      <c r="K88" s="31">
        <v>1427.25</v>
      </c>
      <c r="L88" s="31">
        <v>1376</v>
      </c>
      <c r="M88" s="31">
        <v>13.56564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2796.4</v>
      </c>
      <c r="D89" s="36">
        <v>2770.7666666666664</v>
      </c>
      <c r="E89" s="36">
        <v>2715.6333333333328</v>
      </c>
      <c r="F89" s="36">
        <v>2634.8666666666663</v>
      </c>
      <c r="G89" s="36">
        <v>2579.7333333333327</v>
      </c>
      <c r="H89" s="36">
        <v>2851.5333333333328</v>
      </c>
      <c r="I89" s="36">
        <v>2906.6666666666661</v>
      </c>
      <c r="J89" s="36">
        <v>2987.4333333333329</v>
      </c>
      <c r="K89" s="31">
        <v>2825.9</v>
      </c>
      <c r="L89" s="31">
        <v>2690</v>
      </c>
      <c r="M89" s="31">
        <v>9.4164100000000008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2334.75</v>
      </c>
      <c r="D90" s="36">
        <v>2326.9500000000003</v>
      </c>
      <c r="E90" s="36">
        <v>2300.9000000000005</v>
      </c>
      <c r="F90" s="36">
        <v>2267.0500000000002</v>
      </c>
      <c r="G90" s="36">
        <v>2241.0000000000005</v>
      </c>
      <c r="H90" s="36">
        <v>2360.8000000000006</v>
      </c>
      <c r="I90" s="36">
        <v>2386.8500000000008</v>
      </c>
      <c r="J90" s="36">
        <v>2420.7000000000007</v>
      </c>
      <c r="K90" s="31">
        <v>2353</v>
      </c>
      <c r="L90" s="31">
        <v>2293.1</v>
      </c>
      <c r="M90" s="31">
        <v>8.3431999999999995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2906.9</v>
      </c>
      <c r="D91" s="36">
        <v>2924.1166666666668</v>
      </c>
      <c r="E91" s="36">
        <v>2854.5833333333335</v>
      </c>
      <c r="F91" s="36">
        <v>2802.2666666666669</v>
      </c>
      <c r="G91" s="36">
        <v>2732.7333333333336</v>
      </c>
      <c r="H91" s="36">
        <v>2976.4333333333334</v>
      </c>
      <c r="I91" s="36">
        <v>3045.9666666666662</v>
      </c>
      <c r="J91" s="36">
        <v>3098.2833333333333</v>
      </c>
      <c r="K91" s="31">
        <v>2993.65</v>
      </c>
      <c r="L91" s="31">
        <v>2871.8</v>
      </c>
      <c r="M91" s="31">
        <v>1.5345500000000001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571.1</v>
      </c>
      <c r="D92" s="36">
        <v>566.16666666666663</v>
      </c>
      <c r="E92" s="36">
        <v>556.33333333333326</v>
      </c>
      <c r="F92" s="36">
        <v>541.56666666666661</v>
      </c>
      <c r="G92" s="36">
        <v>531.73333333333323</v>
      </c>
      <c r="H92" s="36">
        <v>580.93333333333328</v>
      </c>
      <c r="I92" s="36">
        <v>590.76666666666654</v>
      </c>
      <c r="J92" s="36">
        <v>605.5333333333333</v>
      </c>
      <c r="K92" s="31">
        <v>576</v>
      </c>
      <c r="L92" s="31">
        <v>551.4</v>
      </c>
      <c r="M92" s="31">
        <v>18.379740000000002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1397.5</v>
      </c>
      <c r="D93" s="36">
        <v>1382.7333333333336</v>
      </c>
      <c r="E93" s="36">
        <v>1365.6666666666672</v>
      </c>
      <c r="F93" s="36">
        <v>1333.8333333333337</v>
      </c>
      <c r="G93" s="36">
        <v>1316.7666666666673</v>
      </c>
      <c r="H93" s="36">
        <v>1414.5666666666671</v>
      </c>
      <c r="I93" s="36">
        <v>1431.6333333333337</v>
      </c>
      <c r="J93" s="36">
        <v>1463.4666666666669</v>
      </c>
      <c r="K93" s="31">
        <v>1399.8</v>
      </c>
      <c r="L93" s="31">
        <v>1350.9</v>
      </c>
      <c r="M93" s="31">
        <v>59.367089999999997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3760.5</v>
      </c>
      <c r="D94" s="36">
        <v>3756.8666666666668</v>
      </c>
      <c r="E94" s="36">
        <v>3704.7333333333336</v>
      </c>
      <c r="F94" s="36">
        <v>3648.9666666666667</v>
      </c>
      <c r="G94" s="36">
        <v>3596.8333333333335</v>
      </c>
      <c r="H94" s="36">
        <v>3812.6333333333337</v>
      </c>
      <c r="I94" s="36">
        <v>3864.7666666666669</v>
      </c>
      <c r="J94" s="36">
        <v>3920.5333333333338</v>
      </c>
      <c r="K94" s="31">
        <v>3809</v>
      </c>
      <c r="L94" s="31">
        <v>3701.1</v>
      </c>
      <c r="M94" s="31">
        <v>4.5150600000000001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1559.7</v>
      </c>
      <c r="D95" s="36">
        <v>1557.25</v>
      </c>
      <c r="E95" s="36">
        <v>1549.05</v>
      </c>
      <c r="F95" s="36">
        <v>1538.3999999999999</v>
      </c>
      <c r="G95" s="36">
        <v>1530.1999999999998</v>
      </c>
      <c r="H95" s="36">
        <v>1567.9</v>
      </c>
      <c r="I95" s="36">
        <v>1576.1</v>
      </c>
      <c r="J95" s="36">
        <v>1586.7500000000002</v>
      </c>
      <c r="K95" s="31">
        <v>1565.45</v>
      </c>
      <c r="L95" s="31">
        <v>1546.6</v>
      </c>
      <c r="M95" s="31">
        <v>232.11435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555.25</v>
      </c>
      <c r="D96" s="36">
        <v>554.80000000000007</v>
      </c>
      <c r="E96" s="36">
        <v>550.85000000000014</v>
      </c>
      <c r="F96" s="36">
        <v>546.45000000000005</v>
      </c>
      <c r="G96" s="36">
        <v>542.50000000000011</v>
      </c>
      <c r="H96" s="36">
        <v>559.20000000000016</v>
      </c>
      <c r="I96" s="36">
        <v>563.1500000000002</v>
      </c>
      <c r="J96" s="36">
        <v>567.55000000000018</v>
      </c>
      <c r="K96" s="31">
        <v>558.75</v>
      </c>
      <c r="L96" s="31">
        <v>550.4</v>
      </c>
      <c r="M96" s="31">
        <v>39.702170000000002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1839.7</v>
      </c>
      <c r="D97" s="36">
        <v>1841.5666666666666</v>
      </c>
      <c r="E97" s="36">
        <v>1808.1333333333332</v>
      </c>
      <c r="F97" s="36">
        <v>1776.5666666666666</v>
      </c>
      <c r="G97" s="36">
        <v>1743.1333333333332</v>
      </c>
      <c r="H97" s="36">
        <v>1873.1333333333332</v>
      </c>
      <c r="I97" s="36">
        <v>1906.5666666666666</v>
      </c>
      <c r="J97" s="36">
        <v>1938.1333333333332</v>
      </c>
      <c r="K97" s="31">
        <v>1875</v>
      </c>
      <c r="L97" s="31">
        <v>1810</v>
      </c>
      <c r="M97" s="31">
        <v>20.878039999999999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5534.25</v>
      </c>
      <c r="D98" s="36">
        <v>5580.6833333333343</v>
      </c>
      <c r="E98" s="36">
        <v>5425.9166666666688</v>
      </c>
      <c r="F98" s="36">
        <v>5317.5833333333348</v>
      </c>
      <c r="G98" s="36">
        <v>5162.8166666666693</v>
      </c>
      <c r="H98" s="36">
        <v>5689.0166666666682</v>
      </c>
      <c r="I98" s="36">
        <v>5843.7833333333347</v>
      </c>
      <c r="J98" s="36">
        <v>5952.1166666666677</v>
      </c>
      <c r="K98" s="31">
        <v>5735.45</v>
      </c>
      <c r="L98" s="31">
        <v>5472.35</v>
      </c>
      <c r="M98" s="31">
        <v>14.981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677.5</v>
      </c>
      <c r="D99" s="36">
        <v>681.83333333333337</v>
      </c>
      <c r="E99" s="36">
        <v>668.66666666666674</v>
      </c>
      <c r="F99" s="36">
        <v>659.83333333333337</v>
      </c>
      <c r="G99" s="36">
        <v>646.66666666666674</v>
      </c>
      <c r="H99" s="36">
        <v>690.66666666666674</v>
      </c>
      <c r="I99" s="36">
        <v>703.83333333333348</v>
      </c>
      <c r="J99" s="36">
        <v>712.66666666666674</v>
      </c>
      <c r="K99" s="31">
        <v>695</v>
      </c>
      <c r="L99" s="31">
        <v>673</v>
      </c>
      <c r="M99" s="31">
        <v>104.20244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4666.6000000000004</v>
      </c>
      <c r="D100" s="36">
        <v>4638.8666666666668</v>
      </c>
      <c r="E100" s="36">
        <v>4477.7333333333336</v>
      </c>
      <c r="F100" s="36">
        <v>4288.8666666666668</v>
      </c>
      <c r="G100" s="36">
        <v>4127.7333333333336</v>
      </c>
      <c r="H100" s="36">
        <v>4827.7333333333336</v>
      </c>
      <c r="I100" s="36">
        <v>4988.8666666666668</v>
      </c>
      <c r="J100" s="36">
        <v>5177.7333333333336</v>
      </c>
      <c r="K100" s="31">
        <v>4800</v>
      </c>
      <c r="L100" s="31">
        <v>4450</v>
      </c>
      <c r="M100" s="31">
        <v>91.289850000000001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515.54999999999995</v>
      </c>
      <c r="D101" s="36">
        <v>519.73333333333335</v>
      </c>
      <c r="E101" s="36">
        <v>503.86666666666667</v>
      </c>
      <c r="F101" s="36">
        <v>492.18333333333334</v>
      </c>
      <c r="G101" s="36">
        <v>476.31666666666666</v>
      </c>
      <c r="H101" s="36">
        <v>531.41666666666674</v>
      </c>
      <c r="I101" s="36">
        <v>547.28333333333353</v>
      </c>
      <c r="J101" s="36">
        <v>558.9666666666667</v>
      </c>
      <c r="K101" s="31">
        <v>535.6</v>
      </c>
      <c r="L101" s="31">
        <v>508.05</v>
      </c>
      <c r="M101" s="31">
        <v>95.795389999999998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2549.6</v>
      </c>
      <c r="D102" s="36">
        <v>2555.8666666666668</v>
      </c>
      <c r="E102" s="36">
        <v>2511.7333333333336</v>
      </c>
      <c r="F102" s="36">
        <v>2473.8666666666668</v>
      </c>
      <c r="G102" s="36">
        <v>2429.7333333333336</v>
      </c>
      <c r="H102" s="36">
        <v>2593.7333333333336</v>
      </c>
      <c r="I102" s="36">
        <v>2637.8666666666668</v>
      </c>
      <c r="J102" s="36">
        <v>2675.7333333333336</v>
      </c>
      <c r="K102" s="31">
        <v>2600</v>
      </c>
      <c r="L102" s="31">
        <v>2518</v>
      </c>
      <c r="M102" s="31">
        <v>41.025469999999999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1110.4000000000001</v>
      </c>
      <c r="D103" s="36">
        <v>1108.3333333333333</v>
      </c>
      <c r="E103" s="36">
        <v>1098.6666666666665</v>
      </c>
      <c r="F103" s="36">
        <v>1086.9333333333332</v>
      </c>
      <c r="G103" s="36">
        <v>1077.2666666666664</v>
      </c>
      <c r="H103" s="36">
        <v>1120.0666666666666</v>
      </c>
      <c r="I103" s="36">
        <v>1129.7333333333331</v>
      </c>
      <c r="J103" s="36">
        <v>1141.4666666666667</v>
      </c>
      <c r="K103" s="31">
        <v>1118</v>
      </c>
      <c r="L103" s="31">
        <v>1096.5999999999999</v>
      </c>
      <c r="M103" s="31">
        <v>185.74162000000001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1644.8</v>
      </c>
      <c r="D104" s="36">
        <v>1636.7166666666665</v>
      </c>
      <c r="E104" s="36">
        <v>1623.6833333333329</v>
      </c>
      <c r="F104" s="36">
        <v>1602.5666666666664</v>
      </c>
      <c r="G104" s="36">
        <v>1589.5333333333328</v>
      </c>
      <c r="H104" s="36">
        <v>1657.833333333333</v>
      </c>
      <c r="I104" s="36">
        <v>1670.8666666666663</v>
      </c>
      <c r="J104" s="36">
        <v>1691.9833333333331</v>
      </c>
      <c r="K104" s="31">
        <v>1649.75</v>
      </c>
      <c r="L104" s="31">
        <v>1615.6</v>
      </c>
      <c r="M104" s="31">
        <v>7.1681299999999997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563.6</v>
      </c>
      <c r="D105" s="36">
        <v>564.63333333333333</v>
      </c>
      <c r="E105" s="36">
        <v>560.51666666666665</v>
      </c>
      <c r="F105" s="36">
        <v>557.43333333333328</v>
      </c>
      <c r="G105" s="36">
        <v>553.31666666666661</v>
      </c>
      <c r="H105" s="36">
        <v>567.7166666666667</v>
      </c>
      <c r="I105" s="36">
        <v>571.83333333333326</v>
      </c>
      <c r="J105" s="36">
        <v>574.91666666666674</v>
      </c>
      <c r="K105" s="31">
        <v>568.75</v>
      </c>
      <c r="L105" s="31">
        <v>561.54999999999995</v>
      </c>
      <c r="M105" s="31">
        <v>7.7737400000000001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77.25</v>
      </c>
      <c r="D106" s="36">
        <v>77.566666666666663</v>
      </c>
      <c r="E106" s="36">
        <v>76.73333333333332</v>
      </c>
      <c r="F106" s="36">
        <v>76.216666666666654</v>
      </c>
      <c r="G106" s="36">
        <v>75.383333333333312</v>
      </c>
      <c r="H106" s="36">
        <v>78.083333333333329</v>
      </c>
      <c r="I106" s="36">
        <v>78.916666666666671</v>
      </c>
      <c r="J106" s="36">
        <v>79.433333333333337</v>
      </c>
      <c r="K106" s="31">
        <v>78.400000000000006</v>
      </c>
      <c r="L106" s="31">
        <v>77.05</v>
      </c>
      <c r="M106" s="31">
        <v>326.18937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435.4</v>
      </c>
      <c r="D107" s="36">
        <v>434.73333333333329</v>
      </c>
      <c r="E107" s="36">
        <v>431.76666666666659</v>
      </c>
      <c r="F107" s="36">
        <v>428.13333333333333</v>
      </c>
      <c r="G107" s="36">
        <v>425.16666666666663</v>
      </c>
      <c r="H107" s="36">
        <v>438.36666666666656</v>
      </c>
      <c r="I107" s="36">
        <v>441.33333333333326</v>
      </c>
      <c r="J107" s="36">
        <v>444.96666666666653</v>
      </c>
      <c r="K107" s="31">
        <v>437.7</v>
      </c>
      <c r="L107" s="31">
        <v>431.1</v>
      </c>
      <c r="M107" s="31">
        <v>311.19999000000001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542.54999999999995</v>
      </c>
      <c r="D108" s="36">
        <v>543</v>
      </c>
      <c r="E108" s="36">
        <v>529.54999999999995</v>
      </c>
      <c r="F108" s="36">
        <v>516.54999999999995</v>
      </c>
      <c r="G108" s="36">
        <v>503.09999999999991</v>
      </c>
      <c r="H108" s="36">
        <v>556</v>
      </c>
      <c r="I108" s="36">
        <v>569.45000000000005</v>
      </c>
      <c r="J108" s="36">
        <v>582.45000000000005</v>
      </c>
      <c r="K108" s="31">
        <v>556.45000000000005</v>
      </c>
      <c r="L108" s="31">
        <v>530</v>
      </c>
      <c r="M108" s="31">
        <v>35.820079999999997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583.5</v>
      </c>
      <c r="D109" s="36">
        <v>580.38333333333333</v>
      </c>
      <c r="E109" s="36">
        <v>575.9666666666667</v>
      </c>
      <c r="F109" s="36">
        <v>568.43333333333339</v>
      </c>
      <c r="G109" s="36">
        <v>564.01666666666677</v>
      </c>
      <c r="H109" s="36">
        <v>587.91666666666663</v>
      </c>
      <c r="I109" s="36">
        <v>592.33333333333337</v>
      </c>
      <c r="J109" s="36">
        <v>599.86666666666656</v>
      </c>
      <c r="K109" s="31">
        <v>584.79999999999995</v>
      </c>
      <c r="L109" s="31">
        <v>572.85</v>
      </c>
      <c r="M109" s="31">
        <v>37.815460000000002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163.6</v>
      </c>
      <c r="D110" s="36">
        <v>164.61666666666667</v>
      </c>
      <c r="E110" s="36">
        <v>161.13333333333335</v>
      </c>
      <c r="F110" s="36">
        <v>158.66666666666669</v>
      </c>
      <c r="G110" s="36">
        <v>155.18333333333337</v>
      </c>
      <c r="H110" s="36">
        <v>167.08333333333334</v>
      </c>
      <c r="I110" s="36">
        <v>170.56666666666669</v>
      </c>
      <c r="J110" s="36">
        <v>173.03333333333333</v>
      </c>
      <c r="K110" s="31">
        <v>168.1</v>
      </c>
      <c r="L110" s="31">
        <v>162.15</v>
      </c>
      <c r="M110" s="31">
        <v>357.22401000000002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973.3</v>
      </c>
      <c r="D111" s="36">
        <v>961.28333333333342</v>
      </c>
      <c r="E111" s="36">
        <v>937.71666666666681</v>
      </c>
      <c r="F111" s="36">
        <v>902.13333333333344</v>
      </c>
      <c r="G111" s="36">
        <v>878.56666666666683</v>
      </c>
      <c r="H111" s="36">
        <v>996.86666666666679</v>
      </c>
      <c r="I111" s="36">
        <v>1020.4333333333334</v>
      </c>
      <c r="J111" s="36">
        <v>1056.0166666666669</v>
      </c>
      <c r="K111" s="31">
        <v>984.85</v>
      </c>
      <c r="L111" s="31">
        <v>925.7</v>
      </c>
      <c r="M111" s="31">
        <v>54.515210000000003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173.05</v>
      </c>
      <c r="D112" s="36">
        <v>172.91666666666666</v>
      </c>
      <c r="E112" s="36">
        <v>167.93333333333331</v>
      </c>
      <c r="F112" s="36">
        <v>162.81666666666666</v>
      </c>
      <c r="G112" s="36">
        <v>157.83333333333331</v>
      </c>
      <c r="H112" s="36">
        <v>178.0333333333333</v>
      </c>
      <c r="I112" s="36">
        <v>183.01666666666665</v>
      </c>
      <c r="J112" s="36">
        <v>188.1333333333333</v>
      </c>
      <c r="K112" s="31">
        <v>177.9</v>
      </c>
      <c r="L112" s="31">
        <v>167.8</v>
      </c>
      <c r="M112" s="31">
        <v>702.50205000000005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460.6</v>
      </c>
      <c r="D113" s="36">
        <v>459.7166666666667</v>
      </c>
      <c r="E113" s="36">
        <v>452.88333333333338</v>
      </c>
      <c r="F113" s="36">
        <v>445.16666666666669</v>
      </c>
      <c r="G113" s="36">
        <v>438.33333333333337</v>
      </c>
      <c r="H113" s="36">
        <v>467.43333333333339</v>
      </c>
      <c r="I113" s="36">
        <v>474.26666666666665</v>
      </c>
      <c r="J113" s="36">
        <v>481.98333333333341</v>
      </c>
      <c r="K113" s="31">
        <v>466.55</v>
      </c>
      <c r="L113" s="31">
        <v>452</v>
      </c>
      <c r="M113" s="31">
        <v>59.427979999999998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339.35</v>
      </c>
      <c r="D114" s="36">
        <v>339.59999999999997</v>
      </c>
      <c r="E114" s="36">
        <v>334.24999999999994</v>
      </c>
      <c r="F114" s="36">
        <v>329.15</v>
      </c>
      <c r="G114" s="36">
        <v>323.79999999999995</v>
      </c>
      <c r="H114" s="36">
        <v>344.69999999999993</v>
      </c>
      <c r="I114" s="36">
        <v>350.04999999999995</v>
      </c>
      <c r="J114" s="36">
        <v>355.14999999999992</v>
      </c>
      <c r="K114" s="31">
        <v>344.95</v>
      </c>
      <c r="L114" s="31">
        <v>334.5</v>
      </c>
      <c r="M114" s="31">
        <v>82.161450000000002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1481.1</v>
      </c>
      <c r="D115" s="36">
        <v>1487.2666666666664</v>
      </c>
      <c r="E115" s="36">
        <v>1464.7333333333329</v>
      </c>
      <c r="F115" s="36">
        <v>1448.3666666666666</v>
      </c>
      <c r="G115" s="36">
        <v>1425.833333333333</v>
      </c>
      <c r="H115" s="36">
        <v>1503.6333333333328</v>
      </c>
      <c r="I115" s="36">
        <v>1526.1666666666665</v>
      </c>
      <c r="J115" s="36">
        <v>1542.5333333333326</v>
      </c>
      <c r="K115" s="31">
        <v>1509.8</v>
      </c>
      <c r="L115" s="31">
        <v>1470.9</v>
      </c>
      <c r="M115" s="31">
        <v>32.797750000000001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6125.2</v>
      </c>
      <c r="D116" s="36">
        <v>6096.8166666666666</v>
      </c>
      <c r="E116" s="36">
        <v>6029.1833333333334</v>
      </c>
      <c r="F116" s="36">
        <v>5933.166666666667</v>
      </c>
      <c r="G116" s="36">
        <v>5865.5333333333338</v>
      </c>
      <c r="H116" s="36">
        <v>6192.833333333333</v>
      </c>
      <c r="I116" s="36">
        <v>6260.4666666666662</v>
      </c>
      <c r="J116" s="36">
        <v>6356.4833333333327</v>
      </c>
      <c r="K116" s="31">
        <v>6164.45</v>
      </c>
      <c r="L116" s="31">
        <v>6000.8</v>
      </c>
      <c r="M116" s="31">
        <v>4.1643400000000002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1472.25</v>
      </c>
      <c r="D117" s="36">
        <v>1461.3500000000001</v>
      </c>
      <c r="E117" s="36">
        <v>1448.4000000000003</v>
      </c>
      <c r="F117" s="36">
        <v>1424.5500000000002</v>
      </c>
      <c r="G117" s="36">
        <v>1411.6000000000004</v>
      </c>
      <c r="H117" s="36">
        <v>1485.2000000000003</v>
      </c>
      <c r="I117" s="36">
        <v>1498.15</v>
      </c>
      <c r="J117" s="36">
        <v>1522.0000000000002</v>
      </c>
      <c r="K117" s="31">
        <v>1474.3</v>
      </c>
      <c r="L117" s="31">
        <v>1437.5</v>
      </c>
      <c r="M117" s="31">
        <v>126.6093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4301</v>
      </c>
      <c r="D118" s="36">
        <v>4306</v>
      </c>
      <c r="E118" s="36">
        <v>4255</v>
      </c>
      <c r="F118" s="36">
        <v>4209</v>
      </c>
      <c r="G118" s="36">
        <v>4158</v>
      </c>
      <c r="H118" s="36">
        <v>4352</v>
      </c>
      <c r="I118" s="36">
        <v>4403</v>
      </c>
      <c r="J118" s="36">
        <v>4449</v>
      </c>
      <c r="K118" s="31">
        <v>4357</v>
      </c>
      <c r="L118" s="31">
        <v>4260</v>
      </c>
      <c r="M118" s="31">
        <v>10.87088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1161.75</v>
      </c>
      <c r="D119" s="36">
        <v>1163.8999999999999</v>
      </c>
      <c r="E119" s="36">
        <v>1147.8499999999997</v>
      </c>
      <c r="F119" s="36">
        <v>1133.9499999999998</v>
      </c>
      <c r="G119" s="36">
        <v>1117.8999999999996</v>
      </c>
      <c r="H119" s="36">
        <v>1177.7999999999997</v>
      </c>
      <c r="I119" s="36">
        <v>1193.8499999999999</v>
      </c>
      <c r="J119" s="36">
        <v>1207.7499999999998</v>
      </c>
      <c r="K119" s="31">
        <v>1179.95</v>
      </c>
      <c r="L119" s="31">
        <v>1150</v>
      </c>
      <c r="M119" s="31">
        <v>3.1230500000000001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625.1</v>
      </c>
      <c r="D120" s="36">
        <v>620.54999999999995</v>
      </c>
      <c r="E120" s="36">
        <v>611.09999999999991</v>
      </c>
      <c r="F120" s="36">
        <v>597.09999999999991</v>
      </c>
      <c r="G120" s="36">
        <v>587.64999999999986</v>
      </c>
      <c r="H120" s="36">
        <v>634.54999999999995</v>
      </c>
      <c r="I120" s="36">
        <v>644</v>
      </c>
      <c r="J120" s="36">
        <v>658</v>
      </c>
      <c r="K120" s="31">
        <v>630</v>
      </c>
      <c r="L120" s="31">
        <v>606.54999999999995</v>
      </c>
      <c r="M120" s="31">
        <v>39.611690000000003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888.1</v>
      </c>
      <c r="D121" s="36">
        <v>886.16666666666663</v>
      </c>
      <c r="E121" s="36">
        <v>879.43333333333328</v>
      </c>
      <c r="F121" s="36">
        <v>870.76666666666665</v>
      </c>
      <c r="G121" s="36">
        <v>864.0333333333333</v>
      </c>
      <c r="H121" s="36">
        <v>894.83333333333326</v>
      </c>
      <c r="I121" s="36">
        <v>901.56666666666661</v>
      </c>
      <c r="J121" s="36">
        <v>910.23333333333323</v>
      </c>
      <c r="K121" s="31">
        <v>892.9</v>
      </c>
      <c r="L121" s="31">
        <v>877.5</v>
      </c>
      <c r="M121" s="31">
        <v>30.957809999999998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1029.55</v>
      </c>
      <c r="D122" s="36">
        <v>1021.5166666666668</v>
      </c>
      <c r="E122" s="36">
        <v>1008.0333333333335</v>
      </c>
      <c r="F122" s="36">
        <v>986.51666666666677</v>
      </c>
      <c r="G122" s="36">
        <v>973.03333333333353</v>
      </c>
      <c r="H122" s="36">
        <v>1043.0333333333335</v>
      </c>
      <c r="I122" s="36">
        <v>1056.5166666666669</v>
      </c>
      <c r="J122" s="36">
        <v>1078.0333333333335</v>
      </c>
      <c r="K122" s="31">
        <v>1035</v>
      </c>
      <c r="L122" s="31">
        <v>1000</v>
      </c>
      <c r="M122" s="31">
        <v>24.652429999999999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521.79999999999995</v>
      </c>
      <c r="D123" s="36">
        <v>524.85</v>
      </c>
      <c r="E123" s="36">
        <v>512.45000000000005</v>
      </c>
      <c r="F123" s="36">
        <v>503.1</v>
      </c>
      <c r="G123" s="36">
        <v>490.70000000000005</v>
      </c>
      <c r="H123" s="36">
        <v>534.20000000000005</v>
      </c>
      <c r="I123" s="36">
        <v>546.59999999999991</v>
      </c>
      <c r="J123" s="36">
        <v>555.95000000000005</v>
      </c>
      <c r="K123" s="31">
        <v>537.25</v>
      </c>
      <c r="L123" s="31">
        <v>515.5</v>
      </c>
      <c r="M123" s="31">
        <v>32.875610000000002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1476.3</v>
      </c>
      <c r="D124" s="36">
        <v>1469.1000000000001</v>
      </c>
      <c r="E124" s="36">
        <v>1447.2000000000003</v>
      </c>
      <c r="F124" s="36">
        <v>1418.1000000000001</v>
      </c>
      <c r="G124" s="36">
        <v>1396.2000000000003</v>
      </c>
      <c r="H124" s="36">
        <v>1498.2000000000003</v>
      </c>
      <c r="I124" s="36">
        <v>1520.1000000000004</v>
      </c>
      <c r="J124" s="36">
        <v>1549.2000000000003</v>
      </c>
      <c r="K124" s="31">
        <v>1491</v>
      </c>
      <c r="L124" s="31">
        <v>1440</v>
      </c>
      <c r="M124" s="31">
        <v>13.84239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1734.7</v>
      </c>
      <c r="D125" s="36">
        <v>1725.6666666666667</v>
      </c>
      <c r="E125" s="36">
        <v>1712.8333333333335</v>
      </c>
      <c r="F125" s="36">
        <v>1690.9666666666667</v>
      </c>
      <c r="G125" s="36">
        <v>1678.1333333333334</v>
      </c>
      <c r="H125" s="36">
        <v>1747.5333333333335</v>
      </c>
      <c r="I125" s="36">
        <v>1760.366666666667</v>
      </c>
      <c r="J125" s="36">
        <v>1782.2333333333336</v>
      </c>
      <c r="K125" s="31">
        <v>1738.5</v>
      </c>
      <c r="L125" s="31">
        <v>1703.8</v>
      </c>
      <c r="M125" s="31">
        <v>63.59901</v>
      </c>
      <c r="N125" s="1"/>
      <c r="O125" s="1"/>
    </row>
    <row r="126" spans="1:15" ht="12.75" customHeight="1">
      <c r="A126" s="51">
        <v>117</v>
      </c>
      <c r="B126" s="53" t="s">
        <v>847</v>
      </c>
      <c r="C126" s="31">
        <v>159.05000000000001</v>
      </c>
      <c r="D126" s="36">
        <v>159.18333333333334</v>
      </c>
      <c r="E126" s="36">
        <v>156.36666666666667</v>
      </c>
      <c r="F126" s="36">
        <v>153.68333333333334</v>
      </c>
      <c r="G126" s="36">
        <v>150.86666666666667</v>
      </c>
      <c r="H126" s="36">
        <v>161.86666666666667</v>
      </c>
      <c r="I126" s="36">
        <v>164.68333333333334</v>
      </c>
      <c r="J126" s="36">
        <v>167.36666666666667</v>
      </c>
      <c r="K126" s="31">
        <v>162</v>
      </c>
      <c r="L126" s="31">
        <v>156.5</v>
      </c>
      <c r="M126" s="31">
        <v>60.067010000000003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4682.5</v>
      </c>
      <c r="D127" s="36">
        <v>4676.833333333333</v>
      </c>
      <c r="E127" s="36">
        <v>4646.6666666666661</v>
      </c>
      <c r="F127" s="36">
        <v>4610.833333333333</v>
      </c>
      <c r="G127" s="36">
        <v>4580.6666666666661</v>
      </c>
      <c r="H127" s="36">
        <v>4712.6666666666661</v>
      </c>
      <c r="I127" s="36">
        <v>4742.8333333333321</v>
      </c>
      <c r="J127" s="36">
        <v>4778.6666666666661</v>
      </c>
      <c r="K127" s="31">
        <v>4707</v>
      </c>
      <c r="L127" s="31">
        <v>4641</v>
      </c>
      <c r="M127" s="31">
        <v>1.9464699999999999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651.04999999999995</v>
      </c>
      <c r="D128" s="36">
        <v>644.81666666666661</v>
      </c>
      <c r="E128" s="36">
        <v>635.63333333333321</v>
      </c>
      <c r="F128" s="36">
        <v>620.21666666666658</v>
      </c>
      <c r="G128" s="36">
        <v>611.03333333333319</v>
      </c>
      <c r="H128" s="36">
        <v>660.23333333333323</v>
      </c>
      <c r="I128" s="36">
        <v>669.41666666666663</v>
      </c>
      <c r="J128" s="36">
        <v>684.83333333333326</v>
      </c>
      <c r="K128" s="31">
        <v>654</v>
      </c>
      <c r="L128" s="31">
        <v>629.4</v>
      </c>
      <c r="M128" s="31">
        <v>21.717199999999998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4800.25</v>
      </c>
      <c r="D129" s="36">
        <v>4774.083333333333</v>
      </c>
      <c r="E129" s="36">
        <v>4729.1666666666661</v>
      </c>
      <c r="F129" s="36">
        <v>4658.083333333333</v>
      </c>
      <c r="G129" s="36">
        <v>4613.1666666666661</v>
      </c>
      <c r="H129" s="36">
        <v>4845.1666666666661</v>
      </c>
      <c r="I129" s="36">
        <v>4890.0833333333321</v>
      </c>
      <c r="J129" s="36">
        <v>4961.1666666666661</v>
      </c>
      <c r="K129" s="31">
        <v>4819</v>
      </c>
      <c r="L129" s="31">
        <v>4703</v>
      </c>
      <c r="M129" s="31">
        <v>6.2290099999999997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3482.55</v>
      </c>
      <c r="D130" s="36">
        <v>3468.6833333333329</v>
      </c>
      <c r="E130" s="36">
        <v>3399.1666666666661</v>
      </c>
      <c r="F130" s="36">
        <v>3315.7833333333333</v>
      </c>
      <c r="G130" s="36">
        <v>3246.2666666666664</v>
      </c>
      <c r="H130" s="36">
        <v>3552.0666666666657</v>
      </c>
      <c r="I130" s="36">
        <v>3621.583333333333</v>
      </c>
      <c r="J130" s="36">
        <v>3704.9666666666653</v>
      </c>
      <c r="K130" s="31">
        <v>3538.2</v>
      </c>
      <c r="L130" s="31">
        <v>3385.3</v>
      </c>
      <c r="M130" s="31">
        <v>83.746020000000001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428.9</v>
      </c>
      <c r="D131" s="36">
        <v>431.48333333333335</v>
      </c>
      <c r="E131" s="36">
        <v>422.9666666666667</v>
      </c>
      <c r="F131" s="36">
        <v>417.03333333333336</v>
      </c>
      <c r="G131" s="36">
        <v>408.51666666666671</v>
      </c>
      <c r="H131" s="36">
        <v>437.41666666666669</v>
      </c>
      <c r="I131" s="36">
        <v>445.93333333333334</v>
      </c>
      <c r="J131" s="36">
        <v>451.86666666666667</v>
      </c>
      <c r="K131" s="31">
        <v>440</v>
      </c>
      <c r="L131" s="31">
        <v>425.55</v>
      </c>
      <c r="M131" s="31">
        <v>45.688490000000002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980.8</v>
      </c>
      <c r="D132" s="36">
        <v>976.35</v>
      </c>
      <c r="E132" s="36">
        <v>958.85</v>
      </c>
      <c r="F132" s="36">
        <v>936.9</v>
      </c>
      <c r="G132" s="36">
        <v>919.4</v>
      </c>
      <c r="H132" s="36">
        <v>998.30000000000007</v>
      </c>
      <c r="I132" s="36">
        <v>1015.8000000000001</v>
      </c>
      <c r="J132" s="36">
        <v>1037.75</v>
      </c>
      <c r="K132" s="31">
        <v>993.85</v>
      </c>
      <c r="L132" s="31">
        <v>954.4</v>
      </c>
      <c r="M132" s="31">
        <v>35.480020000000003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1607.25</v>
      </c>
      <c r="D133" s="36">
        <v>1617.9833333333333</v>
      </c>
      <c r="E133" s="36">
        <v>1590.5166666666667</v>
      </c>
      <c r="F133" s="36">
        <v>1573.7833333333333</v>
      </c>
      <c r="G133" s="36">
        <v>1546.3166666666666</v>
      </c>
      <c r="H133" s="36">
        <v>1634.7166666666667</v>
      </c>
      <c r="I133" s="36">
        <v>1662.1833333333334</v>
      </c>
      <c r="J133" s="36">
        <v>1678.9166666666667</v>
      </c>
      <c r="K133" s="31">
        <v>1645.45</v>
      </c>
      <c r="L133" s="31">
        <v>1601.25</v>
      </c>
      <c r="M133" s="31">
        <v>6.7462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126132.05</v>
      </c>
      <c r="D134" s="36">
        <v>126921.08333333333</v>
      </c>
      <c r="E134" s="36">
        <v>125144.51666666666</v>
      </c>
      <c r="F134" s="36">
        <v>124156.98333333334</v>
      </c>
      <c r="G134" s="36">
        <v>122380.41666666667</v>
      </c>
      <c r="H134" s="36">
        <v>127908.61666666665</v>
      </c>
      <c r="I134" s="36">
        <v>129685.18333333333</v>
      </c>
      <c r="J134" s="36">
        <v>130672.71666666665</v>
      </c>
      <c r="K134" s="31">
        <v>128697.65</v>
      </c>
      <c r="L134" s="31">
        <v>125933.55</v>
      </c>
      <c r="M134" s="31">
        <v>0.10281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1389.25</v>
      </c>
      <c r="D135" s="36">
        <v>1377.0166666666667</v>
      </c>
      <c r="E135" s="36">
        <v>1322.0333333333333</v>
      </c>
      <c r="F135" s="36">
        <v>1254.8166666666666</v>
      </c>
      <c r="G135" s="36">
        <v>1199.8333333333333</v>
      </c>
      <c r="H135" s="36">
        <v>1444.2333333333333</v>
      </c>
      <c r="I135" s="36">
        <v>1499.2166666666665</v>
      </c>
      <c r="J135" s="36">
        <v>1566.4333333333334</v>
      </c>
      <c r="K135" s="31">
        <v>1432</v>
      </c>
      <c r="L135" s="31">
        <v>1309.8</v>
      </c>
      <c r="M135" s="31">
        <v>10.085229999999999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278.14999999999998</v>
      </c>
      <c r="D136" s="36">
        <v>277.26666666666665</v>
      </c>
      <c r="E136" s="36">
        <v>274.5333333333333</v>
      </c>
      <c r="F136" s="36">
        <v>270.91666666666663</v>
      </c>
      <c r="G136" s="36">
        <v>268.18333333333328</v>
      </c>
      <c r="H136" s="36">
        <v>280.88333333333333</v>
      </c>
      <c r="I136" s="36">
        <v>283.61666666666667</v>
      </c>
      <c r="J136" s="36">
        <v>287.23333333333335</v>
      </c>
      <c r="K136" s="31">
        <v>280</v>
      </c>
      <c r="L136" s="31">
        <v>273.64999999999998</v>
      </c>
      <c r="M136" s="31">
        <v>41.212800000000001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2699.85</v>
      </c>
      <c r="D137" s="36">
        <v>2710.8833333333332</v>
      </c>
      <c r="E137" s="36">
        <v>2659.8666666666663</v>
      </c>
      <c r="F137" s="36">
        <v>2619.8833333333332</v>
      </c>
      <c r="G137" s="36">
        <v>2568.8666666666663</v>
      </c>
      <c r="H137" s="36">
        <v>2750.8666666666663</v>
      </c>
      <c r="I137" s="36">
        <v>2801.8833333333328</v>
      </c>
      <c r="J137" s="36">
        <v>2841.8666666666663</v>
      </c>
      <c r="K137" s="31">
        <v>2761.9</v>
      </c>
      <c r="L137" s="31">
        <v>2670.9</v>
      </c>
      <c r="M137" s="31">
        <v>49.926600000000001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2156.3000000000002</v>
      </c>
      <c r="D138" s="36">
        <v>2156.65</v>
      </c>
      <c r="E138" s="36">
        <v>2135.2000000000003</v>
      </c>
      <c r="F138" s="36">
        <v>2114.1000000000004</v>
      </c>
      <c r="G138" s="36">
        <v>2092.6500000000005</v>
      </c>
      <c r="H138" s="36">
        <v>2177.75</v>
      </c>
      <c r="I138" s="36">
        <v>2199.1999999999998</v>
      </c>
      <c r="J138" s="36">
        <v>2220.2999999999997</v>
      </c>
      <c r="K138" s="31">
        <v>2178.1</v>
      </c>
      <c r="L138" s="31">
        <v>2135.5500000000002</v>
      </c>
      <c r="M138" s="31">
        <v>2.40944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637.85</v>
      </c>
      <c r="D139" s="36">
        <v>638.13333333333333</v>
      </c>
      <c r="E139" s="36">
        <v>626.26666666666665</v>
      </c>
      <c r="F139" s="36">
        <v>614.68333333333328</v>
      </c>
      <c r="G139" s="36">
        <v>602.81666666666661</v>
      </c>
      <c r="H139" s="36">
        <v>649.7166666666667</v>
      </c>
      <c r="I139" s="36">
        <v>661.58333333333326</v>
      </c>
      <c r="J139" s="36">
        <v>673.16666666666674</v>
      </c>
      <c r="K139" s="31">
        <v>650</v>
      </c>
      <c r="L139" s="31">
        <v>626.54999999999995</v>
      </c>
      <c r="M139" s="31">
        <v>22.160399999999999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12673.5</v>
      </c>
      <c r="D140" s="36">
        <v>12610.5</v>
      </c>
      <c r="E140" s="36">
        <v>12531</v>
      </c>
      <c r="F140" s="36">
        <v>12388.5</v>
      </c>
      <c r="G140" s="36">
        <v>12309</v>
      </c>
      <c r="H140" s="36">
        <v>12753</v>
      </c>
      <c r="I140" s="36">
        <v>12832.5</v>
      </c>
      <c r="J140" s="36">
        <v>12975</v>
      </c>
      <c r="K140" s="31">
        <v>12690</v>
      </c>
      <c r="L140" s="31">
        <v>12468</v>
      </c>
      <c r="M140" s="31">
        <v>4.4753600000000002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927.2</v>
      </c>
      <c r="D141" s="36">
        <v>930.08333333333337</v>
      </c>
      <c r="E141" s="36">
        <v>921.16666666666674</v>
      </c>
      <c r="F141" s="36">
        <v>915.13333333333333</v>
      </c>
      <c r="G141" s="36">
        <v>906.2166666666667</v>
      </c>
      <c r="H141" s="36">
        <v>936.11666666666679</v>
      </c>
      <c r="I141" s="36">
        <v>945.03333333333353</v>
      </c>
      <c r="J141" s="36">
        <v>951.06666666666683</v>
      </c>
      <c r="K141" s="31">
        <v>939</v>
      </c>
      <c r="L141" s="31">
        <v>924.05</v>
      </c>
      <c r="M141" s="31">
        <v>11.74484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830.1</v>
      </c>
      <c r="D142" s="36">
        <v>826.43333333333339</v>
      </c>
      <c r="E142" s="36">
        <v>815.71666666666681</v>
      </c>
      <c r="F142" s="36">
        <v>801.33333333333337</v>
      </c>
      <c r="G142" s="36">
        <v>790.61666666666679</v>
      </c>
      <c r="H142" s="36">
        <v>840.81666666666683</v>
      </c>
      <c r="I142" s="36">
        <v>851.53333333333353</v>
      </c>
      <c r="J142" s="36">
        <v>865.91666666666686</v>
      </c>
      <c r="K142" s="31">
        <v>837.15</v>
      </c>
      <c r="L142" s="31">
        <v>812.05</v>
      </c>
      <c r="M142" s="31">
        <v>13.54996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3160.65</v>
      </c>
      <c r="D143" s="36">
        <v>3070.9166666666665</v>
      </c>
      <c r="E143" s="36">
        <v>2927.833333333333</v>
      </c>
      <c r="F143" s="36">
        <v>2695.0166666666664</v>
      </c>
      <c r="G143" s="36">
        <v>2551.9333333333329</v>
      </c>
      <c r="H143" s="36">
        <v>3303.7333333333331</v>
      </c>
      <c r="I143" s="36">
        <v>3446.8166666666662</v>
      </c>
      <c r="J143" s="36">
        <v>3679.6333333333332</v>
      </c>
      <c r="K143" s="31">
        <v>3214</v>
      </c>
      <c r="L143" s="31">
        <v>2838.1</v>
      </c>
      <c r="M143" s="31">
        <v>75.544449999999998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67.150000000000006</v>
      </c>
      <c r="D144" s="36">
        <v>66.38333333333334</v>
      </c>
      <c r="E144" s="36">
        <v>65.26666666666668</v>
      </c>
      <c r="F144" s="36">
        <v>63.38333333333334</v>
      </c>
      <c r="G144" s="36">
        <v>62.26666666666668</v>
      </c>
      <c r="H144" s="36">
        <v>68.26666666666668</v>
      </c>
      <c r="I144" s="36">
        <v>69.383333333333326</v>
      </c>
      <c r="J144" s="36">
        <v>71.26666666666668</v>
      </c>
      <c r="K144" s="31">
        <v>67.5</v>
      </c>
      <c r="L144" s="31">
        <v>64.5</v>
      </c>
      <c r="M144" s="31">
        <v>98.568870000000004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2436.3000000000002</v>
      </c>
      <c r="D145" s="36">
        <v>2436.85</v>
      </c>
      <c r="E145" s="36">
        <v>2399.25</v>
      </c>
      <c r="F145" s="36">
        <v>2362.2000000000003</v>
      </c>
      <c r="G145" s="36">
        <v>2324.6000000000004</v>
      </c>
      <c r="H145" s="36">
        <v>2473.8999999999996</v>
      </c>
      <c r="I145" s="36">
        <v>2511.4999999999991</v>
      </c>
      <c r="J145" s="36">
        <v>2548.5499999999993</v>
      </c>
      <c r="K145" s="31">
        <v>2474.4499999999998</v>
      </c>
      <c r="L145" s="31">
        <v>2399.8000000000002</v>
      </c>
      <c r="M145" s="31">
        <v>6.50875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1753.25</v>
      </c>
      <c r="D146" s="36">
        <v>1768.0666666666666</v>
      </c>
      <c r="E146" s="36">
        <v>1725.1833333333332</v>
      </c>
      <c r="F146" s="36">
        <v>1697.1166666666666</v>
      </c>
      <c r="G146" s="36">
        <v>1654.2333333333331</v>
      </c>
      <c r="H146" s="36">
        <v>1796.1333333333332</v>
      </c>
      <c r="I146" s="36">
        <v>1839.0166666666664</v>
      </c>
      <c r="J146" s="36">
        <v>1867.0833333333333</v>
      </c>
      <c r="K146" s="31">
        <v>1810.95</v>
      </c>
      <c r="L146" s="31">
        <v>1740</v>
      </c>
      <c r="M146" s="31">
        <v>6.1038600000000001</v>
      </c>
      <c r="N146" s="1"/>
      <c r="O146" s="1"/>
    </row>
    <row r="147" spans="1:15" ht="12.75" customHeight="1">
      <c r="A147" s="51">
        <v>142</v>
      </c>
      <c r="B147" s="53" t="s">
        <v>442</v>
      </c>
      <c r="C147" s="31">
        <v>102.6</v>
      </c>
      <c r="D147" s="36">
        <v>102.36666666666667</v>
      </c>
      <c r="E147" s="36">
        <v>99.783333333333346</v>
      </c>
      <c r="F147" s="36">
        <v>96.966666666666669</v>
      </c>
      <c r="G147" s="36">
        <v>94.38333333333334</v>
      </c>
      <c r="H147" s="36">
        <v>105.18333333333335</v>
      </c>
      <c r="I147" s="36">
        <v>107.76666666666667</v>
      </c>
      <c r="J147" s="36">
        <v>110.58333333333336</v>
      </c>
      <c r="K147" s="31">
        <v>104.95</v>
      </c>
      <c r="L147" s="31">
        <v>99.55</v>
      </c>
      <c r="M147" s="31">
        <v>1056.4148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252.2</v>
      </c>
      <c r="D148" s="36">
        <v>252.23333333333335</v>
      </c>
      <c r="E148" s="36">
        <v>246.9666666666667</v>
      </c>
      <c r="F148" s="36">
        <v>241.73333333333335</v>
      </c>
      <c r="G148" s="36">
        <v>236.4666666666667</v>
      </c>
      <c r="H148" s="36">
        <v>257.4666666666667</v>
      </c>
      <c r="I148" s="36">
        <v>262.73333333333335</v>
      </c>
      <c r="J148" s="36">
        <v>267.9666666666667</v>
      </c>
      <c r="K148" s="31">
        <v>257.5</v>
      </c>
      <c r="L148" s="31">
        <v>247</v>
      </c>
      <c r="M148" s="31">
        <v>95.857879999999994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349.75</v>
      </c>
      <c r="D149" s="36">
        <v>351.5</v>
      </c>
      <c r="E149" s="36">
        <v>343.25</v>
      </c>
      <c r="F149" s="36">
        <v>336.75</v>
      </c>
      <c r="G149" s="36">
        <v>328.5</v>
      </c>
      <c r="H149" s="36">
        <v>358</v>
      </c>
      <c r="I149" s="36">
        <v>366.25</v>
      </c>
      <c r="J149" s="36">
        <v>372.75</v>
      </c>
      <c r="K149" s="31">
        <v>359.75</v>
      </c>
      <c r="L149" s="31">
        <v>345</v>
      </c>
      <c r="M149" s="31">
        <v>331.71039000000002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3319.15</v>
      </c>
      <c r="D150" s="36">
        <v>3318.7333333333336</v>
      </c>
      <c r="E150" s="36">
        <v>3285.6166666666672</v>
      </c>
      <c r="F150" s="36">
        <v>3252.0833333333335</v>
      </c>
      <c r="G150" s="36">
        <v>3218.9666666666672</v>
      </c>
      <c r="H150" s="36">
        <v>3352.2666666666673</v>
      </c>
      <c r="I150" s="36">
        <v>3385.3833333333341</v>
      </c>
      <c r="J150" s="36">
        <v>3418.9166666666674</v>
      </c>
      <c r="K150" s="31">
        <v>3351.85</v>
      </c>
      <c r="L150" s="31">
        <v>3285.2</v>
      </c>
      <c r="M150" s="31">
        <v>0.87870000000000004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2471.4</v>
      </c>
      <c r="D151" s="36">
        <v>2480.6833333333329</v>
      </c>
      <c r="E151" s="36">
        <v>2443.3666666666659</v>
      </c>
      <c r="F151" s="36">
        <v>2415.333333333333</v>
      </c>
      <c r="G151" s="36">
        <v>2378.016666666666</v>
      </c>
      <c r="H151" s="36">
        <v>2508.7166666666658</v>
      </c>
      <c r="I151" s="36">
        <v>2546.0333333333324</v>
      </c>
      <c r="J151" s="36">
        <v>2574.0666666666657</v>
      </c>
      <c r="K151" s="31">
        <v>2518</v>
      </c>
      <c r="L151" s="31">
        <v>2452.65</v>
      </c>
      <c r="M151" s="31">
        <v>9.7213999999999992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1904.25</v>
      </c>
      <c r="D152" s="36">
        <v>1887.55</v>
      </c>
      <c r="E152" s="36">
        <v>1861.85</v>
      </c>
      <c r="F152" s="36">
        <v>1819.45</v>
      </c>
      <c r="G152" s="36">
        <v>1793.75</v>
      </c>
      <c r="H152" s="36">
        <v>1929.9499999999998</v>
      </c>
      <c r="I152" s="36">
        <v>1955.65</v>
      </c>
      <c r="J152" s="36">
        <v>1998.0499999999997</v>
      </c>
      <c r="K152" s="31">
        <v>1913.25</v>
      </c>
      <c r="L152" s="31">
        <v>1845.15</v>
      </c>
      <c r="M152" s="31">
        <v>8.1659400000000009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252.3</v>
      </c>
      <c r="D153" s="36">
        <v>253.68333333333331</v>
      </c>
      <c r="E153" s="36">
        <v>247.86666666666662</v>
      </c>
      <c r="F153" s="36">
        <v>243.43333333333331</v>
      </c>
      <c r="G153" s="36">
        <v>237.61666666666662</v>
      </c>
      <c r="H153" s="36">
        <v>258.11666666666662</v>
      </c>
      <c r="I153" s="36">
        <v>263.93333333333328</v>
      </c>
      <c r="J153" s="36">
        <v>268.36666666666662</v>
      </c>
      <c r="K153" s="31">
        <v>259.5</v>
      </c>
      <c r="L153" s="31">
        <v>249.25</v>
      </c>
      <c r="M153" s="31">
        <v>308.81232999999997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610.4</v>
      </c>
      <c r="D154" s="36">
        <v>604.16666666666663</v>
      </c>
      <c r="E154" s="36">
        <v>592.5333333333333</v>
      </c>
      <c r="F154" s="36">
        <v>574.66666666666663</v>
      </c>
      <c r="G154" s="36">
        <v>563.0333333333333</v>
      </c>
      <c r="H154" s="36">
        <v>622.0333333333333</v>
      </c>
      <c r="I154" s="36">
        <v>633.66666666666674</v>
      </c>
      <c r="J154" s="36">
        <v>651.5333333333333</v>
      </c>
      <c r="K154" s="31">
        <v>615.79999999999995</v>
      </c>
      <c r="L154" s="31">
        <v>586.29999999999995</v>
      </c>
      <c r="M154" s="31">
        <v>44.11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346.65</v>
      </c>
      <c r="D155" s="36">
        <v>345.88333333333338</v>
      </c>
      <c r="E155" s="36">
        <v>341.76666666666677</v>
      </c>
      <c r="F155" s="36">
        <v>336.88333333333338</v>
      </c>
      <c r="G155" s="36">
        <v>332.76666666666677</v>
      </c>
      <c r="H155" s="36">
        <v>350.76666666666677</v>
      </c>
      <c r="I155" s="36">
        <v>354.88333333333344</v>
      </c>
      <c r="J155" s="36">
        <v>359.76666666666677</v>
      </c>
      <c r="K155" s="31">
        <v>350</v>
      </c>
      <c r="L155" s="31">
        <v>341</v>
      </c>
      <c r="M155" s="31">
        <v>30.37856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1289.3499999999999</v>
      </c>
      <c r="D156" s="36">
        <v>1303.1833333333334</v>
      </c>
      <c r="E156" s="36">
        <v>1245.8666666666668</v>
      </c>
      <c r="F156" s="36">
        <v>1202.3833333333334</v>
      </c>
      <c r="G156" s="36">
        <v>1145.0666666666668</v>
      </c>
      <c r="H156" s="36">
        <v>1346.6666666666667</v>
      </c>
      <c r="I156" s="36">
        <v>1403.9833333333333</v>
      </c>
      <c r="J156" s="36">
        <v>1447.4666666666667</v>
      </c>
      <c r="K156" s="31">
        <v>1360.5</v>
      </c>
      <c r="L156" s="31">
        <v>1259.7</v>
      </c>
      <c r="M156" s="31">
        <v>44.909599999999998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3651.6</v>
      </c>
      <c r="D157" s="36">
        <v>3659.3833333333337</v>
      </c>
      <c r="E157" s="36">
        <v>3624.7666666666673</v>
      </c>
      <c r="F157" s="36">
        <v>3597.9333333333338</v>
      </c>
      <c r="G157" s="36">
        <v>3563.3166666666675</v>
      </c>
      <c r="H157" s="36">
        <v>3686.2166666666672</v>
      </c>
      <c r="I157" s="36">
        <v>3720.833333333333</v>
      </c>
      <c r="J157" s="36">
        <v>3747.666666666667</v>
      </c>
      <c r="K157" s="31">
        <v>3694</v>
      </c>
      <c r="L157" s="31">
        <v>3632.55</v>
      </c>
      <c r="M157" s="31">
        <v>3.7789000000000001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38793.4</v>
      </c>
      <c r="D158" s="36">
        <v>38401.533333333333</v>
      </c>
      <c r="E158" s="36">
        <v>37891.866666666669</v>
      </c>
      <c r="F158" s="36">
        <v>36990.333333333336</v>
      </c>
      <c r="G158" s="36">
        <v>36480.666666666672</v>
      </c>
      <c r="H158" s="36">
        <v>39303.066666666666</v>
      </c>
      <c r="I158" s="36">
        <v>39812.733333333337</v>
      </c>
      <c r="J158" s="36">
        <v>40714.266666666663</v>
      </c>
      <c r="K158" s="31">
        <v>38911.199999999997</v>
      </c>
      <c r="L158" s="31">
        <v>37500</v>
      </c>
      <c r="M158" s="31">
        <v>0.26534999999999997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1364.5</v>
      </c>
      <c r="D159" s="36">
        <v>1356.7</v>
      </c>
      <c r="E159" s="36">
        <v>1337.8000000000002</v>
      </c>
      <c r="F159" s="36">
        <v>1311.1000000000001</v>
      </c>
      <c r="G159" s="36">
        <v>1292.2000000000003</v>
      </c>
      <c r="H159" s="36">
        <v>1383.4</v>
      </c>
      <c r="I159" s="36">
        <v>1402.3000000000002</v>
      </c>
      <c r="J159" s="36">
        <v>1429</v>
      </c>
      <c r="K159" s="31">
        <v>1375.6</v>
      </c>
      <c r="L159" s="31">
        <v>1330</v>
      </c>
      <c r="M159" s="31">
        <v>12.5031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3694.35</v>
      </c>
      <c r="D160" s="36">
        <v>3673.7166666666667</v>
      </c>
      <c r="E160" s="36">
        <v>3632.6333333333332</v>
      </c>
      <c r="F160" s="36">
        <v>3570.9166666666665</v>
      </c>
      <c r="G160" s="36">
        <v>3529.833333333333</v>
      </c>
      <c r="H160" s="36">
        <v>3735.4333333333334</v>
      </c>
      <c r="I160" s="36">
        <v>3776.5166666666664</v>
      </c>
      <c r="J160" s="36">
        <v>3838.2333333333336</v>
      </c>
      <c r="K160" s="31">
        <v>3714.8</v>
      </c>
      <c r="L160" s="31">
        <v>3612</v>
      </c>
      <c r="M160" s="31">
        <v>3.1445599999999998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302.39999999999998</v>
      </c>
      <c r="D161" s="36">
        <v>300.3</v>
      </c>
      <c r="E161" s="36">
        <v>293.60000000000002</v>
      </c>
      <c r="F161" s="36">
        <v>284.8</v>
      </c>
      <c r="G161" s="36">
        <v>278.10000000000002</v>
      </c>
      <c r="H161" s="36">
        <v>309.10000000000002</v>
      </c>
      <c r="I161" s="36">
        <v>315.79999999999995</v>
      </c>
      <c r="J161" s="36">
        <v>324.60000000000002</v>
      </c>
      <c r="K161" s="31">
        <v>307</v>
      </c>
      <c r="L161" s="31">
        <v>291.5</v>
      </c>
      <c r="M161" s="31">
        <v>56.210389999999997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3089.2</v>
      </c>
      <c r="D162" s="36">
        <v>3112.5833333333335</v>
      </c>
      <c r="E162" s="36">
        <v>3060.6166666666668</v>
      </c>
      <c r="F162" s="36">
        <v>3032.0333333333333</v>
      </c>
      <c r="G162" s="36">
        <v>2980.0666666666666</v>
      </c>
      <c r="H162" s="36">
        <v>3141.166666666667</v>
      </c>
      <c r="I162" s="36">
        <v>3193.1333333333332</v>
      </c>
      <c r="J162" s="36">
        <v>3221.7166666666672</v>
      </c>
      <c r="K162" s="31">
        <v>3164.55</v>
      </c>
      <c r="L162" s="31">
        <v>3084</v>
      </c>
      <c r="M162" s="31">
        <v>3.9864700000000002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804.25</v>
      </c>
      <c r="D163" s="36">
        <v>801.01666666666677</v>
      </c>
      <c r="E163" s="36">
        <v>791.03333333333353</v>
      </c>
      <c r="F163" s="36">
        <v>777.81666666666672</v>
      </c>
      <c r="G163" s="36">
        <v>767.83333333333348</v>
      </c>
      <c r="H163" s="36">
        <v>814.23333333333358</v>
      </c>
      <c r="I163" s="36">
        <v>824.21666666666692</v>
      </c>
      <c r="J163" s="36">
        <v>837.43333333333362</v>
      </c>
      <c r="K163" s="31">
        <v>811</v>
      </c>
      <c r="L163" s="31">
        <v>787.8</v>
      </c>
      <c r="M163" s="31">
        <v>8.8050499999999996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6858.75</v>
      </c>
      <c r="D164" s="36">
        <v>6882.3166666666666</v>
      </c>
      <c r="E164" s="36">
        <v>6784.6333333333332</v>
      </c>
      <c r="F164" s="36">
        <v>6710.5166666666664</v>
      </c>
      <c r="G164" s="36">
        <v>6612.833333333333</v>
      </c>
      <c r="H164" s="36">
        <v>6956.4333333333334</v>
      </c>
      <c r="I164" s="36">
        <v>7054.1166666666659</v>
      </c>
      <c r="J164" s="36">
        <v>7128.2333333333336</v>
      </c>
      <c r="K164" s="31">
        <v>6980</v>
      </c>
      <c r="L164" s="31">
        <v>6808.2</v>
      </c>
      <c r="M164" s="31">
        <v>2.3785799999999999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451.75</v>
      </c>
      <c r="D165" s="36">
        <v>448.48333333333335</v>
      </c>
      <c r="E165" s="36">
        <v>441.26666666666671</v>
      </c>
      <c r="F165" s="36">
        <v>430.78333333333336</v>
      </c>
      <c r="G165" s="36">
        <v>423.56666666666672</v>
      </c>
      <c r="H165" s="36">
        <v>458.9666666666667</v>
      </c>
      <c r="I165" s="36">
        <v>466.18333333333339</v>
      </c>
      <c r="J165" s="36">
        <v>476.66666666666669</v>
      </c>
      <c r="K165" s="31">
        <v>455.7</v>
      </c>
      <c r="L165" s="31">
        <v>438</v>
      </c>
      <c r="M165" s="31">
        <v>12.681789999999999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472.3</v>
      </c>
      <c r="D166" s="36">
        <v>472.38333333333338</v>
      </c>
      <c r="E166" s="36">
        <v>453.91666666666674</v>
      </c>
      <c r="F166" s="36">
        <v>435.53333333333336</v>
      </c>
      <c r="G166" s="36">
        <v>417.06666666666672</v>
      </c>
      <c r="H166" s="36">
        <v>490.76666666666677</v>
      </c>
      <c r="I166" s="36">
        <v>509.23333333333335</v>
      </c>
      <c r="J166" s="36">
        <v>527.61666666666679</v>
      </c>
      <c r="K166" s="31">
        <v>490.85</v>
      </c>
      <c r="L166" s="31">
        <v>454</v>
      </c>
      <c r="M166" s="31">
        <v>489.61426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300.45</v>
      </c>
      <c r="D167" s="36">
        <v>303.33333333333331</v>
      </c>
      <c r="E167" s="36">
        <v>295.21666666666664</v>
      </c>
      <c r="F167" s="36">
        <v>289.98333333333335</v>
      </c>
      <c r="G167" s="36">
        <v>281.86666666666667</v>
      </c>
      <c r="H167" s="36">
        <v>308.56666666666661</v>
      </c>
      <c r="I167" s="36">
        <v>316.68333333333328</v>
      </c>
      <c r="J167" s="36">
        <v>321.91666666666657</v>
      </c>
      <c r="K167" s="31">
        <v>311.45</v>
      </c>
      <c r="L167" s="31">
        <v>298.10000000000002</v>
      </c>
      <c r="M167" s="31">
        <v>365.08044000000001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1759.35</v>
      </c>
      <c r="D168" s="36">
        <v>1747.7166666666665</v>
      </c>
      <c r="E168" s="36">
        <v>1696.633333333333</v>
      </c>
      <c r="F168" s="36">
        <v>1633.9166666666665</v>
      </c>
      <c r="G168" s="36">
        <v>1582.833333333333</v>
      </c>
      <c r="H168" s="36">
        <v>1810.4333333333329</v>
      </c>
      <c r="I168" s="36">
        <v>1861.5166666666664</v>
      </c>
      <c r="J168" s="36">
        <v>1924.2333333333329</v>
      </c>
      <c r="K168" s="31">
        <v>1798.8</v>
      </c>
      <c r="L168" s="31">
        <v>1685</v>
      </c>
      <c r="M168" s="31">
        <v>12.884499999999999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16574.2</v>
      </c>
      <c r="D169" s="36">
        <v>16559.383333333335</v>
      </c>
      <c r="E169" s="36">
        <v>16395.166666666672</v>
      </c>
      <c r="F169" s="36">
        <v>16216.133333333337</v>
      </c>
      <c r="G169" s="36">
        <v>16051.916666666673</v>
      </c>
      <c r="H169" s="36">
        <v>16738.416666666672</v>
      </c>
      <c r="I169" s="36">
        <v>16902.633333333339</v>
      </c>
      <c r="J169" s="36">
        <v>17081.666666666668</v>
      </c>
      <c r="K169" s="31">
        <v>16723.599999999999</v>
      </c>
      <c r="L169" s="31">
        <v>16380.35</v>
      </c>
      <c r="M169" s="31">
        <v>6.3750000000000001E-2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123.9</v>
      </c>
      <c r="D170" s="36">
        <v>124.13333333333333</v>
      </c>
      <c r="E170" s="36">
        <v>121.76666666666665</v>
      </c>
      <c r="F170" s="36">
        <v>119.63333333333333</v>
      </c>
      <c r="G170" s="36">
        <v>117.26666666666665</v>
      </c>
      <c r="H170" s="36">
        <v>126.26666666666665</v>
      </c>
      <c r="I170" s="36">
        <v>128.63333333333333</v>
      </c>
      <c r="J170" s="36">
        <v>130.76666666666665</v>
      </c>
      <c r="K170" s="31">
        <v>126.5</v>
      </c>
      <c r="L170" s="31">
        <v>122</v>
      </c>
      <c r="M170" s="31">
        <v>596.19303000000002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490.1</v>
      </c>
      <c r="D171" s="36">
        <v>490.2</v>
      </c>
      <c r="E171" s="36">
        <v>466.1</v>
      </c>
      <c r="F171" s="36">
        <v>442.1</v>
      </c>
      <c r="G171" s="36">
        <v>418.00000000000006</v>
      </c>
      <c r="H171" s="36">
        <v>514.20000000000005</v>
      </c>
      <c r="I171" s="36">
        <v>538.29999999999995</v>
      </c>
      <c r="J171" s="36">
        <v>562.29999999999995</v>
      </c>
      <c r="K171" s="31">
        <v>514.29999999999995</v>
      </c>
      <c r="L171" s="31">
        <v>466.2</v>
      </c>
      <c r="M171" s="31">
        <v>541.49648999999999</v>
      </c>
      <c r="N171" s="1"/>
      <c r="O171" s="1"/>
    </row>
    <row r="172" spans="1:15" ht="12.75" customHeight="1">
      <c r="A172" s="51">
        <v>167</v>
      </c>
      <c r="B172" s="53" t="s">
        <v>462</v>
      </c>
      <c r="C172" s="31">
        <v>368.65</v>
      </c>
      <c r="D172" s="36">
        <v>372.48333333333335</v>
      </c>
      <c r="E172" s="36">
        <v>361.2166666666667</v>
      </c>
      <c r="F172" s="36">
        <v>353.78333333333336</v>
      </c>
      <c r="G172" s="36">
        <v>342.51666666666671</v>
      </c>
      <c r="H172" s="36">
        <v>379.91666666666669</v>
      </c>
      <c r="I172" s="36">
        <v>391.18333333333334</v>
      </c>
      <c r="J172" s="36">
        <v>398.61666666666667</v>
      </c>
      <c r="K172" s="31">
        <v>383.75</v>
      </c>
      <c r="L172" s="31">
        <v>365.05</v>
      </c>
      <c r="M172" s="31">
        <v>431.94252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2863.2</v>
      </c>
      <c r="D173" s="36">
        <v>2864.4333333333329</v>
      </c>
      <c r="E173" s="36">
        <v>2841.4666666666658</v>
      </c>
      <c r="F173" s="36">
        <v>2819.7333333333327</v>
      </c>
      <c r="G173" s="36">
        <v>2796.7666666666655</v>
      </c>
      <c r="H173" s="36">
        <v>2886.1666666666661</v>
      </c>
      <c r="I173" s="36">
        <v>2909.1333333333332</v>
      </c>
      <c r="J173" s="36">
        <v>2930.8666666666663</v>
      </c>
      <c r="K173" s="31">
        <v>2887.4</v>
      </c>
      <c r="L173" s="31">
        <v>2842.7</v>
      </c>
      <c r="M173" s="31">
        <v>89.27861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703.7</v>
      </c>
      <c r="D174" s="36">
        <v>703.38333333333333</v>
      </c>
      <c r="E174" s="36">
        <v>699.76666666666665</v>
      </c>
      <c r="F174" s="36">
        <v>695.83333333333337</v>
      </c>
      <c r="G174" s="36">
        <v>692.2166666666667</v>
      </c>
      <c r="H174" s="36">
        <v>707.31666666666661</v>
      </c>
      <c r="I174" s="36">
        <v>710.93333333333317</v>
      </c>
      <c r="J174" s="36">
        <v>714.86666666666656</v>
      </c>
      <c r="K174" s="31">
        <v>707</v>
      </c>
      <c r="L174" s="31">
        <v>699.45</v>
      </c>
      <c r="M174" s="31">
        <v>7.55105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1442.85</v>
      </c>
      <c r="D175" s="36">
        <v>1422.9666666666665</v>
      </c>
      <c r="E175" s="36">
        <v>1400.133333333333</v>
      </c>
      <c r="F175" s="36">
        <v>1357.4166666666665</v>
      </c>
      <c r="G175" s="36">
        <v>1334.583333333333</v>
      </c>
      <c r="H175" s="36">
        <v>1465.6833333333329</v>
      </c>
      <c r="I175" s="36">
        <v>1488.5166666666664</v>
      </c>
      <c r="J175" s="36">
        <v>1531.2333333333329</v>
      </c>
      <c r="K175" s="31">
        <v>1445.8</v>
      </c>
      <c r="L175" s="31">
        <v>1380.25</v>
      </c>
      <c r="M175" s="31">
        <v>22.270209999999999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2296.5500000000002</v>
      </c>
      <c r="D176" s="36">
        <v>2295.85</v>
      </c>
      <c r="E176" s="36">
        <v>2279.6999999999998</v>
      </c>
      <c r="F176" s="36">
        <v>2262.85</v>
      </c>
      <c r="G176" s="36">
        <v>2246.6999999999998</v>
      </c>
      <c r="H176" s="36">
        <v>2312.6999999999998</v>
      </c>
      <c r="I176" s="36">
        <v>2328.8500000000004</v>
      </c>
      <c r="J176" s="36">
        <v>2345.6999999999998</v>
      </c>
      <c r="K176" s="31">
        <v>2312</v>
      </c>
      <c r="L176" s="31">
        <v>2279</v>
      </c>
      <c r="M176" s="31">
        <v>3.04806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152.44999999999999</v>
      </c>
      <c r="D177" s="36">
        <v>152.38333333333333</v>
      </c>
      <c r="E177" s="36">
        <v>149.56666666666666</v>
      </c>
      <c r="F177" s="36">
        <v>146.68333333333334</v>
      </c>
      <c r="G177" s="36">
        <v>143.86666666666667</v>
      </c>
      <c r="H177" s="36">
        <v>155.26666666666665</v>
      </c>
      <c r="I177" s="36">
        <v>158.08333333333331</v>
      </c>
      <c r="J177" s="36">
        <v>160.96666666666664</v>
      </c>
      <c r="K177" s="31">
        <v>155.19999999999999</v>
      </c>
      <c r="L177" s="31">
        <v>149.5</v>
      </c>
      <c r="M177" s="31">
        <v>317.18779000000001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25636.25</v>
      </c>
      <c r="D178" s="36">
        <v>25623.416666666668</v>
      </c>
      <c r="E178" s="36">
        <v>25447.833333333336</v>
      </c>
      <c r="F178" s="36">
        <v>25259.416666666668</v>
      </c>
      <c r="G178" s="36">
        <v>25083.833333333336</v>
      </c>
      <c r="H178" s="36">
        <v>25811.833333333336</v>
      </c>
      <c r="I178" s="36">
        <v>25987.416666666672</v>
      </c>
      <c r="J178" s="36">
        <v>26175.833333333336</v>
      </c>
      <c r="K178" s="31">
        <v>25799</v>
      </c>
      <c r="L178" s="31">
        <v>25435</v>
      </c>
      <c r="M178" s="31">
        <v>0.32684000000000002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2474.8000000000002</v>
      </c>
      <c r="D179" s="36">
        <v>2469.9500000000003</v>
      </c>
      <c r="E179" s="36">
        <v>2404.9000000000005</v>
      </c>
      <c r="F179" s="36">
        <v>2335.0000000000005</v>
      </c>
      <c r="G179" s="36">
        <v>2269.9500000000007</v>
      </c>
      <c r="H179" s="36">
        <v>2539.8500000000004</v>
      </c>
      <c r="I179" s="36">
        <v>2604.9000000000005</v>
      </c>
      <c r="J179" s="36">
        <v>2674.8</v>
      </c>
      <c r="K179" s="31">
        <v>2535</v>
      </c>
      <c r="L179" s="31">
        <v>2400.0500000000002</v>
      </c>
      <c r="M179" s="31">
        <v>21.002970000000001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6793.95</v>
      </c>
      <c r="D180" s="36">
        <v>6742.4666666666662</v>
      </c>
      <c r="E180" s="36">
        <v>6646.5333333333328</v>
      </c>
      <c r="F180" s="36">
        <v>6499.1166666666668</v>
      </c>
      <c r="G180" s="36">
        <v>6403.1833333333334</v>
      </c>
      <c r="H180" s="36">
        <v>6889.8833333333323</v>
      </c>
      <c r="I180" s="36">
        <v>6985.8166666666648</v>
      </c>
      <c r="J180" s="36">
        <v>7133.2333333333318</v>
      </c>
      <c r="K180" s="31">
        <v>6838.4</v>
      </c>
      <c r="L180" s="31">
        <v>6595.05</v>
      </c>
      <c r="M180" s="31">
        <v>4.20303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657</v>
      </c>
      <c r="D181" s="36">
        <v>660.65</v>
      </c>
      <c r="E181" s="36">
        <v>648.34999999999991</v>
      </c>
      <c r="F181" s="36">
        <v>639.69999999999993</v>
      </c>
      <c r="G181" s="36">
        <v>627.39999999999986</v>
      </c>
      <c r="H181" s="36">
        <v>669.3</v>
      </c>
      <c r="I181" s="36">
        <v>681.59999999999991</v>
      </c>
      <c r="J181" s="36">
        <v>690.25</v>
      </c>
      <c r="K181" s="31">
        <v>672.95</v>
      </c>
      <c r="L181" s="31">
        <v>652</v>
      </c>
      <c r="M181" s="31">
        <v>6.9845499999999996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816.95</v>
      </c>
      <c r="D182" s="36">
        <v>815.43333333333339</v>
      </c>
      <c r="E182" s="36">
        <v>797.51666666666677</v>
      </c>
      <c r="F182" s="36">
        <v>778.08333333333337</v>
      </c>
      <c r="G182" s="36">
        <v>760.16666666666674</v>
      </c>
      <c r="H182" s="36">
        <v>834.86666666666679</v>
      </c>
      <c r="I182" s="36">
        <v>852.7833333333333</v>
      </c>
      <c r="J182" s="36">
        <v>872.21666666666681</v>
      </c>
      <c r="K182" s="31">
        <v>833.35</v>
      </c>
      <c r="L182" s="31">
        <v>796</v>
      </c>
      <c r="M182" s="31">
        <v>405.55649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146.9</v>
      </c>
      <c r="D183" s="36">
        <v>147.66666666666669</v>
      </c>
      <c r="E183" s="36">
        <v>143.53333333333336</v>
      </c>
      <c r="F183" s="36">
        <v>140.16666666666669</v>
      </c>
      <c r="G183" s="36">
        <v>136.03333333333336</v>
      </c>
      <c r="H183" s="36">
        <v>151.03333333333336</v>
      </c>
      <c r="I183" s="36">
        <v>155.16666666666669</v>
      </c>
      <c r="J183" s="36">
        <v>158.53333333333336</v>
      </c>
      <c r="K183" s="31">
        <v>151.80000000000001</v>
      </c>
      <c r="L183" s="31">
        <v>144.30000000000001</v>
      </c>
      <c r="M183" s="31">
        <v>570.06811000000005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1472.7</v>
      </c>
      <c r="D184" s="36">
        <v>1473.9166666666667</v>
      </c>
      <c r="E184" s="36">
        <v>1453.8333333333335</v>
      </c>
      <c r="F184" s="36">
        <v>1434.9666666666667</v>
      </c>
      <c r="G184" s="36">
        <v>1414.8833333333334</v>
      </c>
      <c r="H184" s="36">
        <v>1492.7833333333335</v>
      </c>
      <c r="I184" s="36">
        <v>1512.866666666667</v>
      </c>
      <c r="J184" s="36">
        <v>1531.7333333333336</v>
      </c>
      <c r="K184" s="31">
        <v>1494</v>
      </c>
      <c r="L184" s="31">
        <v>1455.05</v>
      </c>
      <c r="M184" s="31">
        <v>30.04955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718.95</v>
      </c>
      <c r="D185" s="36">
        <v>727.06666666666661</v>
      </c>
      <c r="E185" s="36">
        <v>706.13333333333321</v>
      </c>
      <c r="F185" s="36">
        <v>693.31666666666661</v>
      </c>
      <c r="G185" s="36">
        <v>672.38333333333321</v>
      </c>
      <c r="H185" s="36">
        <v>739.88333333333321</v>
      </c>
      <c r="I185" s="36">
        <v>760.81666666666661</v>
      </c>
      <c r="J185" s="36">
        <v>773.63333333333321</v>
      </c>
      <c r="K185" s="31">
        <v>748</v>
      </c>
      <c r="L185" s="31">
        <v>714.25</v>
      </c>
      <c r="M185" s="31">
        <v>47.163359999999997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685.15</v>
      </c>
      <c r="D186" s="36">
        <v>681.06666666666672</v>
      </c>
      <c r="E186" s="36">
        <v>674.13333333333344</v>
      </c>
      <c r="F186" s="36">
        <v>663.11666666666667</v>
      </c>
      <c r="G186" s="36">
        <v>656.18333333333339</v>
      </c>
      <c r="H186" s="36">
        <v>692.08333333333348</v>
      </c>
      <c r="I186" s="36">
        <v>699.01666666666665</v>
      </c>
      <c r="J186" s="36">
        <v>710.03333333333353</v>
      </c>
      <c r="K186" s="31">
        <v>688</v>
      </c>
      <c r="L186" s="31">
        <v>670.05</v>
      </c>
      <c r="M186" s="31">
        <v>5.34049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2398.1999999999998</v>
      </c>
      <c r="D187" s="36">
        <v>2381.2166666666667</v>
      </c>
      <c r="E187" s="36">
        <v>2352.4833333333336</v>
      </c>
      <c r="F187" s="36">
        <v>2306.7666666666669</v>
      </c>
      <c r="G187" s="36">
        <v>2278.0333333333338</v>
      </c>
      <c r="H187" s="36">
        <v>2426.9333333333334</v>
      </c>
      <c r="I187" s="36">
        <v>2455.6666666666661</v>
      </c>
      <c r="J187" s="36">
        <v>2501.3833333333332</v>
      </c>
      <c r="K187" s="31">
        <v>2409.9499999999998</v>
      </c>
      <c r="L187" s="31">
        <v>2335.5</v>
      </c>
      <c r="M187" s="31">
        <v>16.06531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1063.3499999999999</v>
      </c>
      <c r="D188" s="36">
        <v>1058.45</v>
      </c>
      <c r="E188" s="36">
        <v>1049.9000000000001</v>
      </c>
      <c r="F188" s="36">
        <v>1036.45</v>
      </c>
      <c r="G188" s="36">
        <v>1027.9000000000001</v>
      </c>
      <c r="H188" s="36">
        <v>1071.9000000000001</v>
      </c>
      <c r="I188" s="36">
        <v>1080.4499999999998</v>
      </c>
      <c r="J188" s="36">
        <v>1093.9000000000001</v>
      </c>
      <c r="K188" s="31">
        <v>1067</v>
      </c>
      <c r="L188" s="31">
        <v>1045</v>
      </c>
      <c r="M188" s="31">
        <v>8.5735700000000001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1791.1</v>
      </c>
      <c r="D189" s="36">
        <v>1779.3666666666668</v>
      </c>
      <c r="E189" s="36">
        <v>1759.7333333333336</v>
      </c>
      <c r="F189" s="36">
        <v>1728.3666666666668</v>
      </c>
      <c r="G189" s="36">
        <v>1708.7333333333336</v>
      </c>
      <c r="H189" s="36">
        <v>1810.7333333333336</v>
      </c>
      <c r="I189" s="36">
        <v>1830.3666666666668</v>
      </c>
      <c r="J189" s="36">
        <v>1861.7333333333336</v>
      </c>
      <c r="K189" s="31">
        <v>1799</v>
      </c>
      <c r="L189" s="31">
        <v>1748</v>
      </c>
      <c r="M189" s="31">
        <v>3.7593000000000001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3830.4</v>
      </c>
      <c r="D190" s="36">
        <v>3803.9333333333329</v>
      </c>
      <c r="E190" s="36">
        <v>3767.9666666666658</v>
      </c>
      <c r="F190" s="36">
        <v>3705.5333333333328</v>
      </c>
      <c r="G190" s="36">
        <v>3669.5666666666657</v>
      </c>
      <c r="H190" s="36">
        <v>3866.3666666666659</v>
      </c>
      <c r="I190" s="36">
        <v>3902.333333333333</v>
      </c>
      <c r="J190" s="36">
        <v>3964.766666666666</v>
      </c>
      <c r="K190" s="31">
        <v>3839.9</v>
      </c>
      <c r="L190" s="31">
        <v>3741.5</v>
      </c>
      <c r="M190" s="31">
        <v>43.280360000000002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1139.9000000000001</v>
      </c>
      <c r="D191" s="36">
        <v>1135.8333333333333</v>
      </c>
      <c r="E191" s="36">
        <v>1123.6666666666665</v>
      </c>
      <c r="F191" s="36">
        <v>1107.4333333333332</v>
      </c>
      <c r="G191" s="36">
        <v>1095.2666666666664</v>
      </c>
      <c r="H191" s="36">
        <v>1152.0666666666666</v>
      </c>
      <c r="I191" s="36">
        <v>1164.2333333333331</v>
      </c>
      <c r="J191" s="36">
        <v>1180.4666666666667</v>
      </c>
      <c r="K191" s="31">
        <v>1148</v>
      </c>
      <c r="L191" s="31">
        <v>1119.5999999999999</v>
      </c>
      <c r="M191" s="31">
        <v>26.551369999999999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6932.2</v>
      </c>
      <c r="D192" s="36">
        <v>6950.2333333333336</v>
      </c>
      <c r="E192" s="36">
        <v>6881.9666666666672</v>
      </c>
      <c r="F192" s="36">
        <v>6831.7333333333336</v>
      </c>
      <c r="G192" s="36">
        <v>6763.4666666666672</v>
      </c>
      <c r="H192" s="36">
        <v>7000.4666666666672</v>
      </c>
      <c r="I192" s="36">
        <v>7068.7333333333336</v>
      </c>
      <c r="J192" s="36">
        <v>7118.9666666666672</v>
      </c>
      <c r="K192" s="31">
        <v>7018.5</v>
      </c>
      <c r="L192" s="31">
        <v>6900</v>
      </c>
      <c r="M192" s="31">
        <v>1.38019</v>
      </c>
      <c r="N192" s="1"/>
      <c r="O192" s="1"/>
    </row>
    <row r="193" spans="1:15" ht="12.75" customHeight="1">
      <c r="A193" s="51">
        <v>188</v>
      </c>
      <c r="B193" s="53" t="s">
        <v>497</v>
      </c>
      <c r="C193" s="31">
        <v>626.15</v>
      </c>
      <c r="D193" s="36">
        <v>627.1</v>
      </c>
      <c r="E193" s="36">
        <v>621.85</v>
      </c>
      <c r="F193" s="36">
        <v>617.54999999999995</v>
      </c>
      <c r="G193" s="36">
        <v>612.29999999999995</v>
      </c>
      <c r="H193" s="36">
        <v>631.40000000000009</v>
      </c>
      <c r="I193" s="36">
        <v>636.65000000000009</v>
      </c>
      <c r="J193" s="36">
        <v>640.95000000000016</v>
      </c>
      <c r="K193" s="31">
        <v>632.35</v>
      </c>
      <c r="L193" s="31">
        <v>622.79999999999995</v>
      </c>
      <c r="M193" s="31">
        <v>26.70655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938.25</v>
      </c>
      <c r="D194" s="36">
        <v>938.48333333333323</v>
      </c>
      <c r="E194" s="36">
        <v>930.96666666666647</v>
      </c>
      <c r="F194" s="36">
        <v>923.68333333333328</v>
      </c>
      <c r="G194" s="36">
        <v>916.16666666666652</v>
      </c>
      <c r="H194" s="36">
        <v>945.76666666666642</v>
      </c>
      <c r="I194" s="36">
        <v>953.28333333333308</v>
      </c>
      <c r="J194" s="36">
        <v>960.56666666666638</v>
      </c>
      <c r="K194" s="31">
        <v>946</v>
      </c>
      <c r="L194" s="31">
        <v>931.2</v>
      </c>
      <c r="M194" s="31">
        <v>117.9264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431.55</v>
      </c>
      <c r="D195" s="36">
        <v>431.90000000000003</v>
      </c>
      <c r="E195" s="36">
        <v>425.40000000000009</v>
      </c>
      <c r="F195" s="36">
        <v>419.25000000000006</v>
      </c>
      <c r="G195" s="36">
        <v>412.75000000000011</v>
      </c>
      <c r="H195" s="36">
        <v>438.05000000000007</v>
      </c>
      <c r="I195" s="36">
        <v>444.54999999999995</v>
      </c>
      <c r="J195" s="36">
        <v>450.70000000000005</v>
      </c>
      <c r="K195" s="31">
        <v>438.4</v>
      </c>
      <c r="L195" s="31">
        <v>425.75</v>
      </c>
      <c r="M195" s="31">
        <v>136.44902999999999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172.05</v>
      </c>
      <c r="D196" s="36">
        <v>172.04999999999998</v>
      </c>
      <c r="E196" s="36">
        <v>169.39999999999998</v>
      </c>
      <c r="F196" s="36">
        <v>166.75</v>
      </c>
      <c r="G196" s="36">
        <v>164.1</v>
      </c>
      <c r="H196" s="36">
        <v>174.69999999999996</v>
      </c>
      <c r="I196" s="36">
        <v>177.35</v>
      </c>
      <c r="J196" s="36">
        <v>179.99999999999994</v>
      </c>
      <c r="K196" s="31">
        <v>174.7</v>
      </c>
      <c r="L196" s="31">
        <v>169.4</v>
      </c>
      <c r="M196" s="31">
        <v>579.20818999999995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1317.45</v>
      </c>
      <c r="D197" s="36">
        <v>1305.0833333333333</v>
      </c>
      <c r="E197" s="36">
        <v>1286.5666666666666</v>
      </c>
      <c r="F197" s="36">
        <v>1255.6833333333334</v>
      </c>
      <c r="G197" s="36">
        <v>1237.1666666666667</v>
      </c>
      <c r="H197" s="36">
        <v>1335.9666666666665</v>
      </c>
      <c r="I197" s="36">
        <v>1354.4833333333333</v>
      </c>
      <c r="J197" s="36">
        <v>1385.3666666666663</v>
      </c>
      <c r="K197" s="31">
        <v>1323.6</v>
      </c>
      <c r="L197" s="31">
        <v>1274.2</v>
      </c>
      <c r="M197" s="31">
        <v>32.051209999999998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786.7</v>
      </c>
      <c r="D198" s="36">
        <v>782.4</v>
      </c>
      <c r="E198" s="36">
        <v>764.3</v>
      </c>
      <c r="F198" s="36">
        <v>741.9</v>
      </c>
      <c r="G198" s="36">
        <v>723.8</v>
      </c>
      <c r="H198" s="36">
        <v>804.8</v>
      </c>
      <c r="I198" s="36">
        <v>822.90000000000009</v>
      </c>
      <c r="J198" s="36">
        <v>845.3</v>
      </c>
      <c r="K198" s="31">
        <v>800.5</v>
      </c>
      <c r="L198" s="31">
        <v>760</v>
      </c>
      <c r="M198" s="31">
        <v>22.93421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3321.65</v>
      </c>
      <c r="D199" s="36">
        <v>3324.1333333333332</v>
      </c>
      <c r="E199" s="36">
        <v>3288.2666666666664</v>
      </c>
      <c r="F199" s="36">
        <v>3254.8833333333332</v>
      </c>
      <c r="G199" s="36">
        <v>3219.0166666666664</v>
      </c>
      <c r="H199" s="36">
        <v>3357.5166666666664</v>
      </c>
      <c r="I199" s="36">
        <v>3393.3833333333332</v>
      </c>
      <c r="J199" s="36">
        <v>3426.7666666666664</v>
      </c>
      <c r="K199" s="31">
        <v>3360</v>
      </c>
      <c r="L199" s="31">
        <v>3290.75</v>
      </c>
      <c r="M199" s="31">
        <v>18.255030000000001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2782</v>
      </c>
      <c r="D200" s="36">
        <v>2786.1</v>
      </c>
      <c r="E200" s="36">
        <v>2741.25</v>
      </c>
      <c r="F200" s="36">
        <v>2700.5</v>
      </c>
      <c r="G200" s="36">
        <v>2655.65</v>
      </c>
      <c r="H200" s="36">
        <v>2826.85</v>
      </c>
      <c r="I200" s="36">
        <v>2871.6999999999994</v>
      </c>
      <c r="J200" s="36">
        <v>2912.45</v>
      </c>
      <c r="K200" s="31">
        <v>2830.95</v>
      </c>
      <c r="L200" s="31">
        <v>2745.35</v>
      </c>
      <c r="M200" s="31">
        <v>2.55802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1461.95</v>
      </c>
      <c r="D201" s="36">
        <v>1460.4000000000003</v>
      </c>
      <c r="E201" s="36">
        <v>1442.6500000000005</v>
      </c>
      <c r="F201" s="36">
        <v>1423.3500000000001</v>
      </c>
      <c r="G201" s="36">
        <v>1405.6000000000004</v>
      </c>
      <c r="H201" s="36">
        <v>1479.7000000000007</v>
      </c>
      <c r="I201" s="36">
        <v>1497.4500000000003</v>
      </c>
      <c r="J201" s="36">
        <v>1516.7500000000009</v>
      </c>
      <c r="K201" s="31">
        <v>1478.15</v>
      </c>
      <c r="L201" s="31">
        <v>1441.1</v>
      </c>
      <c r="M201" s="31">
        <v>1.78746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4878.45</v>
      </c>
      <c r="D202" s="36">
        <v>4876.0333333333328</v>
      </c>
      <c r="E202" s="36">
        <v>4823.4666666666653</v>
      </c>
      <c r="F202" s="36">
        <v>4768.4833333333327</v>
      </c>
      <c r="G202" s="36">
        <v>4715.9166666666652</v>
      </c>
      <c r="H202" s="36">
        <v>4931.0166666666655</v>
      </c>
      <c r="I202" s="36">
        <v>4983.583333333333</v>
      </c>
      <c r="J202" s="36">
        <v>5038.5666666666657</v>
      </c>
      <c r="K202" s="31">
        <v>4928.6000000000004</v>
      </c>
      <c r="L202" s="31">
        <v>4821.05</v>
      </c>
      <c r="M202" s="31">
        <v>5.12601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3861.5</v>
      </c>
      <c r="D203" s="36">
        <v>3835.9833333333336</v>
      </c>
      <c r="E203" s="36">
        <v>3767.7166666666672</v>
      </c>
      <c r="F203" s="36">
        <v>3673.9333333333334</v>
      </c>
      <c r="G203" s="36">
        <v>3605.666666666667</v>
      </c>
      <c r="H203" s="36">
        <v>3929.7666666666673</v>
      </c>
      <c r="I203" s="36">
        <v>3998.0333333333338</v>
      </c>
      <c r="J203" s="36">
        <v>4091.8166666666675</v>
      </c>
      <c r="K203" s="31">
        <v>3904.25</v>
      </c>
      <c r="L203" s="31">
        <v>3742.2</v>
      </c>
      <c r="M203" s="31">
        <v>1.6709799999999999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537.4</v>
      </c>
      <c r="D204" s="36">
        <v>536.86666666666667</v>
      </c>
      <c r="E204" s="36">
        <v>528.23333333333335</v>
      </c>
      <c r="F204" s="36">
        <v>519.06666666666672</v>
      </c>
      <c r="G204" s="36">
        <v>510.43333333333339</v>
      </c>
      <c r="H204" s="36">
        <v>546.0333333333333</v>
      </c>
      <c r="I204" s="36">
        <v>554.66666666666674</v>
      </c>
      <c r="J204" s="36">
        <v>563.83333333333326</v>
      </c>
      <c r="K204" s="31">
        <v>545.5</v>
      </c>
      <c r="L204" s="31">
        <v>527.70000000000005</v>
      </c>
      <c r="M204" s="31">
        <v>69.399990000000003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10054.950000000001</v>
      </c>
      <c r="D205" s="36">
        <v>10054.183333333334</v>
      </c>
      <c r="E205" s="36">
        <v>9931.8666666666686</v>
      </c>
      <c r="F205" s="36">
        <v>9808.7833333333347</v>
      </c>
      <c r="G205" s="36">
        <v>9686.466666666669</v>
      </c>
      <c r="H205" s="36">
        <v>10177.266666666668</v>
      </c>
      <c r="I205" s="36">
        <v>10299.583333333334</v>
      </c>
      <c r="J205" s="36">
        <v>10422.666666666668</v>
      </c>
      <c r="K205" s="31">
        <v>10176.5</v>
      </c>
      <c r="L205" s="31">
        <v>9931.1</v>
      </c>
      <c r="M205" s="31">
        <v>4.8356599999999998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144.55000000000001</v>
      </c>
      <c r="D206" s="36">
        <v>145.83333333333334</v>
      </c>
      <c r="E206" s="36">
        <v>141.76666666666668</v>
      </c>
      <c r="F206" s="36">
        <v>138.98333333333335</v>
      </c>
      <c r="G206" s="36">
        <v>134.91666666666669</v>
      </c>
      <c r="H206" s="36">
        <v>148.61666666666667</v>
      </c>
      <c r="I206" s="36">
        <v>152.68333333333334</v>
      </c>
      <c r="J206" s="36">
        <v>155.46666666666667</v>
      </c>
      <c r="K206" s="31">
        <v>149.9</v>
      </c>
      <c r="L206" s="31">
        <v>143.05000000000001</v>
      </c>
      <c r="M206" s="31">
        <v>232.37244999999999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2035.6</v>
      </c>
      <c r="D207" s="36">
        <v>2015.75</v>
      </c>
      <c r="E207" s="36">
        <v>1985.5</v>
      </c>
      <c r="F207" s="36">
        <v>1935.4</v>
      </c>
      <c r="G207" s="36">
        <v>1905.15</v>
      </c>
      <c r="H207" s="36">
        <v>2065.85</v>
      </c>
      <c r="I207" s="36">
        <v>2096.1</v>
      </c>
      <c r="J207" s="36">
        <v>2146.1999999999998</v>
      </c>
      <c r="K207" s="31">
        <v>2046</v>
      </c>
      <c r="L207" s="31">
        <v>1965.65</v>
      </c>
      <c r="M207" s="31">
        <v>2.6157300000000001</v>
      </c>
      <c r="N207" s="1"/>
      <c r="O207" s="1"/>
    </row>
    <row r="208" spans="1:15" ht="12.75" customHeight="1">
      <c r="A208" s="51">
        <v>203</v>
      </c>
      <c r="B208" s="53" t="s">
        <v>172</v>
      </c>
      <c r="C208" s="31">
        <v>1305.45</v>
      </c>
      <c r="D208" s="36">
        <v>1295.9666666666669</v>
      </c>
      <c r="E208" s="36">
        <v>1278.0333333333338</v>
      </c>
      <c r="F208" s="36">
        <v>1250.6166666666668</v>
      </c>
      <c r="G208" s="36">
        <v>1232.6833333333336</v>
      </c>
      <c r="H208" s="36">
        <v>1323.3833333333339</v>
      </c>
      <c r="I208" s="36">
        <v>1341.3166666666668</v>
      </c>
      <c r="J208" s="36">
        <v>1368.733333333334</v>
      </c>
      <c r="K208" s="31">
        <v>1313.9</v>
      </c>
      <c r="L208" s="31">
        <v>1268.55</v>
      </c>
      <c r="M208" s="31">
        <v>15.33822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1499.4</v>
      </c>
      <c r="D209" s="36">
        <v>1502.5666666666666</v>
      </c>
      <c r="E209" s="36">
        <v>1492.8333333333333</v>
      </c>
      <c r="F209" s="36">
        <v>1486.2666666666667</v>
      </c>
      <c r="G209" s="36">
        <v>1476.5333333333333</v>
      </c>
      <c r="H209" s="36">
        <v>1509.1333333333332</v>
      </c>
      <c r="I209" s="36">
        <v>1518.8666666666668</v>
      </c>
      <c r="J209" s="36">
        <v>1525.4333333333332</v>
      </c>
      <c r="K209" s="31">
        <v>1512.3</v>
      </c>
      <c r="L209" s="31">
        <v>1496</v>
      </c>
      <c r="M209" s="31">
        <v>17.942419999999998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449.9</v>
      </c>
      <c r="D210" s="36">
        <v>451.40000000000003</v>
      </c>
      <c r="E210" s="36">
        <v>444.80000000000007</v>
      </c>
      <c r="F210" s="36">
        <v>439.70000000000005</v>
      </c>
      <c r="G210" s="36">
        <v>433.10000000000008</v>
      </c>
      <c r="H210" s="36">
        <v>456.50000000000006</v>
      </c>
      <c r="I210" s="36">
        <v>463.10000000000008</v>
      </c>
      <c r="J210" s="36">
        <v>468.20000000000005</v>
      </c>
      <c r="K210" s="31">
        <v>458</v>
      </c>
      <c r="L210" s="31">
        <v>446.3</v>
      </c>
      <c r="M210" s="31">
        <v>135.7911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</v>
      </c>
      <c r="D211" s="36">
        <v>15.083333333333334</v>
      </c>
      <c r="E211" s="36">
        <v>14.766666666666667</v>
      </c>
      <c r="F211" s="36">
        <v>14.533333333333333</v>
      </c>
      <c r="G211" s="36">
        <v>14.216666666666667</v>
      </c>
      <c r="H211" s="36">
        <v>15.316666666666668</v>
      </c>
      <c r="I211" s="36">
        <v>15.633333333333335</v>
      </c>
      <c r="J211" s="36">
        <v>15.866666666666669</v>
      </c>
      <c r="K211" s="31">
        <v>15.4</v>
      </c>
      <c r="L211" s="31">
        <v>14.85</v>
      </c>
      <c r="M211" s="31">
        <v>8532.7576300000001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1449.55</v>
      </c>
      <c r="D212" s="36">
        <v>1455.9166666666667</v>
      </c>
      <c r="E212" s="36">
        <v>1433.6333333333334</v>
      </c>
      <c r="F212" s="36">
        <v>1417.7166666666667</v>
      </c>
      <c r="G212" s="36">
        <v>1395.4333333333334</v>
      </c>
      <c r="H212" s="36">
        <v>1471.8333333333335</v>
      </c>
      <c r="I212" s="36">
        <v>1494.1166666666668</v>
      </c>
      <c r="J212" s="36">
        <v>1510.0333333333335</v>
      </c>
      <c r="K212" s="31">
        <v>1478.2</v>
      </c>
      <c r="L212" s="31">
        <v>1440</v>
      </c>
      <c r="M212" s="31">
        <v>11.86354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461</v>
      </c>
      <c r="D213" s="36">
        <v>458.5333333333333</v>
      </c>
      <c r="E213" s="36">
        <v>455.06666666666661</v>
      </c>
      <c r="F213" s="36">
        <v>449.13333333333333</v>
      </c>
      <c r="G213" s="36">
        <v>445.66666666666663</v>
      </c>
      <c r="H213" s="36">
        <v>464.46666666666658</v>
      </c>
      <c r="I213" s="36">
        <v>467.93333333333328</v>
      </c>
      <c r="J213" s="36">
        <v>473.86666666666656</v>
      </c>
      <c r="K213" s="31">
        <v>462</v>
      </c>
      <c r="L213" s="31">
        <v>452.6</v>
      </c>
      <c r="M213" s="31">
        <v>77.127840000000006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22.9</v>
      </c>
      <c r="D214" s="36">
        <v>23</v>
      </c>
      <c r="E214" s="36">
        <v>22.7</v>
      </c>
      <c r="F214" s="36">
        <v>22.5</v>
      </c>
      <c r="G214" s="36">
        <v>22.2</v>
      </c>
      <c r="H214" s="36">
        <v>23.2</v>
      </c>
      <c r="I214" s="36">
        <v>23.499999999999996</v>
      </c>
      <c r="J214" s="36">
        <v>23.7</v>
      </c>
      <c r="K214" s="31">
        <v>23.3</v>
      </c>
      <c r="L214" s="31">
        <v>22.8</v>
      </c>
      <c r="M214" s="31">
        <v>1720.88732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153.55000000000001</v>
      </c>
      <c r="D215" s="36">
        <v>153.78333333333333</v>
      </c>
      <c r="E215" s="36">
        <v>150.01666666666665</v>
      </c>
      <c r="F215" s="36">
        <v>146.48333333333332</v>
      </c>
      <c r="G215" s="36">
        <v>142.71666666666664</v>
      </c>
      <c r="H215" s="36">
        <v>157.31666666666666</v>
      </c>
      <c r="I215" s="36">
        <v>161.08333333333337</v>
      </c>
      <c r="J215" s="36">
        <v>164.61666666666667</v>
      </c>
      <c r="K215" s="31">
        <v>157.55000000000001</v>
      </c>
      <c r="L215" s="31">
        <v>150.25</v>
      </c>
      <c r="M215" s="31">
        <v>308.71485999999999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183.65</v>
      </c>
      <c r="D216" s="36">
        <v>183.98333333333335</v>
      </c>
      <c r="E216" s="36">
        <v>182.16666666666669</v>
      </c>
      <c r="F216" s="36">
        <v>180.68333333333334</v>
      </c>
      <c r="G216" s="36">
        <v>178.86666666666667</v>
      </c>
      <c r="H216" s="36">
        <v>185.4666666666667</v>
      </c>
      <c r="I216" s="36">
        <v>187.28333333333336</v>
      </c>
      <c r="J216" s="36">
        <v>188.76666666666671</v>
      </c>
      <c r="K216" s="31">
        <v>185.8</v>
      </c>
      <c r="L216" s="31">
        <v>182.5</v>
      </c>
      <c r="M216" s="31">
        <v>208.87553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1045</v>
      </c>
      <c r="D217" s="36">
        <v>1047.3</v>
      </c>
      <c r="E217" s="36">
        <v>1031.6499999999999</v>
      </c>
      <c r="F217" s="36">
        <v>1018.3</v>
      </c>
      <c r="G217" s="36">
        <v>1002.6499999999999</v>
      </c>
      <c r="H217" s="36">
        <v>1060.6499999999999</v>
      </c>
      <c r="I217" s="36">
        <v>1076.3</v>
      </c>
      <c r="J217" s="36">
        <v>1089.6499999999999</v>
      </c>
      <c r="K217" s="31">
        <v>1062.95</v>
      </c>
      <c r="L217" s="31">
        <v>1033.95</v>
      </c>
      <c r="M217" s="31">
        <v>19.090450000000001</v>
      </c>
      <c r="N217" s="1"/>
      <c r="O217" s="1"/>
    </row>
    <row r="218" spans="1:15" ht="12.75" customHeight="1">
      <c r="A218" s="54"/>
      <c r="B218" s="198"/>
      <c r="C218" s="291"/>
      <c r="D218" s="291"/>
      <c r="E218" s="291"/>
      <c r="F218" s="291"/>
      <c r="G218" s="291"/>
      <c r="H218" s="291"/>
      <c r="I218" s="291"/>
      <c r="J218" s="291"/>
      <c r="K218" s="291"/>
      <c r="L218" s="292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6"/>
      <c r="B1" s="36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45450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0" t="s">
        <v>16</v>
      </c>
      <c r="B9" s="362" t="s">
        <v>18</v>
      </c>
      <c r="C9" s="365" t="s">
        <v>20</v>
      </c>
      <c r="D9" s="365" t="s">
        <v>21</v>
      </c>
      <c r="E9" s="357" t="s">
        <v>22</v>
      </c>
      <c r="F9" s="358"/>
      <c r="G9" s="359"/>
      <c r="H9" s="357" t="s">
        <v>23</v>
      </c>
      <c r="I9" s="358"/>
      <c r="J9" s="359"/>
      <c r="K9" s="26"/>
      <c r="L9" s="27"/>
      <c r="M9" s="48"/>
      <c r="N9" s="1"/>
      <c r="O9" s="1"/>
    </row>
    <row r="10" spans="1:15" ht="42.75" customHeight="1">
      <c r="A10" s="361"/>
      <c r="B10" s="364"/>
      <c r="C10" s="364"/>
      <c r="D10" s="36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791.7</v>
      </c>
      <c r="D11" s="36">
        <v>787.23333333333323</v>
      </c>
      <c r="E11" s="36">
        <v>774.46666666666647</v>
      </c>
      <c r="F11" s="36">
        <v>757.23333333333323</v>
      </c>
      <c r="G11" s="36">
        <v>744.46666666666647</v>
      </c>
      <c r="H11" s="36">
        <v>804.46666666666647</v>
      </c>
      <c r="I11" s="36">
        <v>817.23333333333312</v>
      </c>
      <c r="J11" s="36">
        <v>834.46666666666647</v>
      </c>
      <c r="K11" s="31">
        <v>800</v>
      </c>
      <c r="L11" s="31">
        <v>770</v>
      </c>
      <c r="M11" s="31">
        <v>6.6289999999999996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33985.949999999997</v>
      </c>
      <c r="D12" s="36">
        <v>33883.98333333333</v>
      </c>
      <c r="E12" s="36">
        <v>33352.016666666663</v>
      </c>
      <c r="F12" s="36">
        <v>32718.083333333336</v>
      </c>
      <c r="G12" s="36">
        <v>32186.116666666669</v>
      </c>
      <c r="H12" s="36">
        <v>34517.916666666657</v>
      </c>
      <c r="I12" s="36">
        <v>35049.883333333317</v>
      </c>
      <c r="J12" s="36">
        <v>35683.816666666651</v>
      </c>
      <c r="K12" s="31">
        <v>34415.949999999997</v>
      </c>
      <c r="L12" s="31">
        <v>33250.050000000003</v>
      </c>
      <c r="M12" s="31">
        <v>9.9489999999999995E-2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7987.5</v>
      </c>
      <c r="D13" s="36">
        <v>7977.75</v>
      </c>
      <c r="E13" s="36">
        <v>7810.8</v>
      </c>
      <c r="F13" s="36">
        <v>7634.1</v>
      </c>
      <c r="G13" s="36">
        <v>7467.1500000000005</v>
      </c>
      <c r="H13" s="36">
        <v>8154.45</v>
      </c>
      <c r="I13" s="36">
        <v>8321.4000000000015</v>
      </c>
      <c r="J13" s="36">
        <v>8498.0999999999985</v>
      </c>
      <c r="K13" s="31">
        <v>8144.7</v>
      </c>
      <c r="L13" s="31">
        <v>7801.05</v>
      </c>
      <c r="M13" s="31">
        <v>4.8384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2453.5500000000002</v>
      </c>
      <c r="D14" s="36">
        <v>2463.7833333333333</v>
      </c>
      <c r="E14" s="36">
        <v>2421.3666666666668</v>
      </c>
      <c r="F14" s="36">
        <v>2389.1833333333334</v>
      </c>
      <c r="G14" s="36">
        <v>2346.7666666666669</v>
      </c>
      <c r="H14" s="36">
        <v>2495.9666666666667</v>
      </c>
      <c r="I14" s="36">
        <v>2538.3833333333337</v>
      </c>
      <c r="J14" s="36">
        <v>2570.5666666666666</v>
      </c>
      <c r="K14" s="31">
        <v>2506.1999999999998</v>
      </c>
      <c r="L14" s="31">
        <v>2431.6</v>
      </c>
      <c r="M14" s="31">
        <v>4.7546999999999997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3669.9</v>
      </c>
      <c r="D15" s="36">
        <v>3689</v>
      </c>
      <c r="E15" s="36">
        <v>3629</v>
      </c>
      <c r="F15" s="36">
        <v>3588.1</v>
      </c>
      <c r="G15" s="36">
        <v>3528.1</v>
      </c>
      <c r="H15" s="36">
        <v>3729.9</v>
      </c>
      <c r="I15" s="36">
        <v>3789.9</v>
      </c>
      <c r="J15" s="36">
        <v>3830.8</v>
      </c>
      <c r="K15" s="31">
        <v>3749</v>
      </c>
      <c r="L15" s="31">
        <v>3648.1</v>
      </c>
      <c r="M15" s="31">
        <v>0.32723000000000002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1572.1</v>
      </c>
      <c r="D16" s="36">
        <v>1550.3999999999999</v>
      </c>
      <c r="E16" s="36">
        <v>1513.8999999999996</v>
      </c>
      <c r="F16" s="36">
        <v>1455.6999999999998</v>
      </c>
      <c r="G16" s="36">
        <v>1419.1999999999996</v>
      </c>
      <c r="H16" s="36">
        <v>1608.5999999999997</v>
      </c>
      <c r="I16" s="36">
        <v>1645.1000000000001</v>
      </c>
      <c r="J16" s="36">
        <v>1703.2999999999997</v>
      </c>
      <c r="K16" s="31">
        <v>1586.9</v>
      </c>
      <c r="L16" s="31">
        <v>1492.2</v>
      </c>
      <c r="M16" s="31">
        <v>5.4102899999999998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660.55</v>
      </c>
      <c r="D17" s="36">
        <v>664.35</v>
      </c>
      <c r="E17" s="36">
        <v>650.20000000000005</v>
      </c>
      <c r="F17" s="36">
        <v>639.85</v>
      </c>
      <c r="G17" s="36">
        <v>625.70000000000005</v>
      </c>
      <c r="H17" s="36">
        <v>674.7</v>
      </c>
      <c r="I17" s="36">
        <v>688.84999999999991</v>
      </c>
      <c r="J17" s="36">
        <v>699.2</v>
      </c>
      <c r="K17" s="31">
        <v>678.5</v>
      </c>
      <c r="L17" s="31">
        <v>654</v>
      </c>
      <c r="M17" s="31">
        <v>23.580580000000001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638.15</v>
      </c>
      <c r="D18" s="36">
        <v>635.98333333333323</v>
      </c>
      <c r="E18" s="36">
        <v>628.16666666666652</v>
      </c>
      <c r="F18" s="36">
        <v>618.18333333333328</v>
      </c>
      <c r="G18" s="36">
        <v>610.36666666666656</v>
      </c>
      <c r="H18" s="36">
        <v>645.96666666666647</v>
      </c>
      <c r="I18" s="36">
        <v>653.7833333333333</v>
      </c>
      <c r="J18" s="36">
        <v>663.76666666666642</v>
      </c>
      <c r="K18" s="31">
        <v>643.79999999999995</v>
      </c>
      <c r="L18" s="31">
        <v>626</v>
      </c>
      <c r="M18" s="31">
        <v>10.17793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1632.3</v>
      </c>
      <c r="D19" s="36">
        <v>1625.1000000000001</v>
      </c>
      <c r="E19" s="36">
        <v>1593.2000000000003</v>
      </c>
      <c r="F19" s="36">
        <v>1554.1000000000001</v>
      </c>
      <c r="G19" s="36">
        <v>1522.2000000000003</v>
      </c>
      <c r="H19" s="36">
        <v>1664.2000000000003</v>
      </c>
      <c r="I19" s="36">
        <v>1696.1000000000004</v>
      </c>
      <c r="J19" s="36">
        <v>1735.2000000000003</v>
      </c>
      <c r="K19" s="31">
        <v>1657</v>
      </c>
      <c r="L19" s="31">
        <v>1586</v>
      </c>
      <c r="M19" s="31">
        <v>2.55958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26998.799999999999</v>
      </c>
      <c r="D20" s="36">
        <v>27189.133333333331</v>
      </c>
      <c r="E20" s="36">
        <v>26691.666666666664</v>
      </c>
      <c r="F20" s="36">
        <v>26384.533333333333</v>
      </c>
      <c r="G20" s="36">
        <v>25887.066666666666</v>
      </c>
      <c r="H20" s="36">
        <v>27496.266666666663</v>
      </c>
      <c r="I20" s="36">
        <v>27993.73333333333</v>
      </c>
      <c r="J20" s="36">
        <v>28300.866666666661</v>
      </c>
      <c r="K20" s="31">
        <v>27686.6</v>
      </c>
      <c r="L20" s="31">
        <v>26882</v>
      </c>
      <c r="M20" s="31">
        <v>0.1598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1401.1</v>
      </c>
      <c r="D21" s="36">
        <v>1398.7</v>
      </c>
      <c r="E21" s="36">
        <v>1378.4</v>
      </c>
      <c r="F21" s="36">
        <v>1355.7</v>
      </c>
      <c r="G21" s="36">
        <v>1335.4</v>
      </c>
      <c r="H21" s="36">
        <v>1421.4</v>
      </c>
      <c r="I21" s="36">
        <v>1441.6999999999998</v>
      </c>
      <c r="J21" s="36">
        <v>1464.4</v>
      </c>
      <c r="K21" s="31">
        <v>1419</v>
      </c>
      <c r="L21" s="31">
        <v>1376</v>
      </c>
      <c r="M21" s="31">
        <v>3.8299599999999998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1001.05</v>
      </c>
      <c r="D22" s="36">
        <v>1001.4833333333332</v>
      </c>
      <c r="E22" s="36">
        <v>982.96666666666647</v>
      </c>
      <c r="F22" s="36">
        <v>964.88333333333321</v>
      </c>
      <c r="G22" s="36">
        <v>946.36666666666645</v>
      </c>
      <c r="H22" s="36">
        <v>1019.5666666666665</v>
      </c>
      <c r="I22" s="36">
        <v>1038.083333333333</v>
      </c>
      <c r="J22" s="36">
        <v>1056.1666666666665</v>
      </c>
      <c r="K22" s="31">
        <v>1020</v>
      </c>
      <c r="L22" s="31">
        <v>983.4</v>
      </c>
      <c r="M22" s="31">
        <v>85.593620000000001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3185.65</v>
      </c>
      <c r="D23" s="36">
        <v>3181.7333333333336</v>
      </c>
      <c r="E23" s="36">
        <v>3141.0666666666671</v>
      </c>
      <c r="F23" s="36">
        <v>3096.4833333333336</v>
      </c>
      <c r="G23" s="36">
        <v>3055.8166666666671</v>
      </c>
      <c r="H23" s="36">
        <v>3226.3166666666671</v>
      </c>
      <c r="I23" s="36">
        <v>3266.9833333333331</v>
      </c>
      <c r="J23" s="36">
        <v>3311.5666666666671</v>
      </c>
      <c r="K23" s="31">
        <v>3222.4</v>
      </c>
      <c r="L23" s="31">
        <v>3137.15</v>
      </c>
      <c r="M23" s="31">
        <v>58.732709999999997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1865.2</v>
      </c>
      <c r="D24" s="36">
        <v>1876.3999999999999</v>
      </c>
      <c r="E24" s="36">
        <v>1833.7999999999997</v>
      </c>
      <c r="F24" s="36">
        <v>1802.3999999999999</v>
      </c>
      <c r="G24" s="36">
        <v>1759.7999999999997</v>
      </c>
      <c r="H24" s="36">
        <v>1907.7999999999997</v>
      </c>
      <c r="I24" s="36">
        <v>1950.3999999999996</v>
      </c>
      <c r="J24" s="36">
        <v>1981.7999999999997</v>
      </c>
      <c r="K24" s="31">
        <v>1919</v>
      </c>
      <c r="L24" s="31">
        <v>1845</v>
      </c>
      <c r="M24" s="31">
        <v>19.09863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1352.95</v>
      </c>
      <c r="D25" s="36">
        <v>1367.25</v>
      </c>
      <c r="E25" s="36">
        <v>1330.5</v>
      </c>
      <c r="F25" s="36">
        <v>1308.05</v>
      </c>
      <c r="G25" s="36">
        <v>1271.3</v>
      </c>
      <c r="H25" s="36">
        <v>1389.7</v>
      </c>
      <c r="I25" s="36">
        <v>1426.45</v>
      </c>
      <c r="J25" s="36">
        <v>1448.9</v>
      </c>
      <c r="K25" s="31">
        <v>1404</v>
      </c>
      <c r="L25" s="31">
        <v>1344.8</v>
      </c>
      <c r="M25" s="31">
        <v>121.5384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749.35</v>
      </c>
      <c r="D26" s="36">
        <v>761.5</v>
      </c>
      <c r="E26" s="36">
        <v>733</v>
      </c>
      <c r="F26" s="36">
        <v>716.65</v>
      </c>
      <c r="G26" s="36">
        <v>688.15</v>
      </c>
      <c r="H26" s="36">
        <v>777.85</v>
      </c>
      <c r="I26" s="36">
        <v>806.35</v>
      </c>
      <c r="J26" s="36">
        <v>822.7</v>
      </c>
      <c r="K26" s="31">
        <v>790</v>
      </c>
      <c r="L26" s="31">
        <v>745.15</v>
      </c>
      <c r="M26" s="31">
        <v>174.08647999999999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969.55</v>
      </c>
      <c r="D27" s="36">
        <v>972.91666666666663</v>
      </c>
      <c r="E27" s="36">
        <v>952.83333333333326</v>
      </c>
      <c r="F27" s="36">
        <v>936.11666666666667</v>
      </c>
      <c r="G27" s="36">
        <v>916.0333333333333</v>
      </c>
      <c r="H27" s="36">
        <v>989.63333333333321</v>
      </c>
      <c r="I27" s="36">
        <v>1009.7166666666665</v>
      </c>
      <c r="J27" s="36">
        <v>1026.4333333333332</v>
      </c>
      <c r="K27" s="31">
        <v>993</v>
      </c>
      <c r="L27" s="31">
        <v>956.2</v>
      </c>
      <c r="M27" s="31">
        <v>32.498249999999999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343.45</v>
      </c>
      <c r="D28" s="36">
        <v>342.86666666666662</v>
      </c>
      <c r="E28" s="36">
        <v>337.58333333333326</v>
      </c>
      <c r="F28" s="36">
        <v>331.71666666666664</v>
      </c>
      <c r="G28" s="36">
        <v>326.43333333333328</v>
      </c>
      <c r="H28" s="36">
        <v>348.73333333333323</v>
      </c>
      <c r="I28" s="36">
        <v>354.01666666666665</v>
      </c>
      <c r="J28" s="36">
        <v>359.88333333333321</v>
      </c>
      <c r="K28" s="31">
        <v>348.15</v>
      </c>
      <c r="L28" s="31">
        <v>337</v>
      </c>
      <c r="M28" s="31">
        <v>34.58914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228.55</v>
      </c>
      <c r="D29" s="36">
        <v>226.03333333333333</v>
      </c>
      <c r="E29" s="36">
        <v>219.51666666666665</v>
      </c>
      <c r="F29" s="36">
        <v>210.48333333333332</v>
      </c>
      <c r="G29" s="36">
        <v>203.96666666666664</v>
      </c>
      <c r="H29" s="36">
        <v>235.06666666666666</v>
      </c>
      <c r="I29" s="36">
        <v>241.58333333333337</v>
      </c>
      <c r="J29" s="36">
        <v>250.61666666666667</v>
      </c>
      <c r="K29" s="31">
        <v>232.55</v>
      </c>
      <c r="L29" s="31">
        <v>217</v>
      </c>
      <c r="M29" s="31">
        <v>104.73506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322.2</v>
      </c>
      <c r="D30" s="36">
        <v>318.23333333333335</v>
      </c>
      <c r="E30" s="36">
        <v>310.9666666666667</v>
      </c>
      <c r="F30" s="36">
        <v>299.73333333333335</v>
      </c>
      <c r="G30" s="36">
        <v>292.4666666666667</v>
      </c>
      <c r="H30" s="36">
        <v>329.4666666666667</v>
      </c>
      <c r="I30" s="36">
        <v>336.73333333333335</v>
      </c>
      <c r="J30" s="36">
        <v>347.9666666666667</v>
      </c>
      <c r="K30" s="31">
        <v>325.5</v>
      </c>
      <c r="L30" s="31">
        <v>307</v>
      </c>
      <c r="M30" s="31">
        <v>211.11742000000001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791.15</v>
      </c>
      <c r="D31" s="36">
        <v>781.48333333333323</v>
      </c>
      <c r="E31" s="36">
        <v>729.96666666666647</v>
      </c>
      <c r="F31" s="36">
        <v>668.78333333333319</v>
      </c>
      <c r="G31" s="36">
        <v>617.26666666666642</v>
      </c>
      <c r="H31" s="36">
        <v>842.66666666666652</v>
      </c>
      <c r="I31" s="36">
        <v>894.18333333333317</v>
      </c>
      <c r="J31" s="36">
        <v>955.36666666666656</v>
      </c>
      <c r="K31" s="31">
        <v>833</v>
      </c>
      <c r="L31" s="31">
        <v>720.3</v>
      </c>
      <c r="M31" s="31">
        <v>42.314190000000004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800.05</v>
      </c>
      <c r="D32" s="36">
        <v>802.35</v>
      </c>
      <c r="E32" s="36">
        <v>793.7</v>
      </c>
      <c r="F32" s="36">
        <v>787.35</v>
      </c>
      <c r="G32" s="36">
        <v>778.7</v>
      </c>
      <c r="H32" s="36">
        <v>808.7</v>
      </c>
      <c r="I32" s="36">
        <v>817.34999999999991</v>
      </c>
      <c r="J32" s="36">
        <v>823.7</v>
      </c>
      <c r="K32" s="31">
        <v>811</v>
      </c>
      <c r="L32" s="31">
        <v>796</v>
      </c>
      <c r="M32" s="31">
        <v>0.29327999999999999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1155.9000000000001</v>
      </c>
      <c r="D33" s="36">
        <v>1147.3</v>
      </c>
      <c r="E33" s="36">
        <v>1119.5999999999999</v>
      </c>
      <c r="F33" s="36">
        <v>1083.3</v>
      </c>
      <c r="G33" s="36">
        <v>1055.5999999999999</v>
      </c>
      <c r="H33" s="36">
        <v>1183.5999999999999</v>
      </c>
      <c r="I33" s="36">
        <v>1211.3000000000002</v>
      </c>
      <c r="J33" s="36">
        <v>1247.5999999999999</v>
      </c>
      <c r="K33" s="31">
        <v>1175</v>
      </c>
      <c r="L33" s="31">
        <v>1111</v>
      </c>
      <c r="M33" s="31">
        <v>7.3185599999999997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2301.65</v>
      </c>
      <c r="D34" s="36">
        <v>2305.2333333333336</v>
      </c>
      <c r="E34" s="36">
        <v>2281.416666666667</v>
      </c>
      <c r="F34" s="36">
        <v>2261.1833333333334</v>
      </c>
      <c r="G34" s="36">
        <v>2237.3666666666668</v>
      </c>
      <c r="H34" s="36">
        <v>2325.4666666666672</v>
      </c>
      <c r="I34" s="36">
        <v>2349.2833333333338</v>
      </c>
      <c r="J34" s="36">
        <v>2369.5166666666673</v>
      </c>
      <c r="K34" s="31">
        <v>2329.0500000000002</v>
      </c>
      <c r="L34" s="31">
        <v>2285</v>
      </c>
      <c r="M34" s="31">
        <v>0.46104000000000001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893.2</v>
      </c>
      <c r="D35" s="36">
        <v>889.66666666666663</v>
      </c>
      <c r="E35" s="36">
        <v>878.7833333333333</v>
      </c>
      <c r="F35" s="36">
        <v>864.36666666666667</v>
      </c>
      <c r="G35" s="36">
        <v>853.48333333333335</v>
      </c>
      <c r="H35" s="36">
        <v>904.08333333333326</v>
      </c>
      <c r="I35" s="36">
        <v>914.9666666666667</v>
      </c>
      <c r="J35" s="36">
        <v>929.38333333333321</v>
      </c>
      <c r="K35" s="31">
        <v>900.55</v>
      </c>
      <c r="L35" s="31">
        <v>875.25</v>
      </c>
      <c r="M35" s="31">
        <v>1.26515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4854.6000000000004</v>
      </c>
      <c r="D36" s="36">
        <v>4839.5666666666666</v>
      </c>
      <c r="E36" s="36">
        <v>4790.0333333333328</v>
      </c>
      <c r="F36" s="36">
        <v>4725.4666666666662</v>
      </c>
      <c r="G36" s="36">
        <v>4675.9333333333325</v>
      </c>
      <c r="H36" s="36">
        <v>4904.1333333333332</v>
      </c>
      <c r="I36" s="36">
        <v>4953.6666666666679</v>
      </c>
      <c r="J36" s="36">
        <v>5018.2333333333336</v>
      </c>
      <c r="K36" s="31">
        <v>4889.1000000000004</v>
      </c>
      <c r="L36" s="31">
        <v>4775</v>
      </c>
      <c r="M36" s="31">
        <v>1.8427899999999999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1971.85</v>
      </c>
      <c r="D37" s="36">
        <v>1962.6000000000001</v>
      </c>
      <c r="E37" s="36">
        <v>1949.2000000000003</v>
      </c>
      <c r="F37" s="36">
        <v>1926.5500000000002</v>
      </c>
      <c r="G37" s="36">
        <v>1913.1500000000003</v>
      </c>
      <c r="H37" s="36">
        <v>1985.2500000000002</v>
      </c>
      <c r="I37" s="36">
        <v>1998.6500000000003</v>
      </c>
      <c r="J37" s="36">
        <v>2021.3000000000002</v>
      </c>
      <c r="K37" s="31">
        <v>1976</v>
      </c>
      <c r="L37" s="31">
        <v>1939.95</v>
      </c>
      <c r="M37" s="31">
        <v>0.38277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66</v>
      </c>
      <c r="D38" s="36">
        <v>66.899999999999991</v>
      </c>
      <c r="E38" s="36">
        <v>63.84999999999998</v>
      </c>
      <c r="F38" s="36">
        <v>61.699999999999989</v>
      </c>
      <c r="G38" s="36">
        <v>58.649999999999977</v>
      </c>
      <c r="H38" s="36">
        <v>69.049999999999983</v>
      </c>
      <c r="I38" s="36">
        <v>72.099999999999994</v>
      </c>
      <c r="J38" s="36">
        <v>74.249999999999986</v>
      </c>
      <c r="K38" s="31">
        <v>69.95</v>
      </c>
      <c r="L38" s="31">
        <v>64.75</v>
      </c>
      <c r="M38" s="31">
        <v>39.0642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25.55</v>
      </c>
      <c r="D39" s="36">
        <v>25.2</v>
      </c>
      <c r="E39" s="36">
        <v>24.849999999999998</v>
      </c>
      <c r="F39" s="36">
        <v>24.15</v>
      </c>
      <c r="G39" s="36">
        <v>23.799999999999997</v>
      </c>
      <c r="H39" s="36">
        <v>25.9</v>
      </c>
      <c r="I39" s="36">
        <v>26.25</v>
      </c>
      <c r="J39" s="36">
        <v>26.95</v>
      </c>
      <c r="K39" s="31">
        <v>25.55</v>
      </c>
      <c r="L39" s="31">
        <v>24.5</v>
      </c>
      <c r="M39" s="31">
        <v>28.802589999999999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1277.5</v>
      </c>
      <c r="D40" s="36">
        <v>1285.6833333333334</v>
      </c>
      <c r="E40" s="36">
        <v>1238.3666666666668</v>
      </c>
      <c r="F40" s="36">
        <v>1199.2333333333333</v>
      </c>
      <c r="G40" s="36">
        <v>1151.9166666666667</v>
      </c>
      <c r="H40" s="36">
        <v>1324.8166666666668</v>
      </c>
      <c r="I40" s="36">
        <v>1372.1333333333334</v>
      </c>
      <c r="J40" s="36">
        <v>1411.2666666666669</v>
      </c>
      <c r="K40" s="31">
        <v>1333</v>
      </c>
      <c r="L40" s="31">
        <v>1246.55</v>
      </c>
      <c r="M40" s="31">
        <v>74.164929999999998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3717.65</v>
      </c>
      <c r="D41" s="36">
        <v>3714.6</v>
      </c>
      <c r="E41" s="36">
        <v>3659.2</v>
      </c>
      <c r="F41" s="36">
        <v>3600.75</v>
      </c>
      <c r="G41" s="36">
        <v>3545.35</v>
      </c>
      <c r="H41" s="36">
        <v>3773.0499999999997</v>
      </c>
      <c r="I41" s="36">
        <v>3828.4500000000003</v>
      </c>
      <c r="J41" s="36">
        <v>3886.8999999999996</v>
      </c>
      <c r="K41" s="31">
        <v>3770</v>
      </c>
      <c r="L41" s="31">
        <v>3656.15</v>
      </c>
      <c r="M41" s="31">
        <v>0.66946000000000006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610.04999999999995</v>
      </c>
      <c r="D42" s="36">
        <v>612.01666666666665</v>
      </c>
      <c r="E42" s="36">
        <v>601.7833333333333</v>
      </c>
      <c r="F42" s="36">
        <v>593.51666666666665</v>
      </c>
      <c r="G42" s="36">
        <v>583.2833333333333</v>
      </c>
      <c r="H42" s="36">
        <v>620.2833333333333</v>
      </c>
      <c r="I42" s="36">
        <v>630.51666666666665</v>
      </c>
      <c r="J42" s="36">
        <v>638.7833333333333</v>
      </c>
      <c r="K42" s="31">
        <v>622.25</v>
      </c>
      <c r="L42" s="31">
        <v>603.75</v>
      </c>
      <c r="M42" s="31">
        <v>37.741120000000002</v>
      </c>
      <c r="N42" s="1"/>
      <c r="O42" s="1"/>
    </row>
    <row r="43" spans="1:15" ht="12.75" customHeight="1">
      <c r="A43" s="33">
        <v>33</v>
      </c>
      <c r="B43" s="53" t="s">
        <v>864</v>
      </c>
      <c r="C43" s="31">
        <v>3996.45</v>
      </c>
      <c r="D43" s="36">
        <v>4030.0833333333335</v>
      </c>
      <c r="E43" s="36">
        <v>3925.0166666666673</v>
      </c>
      <c r="F43" s="36">
        <v>3853.5833333333339</v>
      </c>
      <c r="G43" s="36">
        <v>3748.5166666666678</v>
      </c>
      <c r="H43" s="36">
        <v>4101.5166666666664</v>
      </c>
      <c r="I43" s="36">
        <v>4206.5833333333339</v>
      </c>
      <c r="J43" s="36">
        <v>4278.0166666666664</v>
      </c>
      <c r="K43" s="31">
        <v>4135.1499999999996</v>
      </c>
      <c r="L43" s="31">
        <v>3958.65</v>
      </c>
      <c r="M43" s="31">
        <v>0.25590000000000002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2514.9499999999998</v>
      </c>
      <c r="D44" s="36">
        <v>2477.6666666666665</v>
      </c>
      <c r="E44" s="36">
        <v>2425.333333333333</v>
      </c>
      <c r="F44" s="36">
        <v>2335.7166666666667</v>
      </c>
      <c r="G44" s="36">
        <v>2283.3833333333332</v>
      </c>
      <c r="H44" s="36">
        <v>2567.2833333333328</v>
      </c>
      <c r="I44" s="36">
        <v>2619.6166666666659</v>
      </c>
      <c r="J44" s="36">
        <v>2709.2333333333327</v>
      </c>
      <c r="K44" s="31">
        <v>2530</v>
      </c>
      <c r="L44" s="31">
        <v>2388.0500000000002</v>
      </c>
      <c r="M44" s="31">
        <v>6.6706799999999999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771.7</v>
      </c>
      <c r="D45" s="36">
        <v>772.25</v>
      </c>
      <c r="E45" s="36">
        <v>768.05</v>
      </c>
      <c r="F45" s="36">
        <v>764.4</v>
      </c>
      <c r="G45" s="36">
        <v>760.19999999999993</v>
      </c>
      <c r="H45" s="36">
        <v>775.9</v>
      </c>
      <c r="I45" s="36">
        <v>780.1</v>
      </c>
      <c r="J45" s="36">
        <v>783.75</v>
      </c>
      <c r="K45" s="31">
        <v>776.45</v>
      </c>
      <c r="L45" s="31">
        <v>768.6</v>
      </c>
      <c r="M45" s="31">
        <v>8.8195300000000003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7671.4</v>
      </c>
      <c r="D46" s="36">
        <v>7714.4000000000005</v>
      </c>
      <c r="E46" s="36">
        <v>7577.8000000000011</v>
      </c>
      <c r="F46" s="36">
        <v>7484.2000000000007</v>
      </c>
      <c r="G46" s="36">
        <v>7347.6000000000013</v>
      </c>
      <c r="H46" s="36">
        <v>7808.0000000000009</v>
      </c>
      <c r="I46" s="36">
        <v>7944.6000000000013</v>
      </c>
      <c r="J46" s="36">
        <v>8038.2000000000007</v>
      </c>
      <c r="K46" s="31">
        <v>7851</v>
      </c>
      <c r="L46" s="31">
        <v>7620.8</v>
      </c>
      <c r="M46" s="31">
        <v>1.18485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5962</v>
      </c>
      <c r="D47" s="36">
        <v>5945.666666666667</v>
      </c>
      <c r="E47" s="36">
        <v>5916.3333333333339</v>
      </c>
      <c r="F47" s="36">
        <v>5870.666666666667</v>
      </c>
      <c r="G47" s="36">
        <v>5841.3333333333339</v>
      </c>
      <c r="H47" s="36">
        <v>5991.3333333333339</v>
      </c>
      <c r="I47" s="36">
        <v>6020.6666666666679</v>
      </c>
      <c r="J47" s="36">
        <v>6066.3333333333339</v>
      </c>
      <c r="K47" s="31">
        <v>5975</v>
      </c>
      <c r="L47" s="31">
        <v>5900</v>
      </c>
      <c r="M47" s="31">
        <v>4.9054900000000004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471</v>
      </c>
      <c r="D48" s="36">
        <v>470.41666666666669</v>
      </c>
      <c r="E48" s="36">
        <v>466.83333333333337</v>
      </c>
      <c r="F48" s="36">
        <v>462.66666666666669</v>
      </c>
      <c r="G48" s="36">
        <v>459.08333333333337</v>
      </c>
      <c r="H48" s="36">
        <v>474.58333333333337</v>
      </c>
      <c r="I48" s="36">
        <v>478.16666666666674</v>
      </c>
      <c r="J48" s="36">
        <v>482.33333333333337</v>
      </c>
      <c r="K48" s="31">
        <v>474</v>
      </c>
      <c r="L48" s="31">
        <v>466.25</v>
      </c>
      <c r="M48" s="31">
        <v>23.64537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311.7</v>
      </c>
      <c r="D49" s="36">
        <v>312.25</v>
      </c>
      <c r="E49" s="36">
        <v>305</v>
      </c>
      <c r="F49" s="36">
        <v>298.3</v>
      </c>
      <c r="G49" s="36">
        <v>291.05</v>
      </c>
      <c r="H49" s="36">
        <v>318.95</v>
      </c>
      <c r="I49" s="36">
        <v>326.2</v>
      </c>
      <c r="J49" s="36">
        <v>332.9</v>
      </c>
      <c r="K49" s="31">
        <v>319.5</v>
      </c>
      <c r="L49" s="31">
        <v>305.55</v>
      </c>
      <c r="M49" s="31">
        <v>7.6662100000000004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608.65</v>
      </c>
      <c r="D50" s="36">
        <v>613.55000000000007</v>
      </c>
      <c r="E50" s="36">
        <v>602.10000000000014</v>
      </c>
      <c r="F50" s="36">
        <v>595.55000000000007</v>
      </c>
      <c r="G50" s="36">
        <v>584.10000000000014</v>
      </c>
      <c r="H50" s="36">
        <v>620.10000000000014</v>
      </c>
      <c r="I50" s="36">
        <v>631.55000000000018</v>
      </c>
      <c r="J50" s="36">
        <v>638.10000000000014</v>
      </c>
      <c r="K50" s="31">
        <v>625</v>
      </c>
      <c r="L50" s="31">
        <v>607</v>
      </c>
      <c r="M50" s="31">
        <v>2.0352700000000001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592.45000000000005</v>
      </c>
      <c r="D51" s="36">
        <v>591.7833333333333</v>
      </c>
      <c r="E51" s="36">
        <v>582.66666666666663</v>
      </c>
      <c r="F51" s="36">
        <v>572.88333333333333</v>
      </c>
      <c r="G51" s="36">
        <v>563.76666666666665</v>
      </c>
      <c r="H51" s="36">
        <v>601.56666666666661</v>
      </c>
      <c r="I51" s="36">
        <v>610.68333333333339</v>
      </c>
      <c r="J51" s="36">
        <v>620.46666666666658</v>
      </c>
      <c r="K51" s="31">
        <v>600.9</v>
      </c>
      <c r="L51" s="31">
        <v>582</v>
      </c>
      <c r="M51" s="31">
        <v>0.73662000000000005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225.7</v>
      </c>
      <c r="D52" s="36">
        <v>226.76666666666665</v>
      </c>
      <c r="E52" s="36">
        <v>222.48333333333329</v>
      </c>
      <c r="F52" s="36">
        <v>219.26666666666665</v>
      </c>
      <c r="G52" s="36">
        <v>214.98333333333329</v>
      </c>
      <c r="H52" s="36">
        <v>229.98333333333329</v>
      </c>
      <c r="I52" s="36">
        <v>234.26666666666665</v>
      </c>
      <c r="J52" s="36">
        <v>237.48333333333329</v>
      </c>
      <c r="K52" s="31">
        <v>231.05</v>
      </c>
      <c r="L52" s="31">
        <v>223.55</v>
      </c>
      <c r="M52" s="31">
        <v>185.92488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2904.8</v>
      </c>
      <c r="D53" s="36">
        <v>2916.2666666666664</v>
      </c>
      <c r="E53" s="36">
        <v>2870.7833333333328</v>
      </c>
      <c r="F53" s="36">
        <v>2836.7666666666664</v>
      </c>
      <c r="G53" s="36">
        <v>2791.2833333333328</v>
      </c>
      <c r="H53" s="36">
        <v>2950.2833333333328</v>
      </c>
      <c r="I53" s="36">
        <v>2995.7666666666664</v>
      </c>
      <c r="J53" s="36">
        <v>3029.7833333333328</v>
      </c>
      <c r="K53" s="31">
        <v>2961.75</v>
      </c>
      <c r="L53" s="31">
        <v>2882.25</v>
      </c>
      <c r="M53" s="31">
        <v>16.894079999999999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357.3</v>
      </c>
      <c r="D54" s="36">
        <v>352.83333333333331</v>
      </c>
      <c r="E54" s="36">
        <v>345.66666666666663</v>
      </c>
      <c r="F54" s="36">
        <v>334.0333333333333</v>
      </c>
      <c r="G54" s="36">
        <v>326.86666666666662</v>
      </c>
      <c r="H54" s="36">
        <v>364.46666666666664</v>
      </c>
      <c r="I54" s="36">
        <v>371.63333333333327</v>
      </c>
      <c r="J54" s="36">
        <v>383.26666666666665</v>
      </c>
      <c r="K54" s="31">
        <v>360</v>
      </c>
      <c r="L54" s="31">
        <v>341.2</v>
      </c>
      <c r="M54" s="31">
        <v>18.78491</v>
      </c>
      <c r="N54" s="1"/>
      <c r="O54" s="1"/>
    </row>
    <row r="55" spans="1:15" ht="12.75" customHeight="1">
      <c r="A55" s="33">
        <v>45</v>
      </c>
      <c r="B55" s="53" t="s">
        <v>865</v>
      </c>
      <c r="C55" s="31">
        <v>6205.15</v>
      </c>
      <c r="D55" s="36">
        <v>6147.8666666666659</v>
      </c>
      <c r="E55" s="36">
        <v>6065.7333333333318</v>
      </c>
      <c r="F55" s="36">
        <v>5926.3166666666657</v>
      </c>
      <c r="G55" s="36">
        <v>5844.1833333333316</v>
      </c>
      <c r="H55" s="36">
        <v>6287.2833333333319</v>
      </c>
      <c r="I55" s="36">
        <v>6369.4166666666652</v>
      </c>
      <c r="J55" s="36">
        <v>6508.8333333333321</v>
      </c>
      <c r="K55" s="31">
        <v>6230</v>
      </c>
      <c r="L55" s="31">
        <v>6008.45</v>
      </c>
      <c r="M55" s="31">
        <v>6.5890000000000004E-2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2149.3000000000002</v>
      </c>
      <c r="D56" s="36">
        <v>2147.9333333333334</v>
      </c>
      <c r="E56" s="36">
        <v>2111.8666666666668</v>
      </c>
      <c r="F56" s="36">
        <v>2074.4333333333334</v>
      </c>
      <c r="G56" s="36">
        <v>2038.3666666666668</v>
      </c>
      <c r="H56" s="36">
        <v>2185.3666666666668</v>
      </c>
      <c r="I56" s="36">
        <v>2221.4333333333334</v>
      </c>
      <c r="J56" s="36">
        <v>2258.8666666666668</v>
      </c>
      <c r="K56" s="31">
        <v>2184</v>
      </c>
      <c r="L56" s="31">
        <v>2110.5</v>
      </c>
      <c r="M56" s="31">
        <v>4.6555200000000001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5815.2</v>
      </c>
      <c r="D57" s="36">
        <v>5812.0333333333328</v>
      </c>
      <c r="E57" s="36">
        <v>5768.1666666666661</v>
      </c>
      <c r="F57" s="36">
        <v>5721.1333333333332</v>
      </c>
      <c r="G57" s="36">
        <v>5677.2666666666664</v>
      </c>
      <c r="H57" s="36">
        <v>5859.0666666666657</v>
      </c>
      <c r="I57" s="36">
        <v>5902.9333333333325</v>
      </c>
      <c r="J57" s="36">
        <v>5949.9666666666653</v>
      </c>
      <c r="K57" s="31">
        <v>5855.9</v>
      </c>
      <c r="L57" s="31">
        <v>5765</v>
      </c>
      <c r="M57" s="31">
        <v>0.68379000000000001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1251.3</v>
      </c>
      <c r="D58" s="36">
        <v>1252.0333333333333</v>
      </c>
      <c r="E58" s="36">
        <v>1233.1166666666666</v>
      </c>
      <c r="F58" s="36">
        <v>1214.9333333333332</v>
      </c>
      <c r="G58" s="36">
        <v>1196.0166666666664</v>
      </c>
      <c r="H58" s="36">
        <v>1270.2166666666667</v>
      </c>
      <c r="I58" s="36">
        <v>1289.1333333333337</v>
      </c>
      <c r="J58" s="36">
        <v>1307.3166666666668</v>
      </c>
      <c r="K58" s="31">
        <v>1270.95</v>
      </c>
      <c r="L58" s="31">
        <v>1233.8499999999999</v>
      </c>
      <c r="M58" s="31">
        <v>11.656169999999999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565.35</v>
      </c>
      <c r="D59" s="36">
        <v>555.91666666666663</v>
      </c>
      <c r="E59" s="36">
        <v>539.43333333333328</v>
      </c>
      <c r="F59" s="36">
        <v>513.51666666666665</v>
      </c>
      <c r="G59" s="36">
        <v>497.0333333333333</v>
      </c>
      <c r="H59" s="36">
        <v>581.83333333333326</v>
      </c>
      <c r="I59" s="36">
        <v>598.31666666666661</v>
      </c>
      <c r="J59" s="36">
        <v>624.23333333333323</v>
      </c>
      <c r="K59" s="31">
        <v>572.4</v>
      </c>
      <c r="L59" s="31">
        <v>530</v>
      </c>
      <c r="M59" s="31">
        <v>24.7712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4687.05</v>
      </c>
      <c r="D60" s="36">
        <v>4741.416666666667</v>
      </c>
      <c r="E60" s="36">
        <v>4620.8833333333341</v>
      </c>
      <c r="F60" s="36">
        <v>4554.7166666666672</v>
      </c>
      <c r="G60" s="36">
        <v>4434.1833333333343</v>
      </c>
      <c r="H60" s="36">
        <v>4807.5833333333339</v>
      </c>
      <c r="I60" s="36">
        <v>4928.1166666666668</v>
      </c>
      <c r="J60" s="36">
        <v>4994.2833333333338</v>
      </c>
      <c r="K60" s="31">
        <v>4861.95</v>
      </c>
      <c r="L60" s="31">
        <v>4675.25</v>
      </c>
      <c r="M60" s="31">
        <v>6.6430300000000004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1170.95</v>
      </c>
      <c r="D61" s="36">
        <v>1176.7</v>
      </c>
      <c r="E61" s="36">
        <v>1157.5</v>
      </c>
      <c r="F61" s="36">
        <v>1144.05</v>
      </c>
      <c r="G61" s="36">
        <v>1124.8499999999999</v>
      </c>
      <c r="H61" s="36">
        <v>1190.1500000000001</v>
      </c>
      <c r="I61" s="36">
        <v>1209.3500000000004</v>
      </c>
      <c r="J61" s="36">
        <v>1222.8000000000002</v>
      </c>
      <c r="K61" s="31">
        <v>1195.9000000000001</v>
      </c>
      <c r="L61" s="31">
        <v>1163.25</v>
      </c>
      <c r="M61" s="31">
        <v>120.06879000000001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3967.9</v>
      </c>
      <c r="D62" s="36">
        <v>3948.5333333333328</v>
      </c>
      <c r="E62" s="36">
        <v>3769.8166666666657</v>
      </c>
      <c r="F62" s="36">
        <v>3571.7333333333327</v>
      </c>
      <c r="G62" s="36">
        <v>3393.0166666666655</v>
      </c>
      <c r="H62" s="36">
        <v>4146.6166666666659</v>
      </c>
      <c r="I62" s="36">
        <v>4325.333333333333</v>
      </c>
      <c r="J62" s="36">
        <v>4523.4166666666661</v>
      </c>
      <c r="K62" s="31">
        <v>4127.25</v>
      </c>
      <c r="L62" s="31">
        <v>3750.45</v>
      </c>
      <c r="M62" s="31">
        <v>13.32222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310.39999999999998</v>
      </c>
      <c r="D63" s="36">
        <v>310.46666666666664</v>
      </c>
      <c r="E63" s="36">
        <v>303.93333333333328</v>
      </c>
      <c r="F63" s="36">
        <v>297.46666666666664</v>
      </c>
      <c r="G63" s="36">
        <v>290.93333333333328</v>
      </c>
      <c r="H63" s="36">
        <v>316.93333333333328</v>
      </c>
      <c r="I63" s="36">
        <v>323.4666666666667</v>
      </c>
      <c r="J63" s="36">
        <v>329.93333333333328</v>
      </c>
      <c r="K63" s="31">
        <v>317</v>
      </c>
      <c r="L63" s="31">
        <v>304</v>
      </c>
      <c r="M63" s="31">
        <v>14.17235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2701.15</v>
      </c>
      <c r="D64" s="36">
        <v>2707.0499999999997</v>
      </c>
      <c r="E64" s="36">
        <v>2677.0999999999995</v>
      </c>
      <c r="F64" s="36">
        <v>2653.0499999999997</v>
      </c>
      <c r="G64" s="36">
        <v>2623.0999999999995</v>
      </c>
      <c r="H64" s="36">
        <v>2731.0999999999995</v>
      </c>
      <c r="I64" s="36">
        <v>2761.0499999999993</v>
      </c>
      <c r="J64" s="36">
        <v>2785.0999999999995</v>
      </c>
      <c r="K64" s="31">
        <v>2737</v>
      </c>
      <c r="L64" s="31">
        <v>2683</v>
      </c>
      <c r="M64" s="31">
        <v>8.5080899999999993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9701.4500000000007</v>
      </c>
      <c r="D65" s="36">
        <v>9631.8166666666675</v>
      </c>
      <c r="E65" s="36">
        <v>9523.633333333335</v>
      </c>
      <c r="F65" s="36">
        <v>9345.8166666666675</v>
      </c>
      <c r="G65" s="36">
        <v>9237.633333333335</v>
      </c>
      <c r="H65" s="36">
        <v>9809.633333333335</v>
      </c>
      <c r="I65" s="36">
        <v>9917.8166666666657</v>
      </c>
      <c r="J65" s="36">
        <v>10095.633333333335</v>
      </c>
      <c r="K65" s="31">
        <v>9740</v>
      </c>
      <c r="L65" s="31">
        <v>9454</v>
      </c>
      <c r="M65" s="31">
        <v>5.7009499999999997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6925.8</v>
      </c>
      <c r="D66" s="36">
        <v>6920.3499999999995</v>
      </c>
      <c r="E66" s="36">
        <v>6827.7499999999991</v>
      </c>
      <c r="F66" s="36">
        <v>6729.7</v>
      </c>
      <c r="G66" s="36">
        <v>6637.0999999999995</v>
      </c>
      <c r="H66" s="36">
        <v>7018.3999999999987</v>
      </c>
      <c r="I66" s="36">
        <v>7110.9999999999991</v>
      </c>
      <c r="J66" s="36">
        <v>7209.0499999999984</v>
      </c>
      <c r="K66" s="31">
        <v>7012.95</v>
      </c>
      <c r="L66" s="31">
        <v>6822.3</v>
      </c>
      <c r="M66" s="31">
        <v>14.657159999999999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1526.45</v>
      </c>
      <c r="D67" s="36">
        <v>1526.25</v>
      </c>
      <c r="E67" s="36">
        <v>1511</v>
      </c>
      <c r="F67" s="36">
        <v>1495.55</v>
      </c>
      <c r="G67" s="36">
        <v>1480.3</v>
      </c>
      <c r="H67" s="36">
        <v>1541.7</v>
      </c>
      <c r="I67" s="36">
        <v>1556.95</v>
      </c>
      <c r="J67" s="36">
        <v>1572.4</v>
      </c>
      <c r="K67" s="31">
        <v>1541.5</v>
      </c>
      <c r="L67" s="31">
        <v>1510.8</v>
      </c>
      <c r="M67" s="31">
        <v>28.91789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8130.3</v>
      </c>
      <c r="D68" s="36">
        <v>8109.1166666666659</v>
      </c>
      <c r="E68" s="36">
        <v>8073.2333333333318</v>
      </c>
      <c r="F68" s="36">
        <v>8016.1666666666661</v>
      </c>
      <c r="G68" s="36">
        <v>7980.2833333333319</v>
      </c>
      <c r="H68" s="36">
        <v>8166.1833333333316</v>
      </c>
      <c r="I68" s="36">
        <v>8202.0666666666657</v>
      </c>
      <c r="J68" s="36">
        <v>8259.1333333333314</v>
      </c>
      <c r="K68" s="31">
        <v>8145</v>
      </c>
      <c r="L68" s="31">
        <v>8052.05</v>
      </c>
      <c r="M68" s="31">
        <v>0.17926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2124.65</v>
      </c>
      <c r="D69" s="36">
        <v>2130.7666666666669</v>
      </c>
      <c r="E69" s="36">
        <v>2112.0833333333339</v>
      </c>
      <c r="F69" s="36">
        <v>2099.5166666666669</v>
      </c>
      <c r="G69" s="36">
        <v>2080.8333333333339</v>
      </c>
      <c r="H69" s="36">
        <v>2143.3333333333339</v>
      </c>
      <c r="I69" s="36">
        <v>2162.0166666666673</v>
      </c>
      <c r="J69" s="36">
        <v>2174.5833333333339</v>
      </c>
      <c r="K69" s="31">
        <v>2149.4499999999998</v>
      </c>
      <c r="L69" s="31">
        <v>2118.1999999999998</v>
      </c>
      <c r="M69" s="31">
        <v>0.21629000000000001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3108.5</v>
      </c>
      <c r="D70" s="36">
        <v>3113</v>
      </c>
      <c r="E70" s="36">
        <v>3071</v>
      </c>
      <c r="F70" s="36">
        <v>3033.5</v>
      </c>
      <c r="G70" s="36">
        <v>2991.5</v>
      </c>
      <c r="H70" s="36">
        <v>3150.5</v>
      </c>
      <c r="I70" s="36">
        <v>3192.5</v>
      </c>
      <c r="J70" s="36">
        <v>3230</v>
      </c>
      <c r="K70" s="31">
        <v>3155</v>
      </c>
      <c r="L70" s="31">
        <v>3075.5</v>
      </c>
      <c r="M70" s="31">
        <v>2.8237100000000002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386.35</v>
      </c>
      <c r="D71" s="36">
        <v>388.5333333333333</v>
      </c>
      <c r="E71" s="36">
        <v>383.06666666666661</v>
      </c>
      <c r="F71" s="36">
        <v>379.7833333333333</v>
      </c>
      <c r="G71" s="36">
        <v>374.31666666666661</v>
      </c>
      <c r="H71" s="36">
        <v>391.81666666666661</v>
      </c>
      <c r="I71" s="36">
        <v>397.2833333333333</v>
      </c>
      <c r="J71" s="36">
        <v>400.56666666666661</v>
      </c>
      <c r="K71" s="31">
        <v>394</v>
      </c>
      <c r="L71" s="31">
        <v>385.25</v>
      </c>
      <c r="M71" s="31">
        <v>10.03097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191.55</v>
      </c>
      <c r="D72" s="36">
        <v>192.23333333333335</v>
      </c>
      <c r="E72" s="36">
        <v>189.66666666666669</v>
      </c>
      <c r="F72" s="36">
        <v>187.78333333333333</v>
      </c>
      <c r="G72" s="36">
        <v>185.21666666666667</v>
      </c>
      <c r="H72" s="36">
        <v>194.1166666666667</v>
      </c>
      <c r="I72" s="36">
        <v>196.68333333333337</v>
      </c>
      <c r="J72" s="36">
        <v>198.56666666666672</v>
      </c>
      <c r="K72" s="31">
        <v>194.8</v>
      </c>
      <c r="L72" s="31">
        <v>190.35</v>
      </c>
      <c r="M72" s="31">
        <v>100.24162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268.89999999999998</v>
      </c>
      <c r="D73" s="36">
        <v>268.11666666666662</v>
      </c>
      <c r="E73" s="36">
        <v>262.23333333333323</v>
      </c>
      <c r="F73" s="36">
        <v>255.56666666666661</v>
      </c>
      <c r="G73" s="36">
        <v>249.68333333333322</v>
      </c>
      <c r="H73" s="36">
        <v>274.78333333333325</v>
      </c>
      <c r="I73" s="36">
        <v>280.66666666666657</v>
      </c>
      <c r="J73" s="36">
        <v>287.33333333333326</v>
      </c>
      <c r="K73" s="31">
        <v>274</v>
      </c>
      <c r="L73" s="31">
        <v>261.45</v>
      </c>
      <c r="M73" s="31">
        <v>316.90679999999998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117.85</v>
      </c>
      <c r="D74" s="36">
        <v>119.16666666666667</v>
      </c>
      <c r="E74" s="36">
        <v>116.08333333333334</v>
      </c>
      <c r="F74" s="36">
        <v>114.31666666666668</v>
      </c>
      <c r="G74" s="36">
        <v>111.23333333333335</v>
      </c>
      <c r="H74" s="36">
        <v>120.93333333333334</v>
      </c>
      <c r="I74" s="36">
        <v>124.01666666666668</v>
      </c>
      <c r="J74" s="36">
        <v>125.78333333333333</v>
      </c>
      <c r="K74" s="31">
        <v>122.25</v>
      </c>
      <c r="L74" s="31">
        <v>117.4</v>
      </c>
      <c r="M74" s="31">
        <v>355.81828999999999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65.95</v>
      </c>
      <c r="D75" s="36">
        <v>65.783333333333346</v>
      </c>
      <c r="E75" s="36">
        <v>64.366666666666688</v>
      </c>
      <c r="F75" s="36">
        <v>62.783333333333346</v>
      </c>
      <c r="G75" s="36">
        <v>61.366666666666688</v>
      </c>
      <c r="H75" s="36">
        <v>67.366666666666688</v>
      </c>
      <c r="I75" s="36">
        <v>68.783333333333346</v>
      </c>
      <c r="J75" s="36">
        <v>70.366666666666688</v>
      </c>
      <c r="K75" s="31">
        <v>67.2</v>
      </c>
      <c r="L75" s="31">
        <v>64.2</v>
      </c>
      <c r="M75" s="31">
        <v>273.96953000000002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1456.95</v>
      </c>
      <c r="D76" s="36">
        <v>1445.9666666666665</v>
      </c>
      <c r="E76" s="36">
        <v>1426.9333333333329</v>
      </c>
      <c r="F76" s="36">
        <v>1396.9166666666665</v>
      </c>
      <c r="G76" s="36">
        <v>1377.883333333333</v>
      </c>
      <c r="H76" s="36">
        <v>1475.9833333333329</v>
      </c>
      <c r="I76" s="36">
        <v>1495.0166666666662</v>
      </c>
      <c r="J76" s="36">
        <v>1525.0333333333328</v>
      </c>
      <c r="K76" s="31">
        <v>1465</v>
      </c>
      <c r="L76" s="31">
        <v>1415.95</v>
      </c>
      <c r="M76" s="31">
        <v>11.65705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5526.8</v>
      </c>
      <c r="D77" s="36">
        <v>5465.2666666666664</v>
      </c>
      <c r="E77" s="36">
        <v>5363.5333333333328</v>
      </c>
      <c r="F77" s="36">
        <v>5200.2666666666664</v>
      </c>
      <c r="G77" s="36">
        <v>5098.5333333333328</v>
      </c>
      <c r="H77" s="36">
        <v>5628.5333333333328</v>
      </c>
      <c r="I77" s="36">
        <v>5730.2666666666664</v>
      </c>
      <c r="J77" s="36">
        <v>5893.5333333333328</v>
      </c>
      <c r="K77" s="31">
        <v>5567</v>
      </c>
      <c r="L77" s="31">
        <v>5302</v>
      </c>
      <c r="M77" s="31">
        <v>0.52780000000000005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477.15</v>
      </c>
      <c r="D78" s="36">
        <v>478.40000000000003</v>
      </c>
      <c r="E78" s="36">
        <v>471.75000000000006</v>
      </c>
      <c r="F78" s="36">
        <v>466.35</v>
      </c>
      <c r="G78" s="36">
        <v>459.70000000000005</v>
      </c>
      <c r="H78" s="36">
        <v>483.80000000000007</v>
      </c>
      <c r="I78" s="36">
        <v>490.45000000000005</v>
      </c>
      <c r="J78" s="36">
        <v>495.85000000000008</v>
      </c>
      <c r="K78" s="31">
        <v>485.05</v>
      </c>
      <c r="L78" s="31">
        <v>473</v>
      </c>
      <c r="M78" s="31">
        <v>28.095559999999999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1368.8</v>
      </c>
      <c r="D79" s="36">
        <v>1371.3500000000001</v>
      </c>
      <c r="E79" s="36">
        <v>1323.7000000000003</v>
      </c>
      <c r="F79" s="36">
        <v>1278.6000000000001</v>
      </c>
      <c r="G79" s="36">
        <v>1230.9500000000003</v>
      </c>
      <c r="H79" s="36">
        <v>1416.4500000000003</v>
      </c>
      <c r="I79" s="36">
        <v>1464.1000000000004</v>
      </c>
      <c r="J79" s="36">
        <v>1509.2000000000003</v>
      </c>
      <c r="K79" s="31">
        <v>1419</v>
      </c>
      <c r="L79" s="31">
        <v>1326.25</v>
      </c>
      <c r="M79" s="31">
        <v>63.329799999999999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273.64999999999998</v>
      </c>
      <c r="D80" s="36">
        <v>274.05</v>
      </c>
      <c r="E80" s="36">
        <v>266.60000000000002</v>
      </c>
      <c r="F80" s="36">
        <v>259.55</v>
      </c>
      <c r="G80" s="36">
        <v>252.10000000000002</v>
      </c>
      <c r="H80" s="36">
        <v>281.10000000000002</v>
      </c>
      <c r="I80" s="36">
        <v>288.54999999999995</v>
      </c>
      <c r="J80" s="36">
        <v>295.60000000000002</v>
      </c>
      <c r="K80" s="31">
        <v>281.5</v>
      </c>
      <c r="L80" s="31">
        <v>267</v>
      </c>
      <c r="M80" s="31">
        <v>955.02476999999999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1557.05</v>
      </c>
      <c r="D81" s="36">
        <v>1544.3333333333333</v>
      </c>
      <c r="E81" s="36">
        <v>1509.8166666666666</v>
      </c>
      <c r="F81" s="36">
        <v>1462.5833333333333</v>
      </c>
      <c r="G81" s="36">
        <v>1428.0666666666666</v>
      </c>
      <c r="H81" s="36">
        <v>1591.5666666666666</v>
      </c>
      <c r="I81" s="36">
        <v>1626.0833333333335</v>
      </c>
      <c r="J81" s="36">
        <v>1673.3166666666666</v>
      </c>
      <c r="K81" s="31">
        <v>1578.85</v>
      </c>
      <c r="L81" s="31">
        <v>1497.1</v>
      </c>
      <c r="M81" s="31">
        <v>10.52271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277.95</v>
      </c>
      <c r="D82" s="36">
        <v>279.09999999999997</v>
      </c>
      <c r="E82" s="36">
        <v>265.84999999999991</v>
      </c>
      <c r="F82" s="36">
        <v>253.74999999999994</v>
      </c>
      <c r="G82" s="36">
        <v>240.49999999999989</v>
      </c>
      <c r="H82" s="36">
        <v>291.19999999999993</v>
      </c>
      <c r="I82" s="36">
        <v>304.45000000000005</v>
      </c>
      <c r="J82" s="36">
        <v>316.54999999999995</v>
      </c>
      <c r="K82" s="31">
        <v>292.35000000000002</v>
      </c>
      <c r="L82" s="31">
        <v>267</v>
      </c>
      <c r="M82" s="31">
        <v>1113.3008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584.15</v>
      </c>
      <c r="D83" s="36">
        <v>590.61666666666667</v>
      </c>
      <c r="E83" s="36">
        <v>573.7833333333333</v>
      </c>
      <c r="F83" s="36">
        <v>563.41666666666663</v>
      </c>
      <c r="G83" s="36">
        <v>546.58333333333326</v>
      </c>
      <c r="H83" s="36">
        <v>600.98333333333335</v>
      </c>
      <c r="I83" s="36">
        <v>617.81666666666661</v>
      </c>
      <c r="J83" s="36">
        <v>628.18333333333339</v>
      </c>
      <c r="K83" s="31">
        <v>607.45000000000005</v>
      </c>
      <c r="L83" s="31">
        <v>580.25</v>
      </c>
      <c r="M83" s="31">
        <v>189.67115999999999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1370.6</v>
      </c>
      <c r="D84" s="36">
        <v>1358.6166666666666</v>
      </c>
      <c r="E84" s="36">
        <v>1340.9833333333331</v>
      </c>
      <c r="F84" s="36">
        <v>1311.3666666666666</v>
      </c>
      <c r="G84" s="36">
        <v>1293.7333333333331</v>
      </c>
      <c r="H84" s="36">
        <v>1388.2333333333331</v>
      </c>
      <c r="I84" s="36">
        <v>1405.8666666666668</v>
      </c>
      <c r="J84" s="36">
        <v>1435.4833333333331</v>
      </c>
      <c r="K84" s="31">
        <v>1376.25</v>
      </c>
      <c r="L84" s="31">
        <v>1329</v>
      </c>
      <c r="M84" s="31">
        <v>102.79789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647.9</v>
      </c>
      <c r="D85" s="36">
        <v>647.15</v>
      </c>
      <c r="E85" s="36">
        <v>632.34999999999991</v>
      </c>
      <c r="F85" s="36">
        <v>616.79999999999995</v>
      </c>
      <c r="G85" s="36">
        <v>601.99999999999989</v>
      </c>
      <c r="H85" s="36">
        <v>662.69999999999993</v>
      </c>
      <c r="I85" s="36">
        <v>677.49999999999989</v>
      </c>
      <c r="J85" s="36">
        <v>693.05</v>
      </c>
      <c r="K85" s="31">
        <v>661.95</v>
      </c>
      <c r="L85" s="31">
        <v>631.6</v>
      </c>
      <c r="M85" s="31">
        <v>10.65334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332.75</v>
      </c>
      <c r="D86" s="36">
        <v>325.09999999999997</v>
      </c>
      <c r="E86" s="36">
        <v>314.44999999999993</v>
      </c>
      <c r="F86" s="36">
        <v>296.14999999999998</v>
      </c>
      <c r="G86" s="36">
        <v>285.49999999999994</v>
      </c>
      <c r="H86" s="36">
        <v>343.39999999999992</v>
      </c>
      <c r="I86" s="36">
        <v>354.0499999999999</v>
      </c>
      <c r="J86" s="36">
        <v>372.34999999999991</v>
      </c>
      <c r="K86" s="31">
        <v>335.75</v>
      </c>
      <c r="L86" s="31">
        <v>306.8</v>
      </c>
      <c r="M86" s="31">
        <v>178.74584999999999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1438.1</v>
      </c>
      <c r="D87" s="36">
        <v>1438.5833333333333</v>
      </c>
      <c r="E87" s="36">
        <v>1418.2166666666665</v>
      </c>
      <c r="F87" s="36">
        <v>1398.3333333333333</v>
      </c>
      <c r="G87" s="36">
        <v>1377.9666666666665</v>
      </c>
      <c r="H87" s="36">
        <v>1458.4666666666665</v>
      </c>
      <c r="I87" s="36">
        <v>1478.8333333333333</v>
      </c>
      <c r="J87" s="36">
        <v>1498.7166666666665</v>
      </c>
      <c r="K87" s="31">
        <v>1458.95</v>
      </c>
      <c r="L87" s="31">
        <v>1418.7</v>
      </c>
      <c r="M87" s="31">
        <v>1.1348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646.75</v>
      </c>
      <c r="D88" s="36">
        <v>645.76666666666677</v>
      </c>
      <c r="E88" s="36">
        <v>639.08333333333348</v>
      </c>
      <c r="F88" s="36">
        <v>631.41666666666674</v>
      </c>
      <c r="G88" s="36">
        <v>624.73333333333346</v>
      </c>
      <c r="H88" s="36">
        <v>653.43333333333351</v>
      </c>
      <c r="I88" s="36">
        <v>660.11666666666667</v>
      </c>
      <c r="J88" s="36">
        <v>667.78333333333353</v>
      </c>
      <c r="K88" s="31">
        <v>652.45000000000005</v>
      </c>
      <c r="L88" s="31">
        <v>638.1</v>
      </c>
      <c r="M88" s="31">
        <v>28.335760000000001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7265.5</v>
      </c>
      <c r="D89" s="36">
        <v>7207.6833333333334</v>
      </c>
      <c r="E89" s="36">
        <v>7115.3666666666668</v>
      </c>
      <c r="F89" s="36">
        <v>6965.2333333333336</v>
      </c>
      <c r="G89" s="36">
        <v>6872.916666666667</v>
      </c>
      <c r="H89" s="36">
        <v>7357.8166666666666</v>
      </c>
      <c r="I89" s="36">
        <v>7450.1333333333341</v>
      </c>
      <c r="J89" s="36">
        <v>7600.2666666666664</v>
      </c>
      <c r="K89" s="31">
        <v>7300</v>
      </c>
      <c r="L89" s="31">
        <v>7057.55</v>
      </c>
      <c r="M89" s="31">
        <v>7.6910000000000006E-2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1525.2</v>
      </c>
      <c r="D90" s="36">
        <v>1541.6333333333332</v>
      </c>
      <c r="E90" s="36">
        <v>1503.5666666666664</v>
      </c>
      <c r="F90" s="36">
        <v>1481.9333333333332</v>
      </c>
      <c r="G90" s="36">
        <v>1443.8666666666663</v>
      </c>
      <c r="H90" s="36">
        <v>1563.2666666666664</v>
      </c>
      <c r="I90" s="36">
        <v>1601.333333333333</v>
      </c>
      <c r="J90" s="36">
        <v>1622.9666666666665</v>
      </c>
      <c r="K90" s="31">
        <v>1579.7</v>
      </c>
      <c r="L90" s="31">
        <v>1520</v>
      </c>
      <c r="M90" s="31">
        <v>3.7547600000000001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1523.45</v>
      </c>
      <c r="D91" s="36">
        <v>1517.1499999999999</v>
      </c>
      <c r="E91" s="36">
        <v>1476.2999999999997</v>
      </c>
      <c r="F91" s="36">
        <v>1429.1499999999999</v>
      </c>
      <c r="G91" s="36">
        <v>1388.2999999999997</v>
      </c>
      <c r="H91" s="36">
        <v>1564.2999999999997</v>
      </c>
      <c r="I91" s="36">
        <v>1605.1499999999996</v>
      </c>
      <c r="J91" s="36">
        <v>1652.2999999999997</v>
      </c>
      <c r="K91" s="31">
        <v>1558</v>
      </c>
      <c r="L91" s="31">
        <v>1470</v>
      </c>
      <c r="M91" s="31">
        <v>0.99087999999999998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475.9</v>
      </c>
      <c r="D92" s="36">
        <v>474.90000000000003</v>
      </c>
      <c r="E92" s="36">
        <v>468.55000000000007</v>
      </c>
      <c r="F92" s="36">
        <v>461.20000000000005</v>
      </c>
      <c r="G92" s="36">
        <v>454.85000000000008</v>
      </c>
      <c r="H92" s="36">
        <v>482.25000000000006</v>
      </c>
      <c r="I92" s="36">
        <v>488.60000000000008</v>
      </c>
      <c r="J92" s="36">
        <v>495.95000000000005</v>
      </c>
      <c r="K92" s="31">
        <v>481.25</v>
      </c>
      <c r="L92" s="31">
        <v>467.55</v>
      </c>
      <c r="M92" s="31">
        <v>2.7227199999999998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30651.7</v>
      </c>
      <c r="D93" s="36">
        <v>30771.733333333334</v>
      </c>
      <c r="E93" s="36">
        <v>30374.716666666667</v>
      </c>
      <c r="F93" s="36">
        <v>30097.733333333334</v>
      </c>
      <c r="G93" s="36">
        <v>29700.716666666667</v>
      </c>
      <c r="H93" s="36">
        <v>31048.716666666667</v>
      </c>
      <c r="I93" s="36">
        <v>31445.733333333337</v>
      </c>
      <c r="J93" s="36">
        <v>31722.716666666667</v>
      </c>
      <c r="K93" s="31">
        <v>31168.75</v>
      </c>
      <c r="L93" s="31">
        <v>30494.75</v>
      </c>
      <c r="M93" s="31">
        <v>0.20538000000000001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1317.6</v>
      </c>
      <c r="D94" s="36">
        <v>1300.2</v>
      </c>
      <c r="E94" s="36">
        <v>1242.4000000000001</v>
      </c>
      <c r="F94" s="36">
        <v>1167.2</v>
      </c>
      <c r="G94" s="36">
        <v>1109.4000000000001</v>
      </c>
      <c r="H94" s="36">
        <v>1375.4</v>
      </c>
      <c r="I94" s="36">
        <v>1433.1999999999998</v>
      </c>
      <c r="J94" s="36">
        <v>1508.4</v>
      </c>
      <c r="K94" s="31">
        <v>1358</v>
      </c>
      <c r="L94" s="31">
        <v>1225</v>
      </c>
      <c r="M94" s="31">
        <v>11.896409999999999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5440.45</v>
      </c>
      <c r="D95" s="36">
        <v>5422</v>
      </c>
      <c r="E95" s="36">
        <v>5329.9</v>
      </c>
      <c r="F95" s="36">
        <v>5219.3499999999995</v>
      </c>
      <c r="G95" s="36">
        <v>5127.2499999999991</v>
      </c>
      <c r="H95" s="36">
        <v>5532.55</v>
      </c>
      <c r="I95" s="36">
        <v>5624.6500000000005</v>
      </c>
      <c r="J95" s="36">
        <v>5735.2000000000007</v>
      </c>
      <c r="K95" s="31">
        <v>5514.1</v>
      </c>
      <c r="L95" s="31">
        <v>5311.45</v>
      </c>
      <c r="M95" s="31">
        <v>6.2929300000000001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1960.95</v>
      </c>
      <c r="D96" s="36">
        <v>1947.7</v>
      </c>
      <c r="E96" s="36">
        <v>1923.2</v>
      </c>
      <c r="F96" s="36">
        <v>1885.45</v>
      </c>
      <c r="G96" s="36">
        <v>1860.95</v>
      </c>
      <c r="H96" s="36">
        <v>1985.45</v>
      </c>
      <c r="I96" s="36">
        <v>2009.95</v>
      </c>
      <c r="J96" s="36">
        <v>2047.7</v>
      </c>
      <c r="K96" s="31">
        <v>1972.2</v>
      </c>
      <c r="L96" s="31">
        <v>1909.95</v>
      </c>
      <c r="M96" s="31">
        <v>0.49497999999999998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575.15</v>
      </c>
      <c r="D97" s="36">
        <v>575.55000000000007</v>
      </c>
      <c r="E97" s="36">
        <v>567.10000000000014</v>
      </c>
      <c r="F97" s="36">
        <v>559.05000000000007</v>
      </c>
      <c r="G97" s="36">
        <v>550.60000000000014</v>
      </c>
      <c r="H97" s="36">
        <v>583.60000000000014</v>
      </c>
      <c r="I97" s="36">
        <v>592.05000000000018</v>
      </c>
      <c r="J97" s="36">
        <v>600.10000000000014</v>
      </c>
      <c r="K97" s="31">
        <v>584</v>
      </c>
      <c r="L97" s="31">
        <v>567.5</v>
      </c>
      <c r="M97" s="31">
        <v>2.2861799999999999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142.35</v>
      </c>
      <c r="D98" s="36">
        <v>140.95000000000002</v>
      </c>
      <c r="E98" s="36">
        <v>138.40000000000003</v>
      </c>
      <c r="F98" s="36">
        <v>134.45000000000002</v>
      </c>
      <c r="G98" s="36">
        <v>131.90000000000003</v>
      </c>
      <c r="H98" s="36">
        <v>144.90000000000003</v>
      </c>
      <c r="I98" s="36">
        <v>147.45000000000005</v>
      </c>
      <c r="J98" s="36">
        <v>151.40000000000003</v>
      </c>
      <c r="K98" s="31">
        <v>143.5</v>
      </c>
      <c r="L98" s="31">
        <v>137</v>
      </c>
      <c r="M98" s="31">
        <v>59.48404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656.2</v>
      </c>
      <c r="D99" s="36">
        <v>655.5</v>
      </c>
      <c r="E99" s="36">
        <v>641</v>
      </c>
      <c r="F99" s="36">
        <v>625.79999999999995</v>
      </c>
      <c r="G99" s="36">
        <v>611.29999999999995</v>
      </c>
      <c r="H99" s="36">
        <v>670.7</v>
      </c>
      <c r="I99" s="36">
        <v>685.2</v>
      </c>
      <c r="J99" s="36">
        <v>700.40000000000009</v>
      </c>
      <c r="K99" s="31">
        <v>670</v>
      </c>
      <c r="L99" s="31">
        <v>640.29999999999995</v>
      </c>
      <c r="M99" s="31">
        <v>43.95241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544.4</v>
      </c>
      <c r="D100" s="36">
        <v>543.79999999999995</v>
      </c>
      <c r="E100" s="36">
        <v>532.89999999999986</v>
      </c>
      <c r="F100" s="36">
        <v>521.39999999999986</v>
      </c>
      <c r="G100" s="36">
        <v>510.49999999999977</v>
      </c>
      <c r="H100" s="36">
        <v>555.29999999999995</v>
      </c>
      <c r="I100" s="36">
        <v>566.20000000000005</v>
      </c>
      <c r="J100" s="36">
        <v>577.70000000000005</v>
      </c>
      <c r="K100" s="31">
        <v>554.70000000000005</v>
      </c>
      <c r="L100" s="31">
        <v>532.29999999999995</v>
      </c>
      <c r="M100" s="31">
        <v>5.0947100000000001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4050.15</v>
      </c>
      <c r="D101" s="36">
        <v>4102.3</v>
      </c>
      <c r="E101" s="36">
        <v>3957.2000000000007</v>
      </c>
      <c r="F101" s="36">
        <v>3864.2500000000005</v>
      </c>
      <c r="G101" s="36">
        <v>3719.150000000001</v>
      </c>
      <c r="H101" s="36">
        <v>4195.25</v>
      </c>
      <c r="I101" s="36">
        <v>4340.3500000000004</v>
      </c>
      <c r="J101" s="36">
        <v>4433.3</v>
      </c>
      <c r="K101" s="31">
        <v>4247.3999999999996</v>
      </c>
      <c r="L101" s="31">
        <v>4009.35</v>
      </c>
      <c r="M101" s="31">
        <v>0.59897999999999996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340.6</v>
      </c>
      <c r="D102" s="36">
        <v>339.48333333333335</v>
      </c>
      <c r="E102" s="36">
        <v>336.9666666666667</v>
      </c>
      <c r="F102" s="36">
        <v>333.33333333333337</v>
      </c>
      <c r="G102" s="36">
        <v>330.81666666666672</v>
      </c>
      <c r="H102" s="36">
        <v>343.11666666666667</v>
      </c>
      <c r="I102" s="36">
        <v>345.63333333333333</v>
      </c>
      <c r="J102" s="36">
        <v>349.26666666666665</v>
      </c>
      <c r="K102" s="31">
        <v>342</v>
      </c>
      <c r="L102" s="31">
        <v>335.85</v>
      </c>
      <c r="M102" s="31">
        <v>1.31121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287.95</v>
      </c>
      <c r="D103" s="36">
        <v>290.18333333333334</v>
      </c>
      <c r="E103" s="36">
        <v>283.9666666666667</v>
      </c>
      <c r="F103" s="36">
        <v>279.98333333333335</v>
      </c>
      <c r="G103" s="36">
        <v>273.76666666666671</v>
      </c>
      <c r="H103" s="36">
        <v>294.16666666666669</v>
      </c>
      <c r="I103" s="36">
        <v>300.38333333333327</v>
      </c>
      <c r="J103" s="36">
        <v>304.36666666666667</v>
      </c>
      <c r="K103" s="31">
        <v>296.39999999999998</v>
      </c>
      <c r="L103" s="31">
        <v>286.2</v>
      </c>
      <c r="M103" s="31">
        <v>16.28407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763.95</v>
      </c>
      <c r="D104" s="36">
        <v>760.51666666666677</v>
      </c>
      <c r="E104" s="36">
        <v>751.03333333333353</v>
      </c>
      <c r="F104" s="36">
        <v>738.11666666666679</v>
      </c>
      <c r="G104" s="36">
        <v>728.63333333333355</v>
      </c>
      <c r="H104" s="36">
        <v>773.43333333333351</v>
      </c>
      <c r="I104" s="36">
        <v>782.91666666666686</v>
      </c>
      <c r="J104" s="36">
        <v>795.83333333333348</v>
      </c>
      <c r="K104" s="31">
        <v>770</v>
      </c>
      <c r="L104" s="31">
        <v>747.6</v>
      </c>
      <c r="M104" s="31">
        <v>8.1209000000000007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118</v>
      </c>
      <c r="D105" s="36">
        <v>118.36666666666667</v>
      </c>
      <c r="E105" s="36">
        <v>116.13333333333335</v>
      </c>
      <c r="F105" s="36">
        <v>114.26666666666668</v>
      </c>
      <c r="G105" s="36">
        <v>112.03333333333336</v>
      </c>
      <c r="H105" s="36">
        <v>120.23333333333335</v>
      </c>
      <c r="I105" s="36">
        <v>122.46666666666667</v>
      </c>
      <c r="J105" s="36">
        <v>124.33333333333334</v>
      </c>
      <c r="K105" s="31">
        <v>120.6</v>
      </c>
      <c r="L105" s="31">
        <v>116.5</v>
      </c>
      <c r="M105" s="31">
        <v>524.16611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1303.55</v>
      </c>
      <c r="D106" s="36">
        <v>1307.2833333333333</v>
      </c>
      <c r="E106" s="36">
        <v>1294.2666666666667</v>
      </c>
      <c r="F106" s="36">
        <v>1284.9833333333333</v>
      </c>
      <c r="G106" s="36">
        <v>1271.9666666666667</v>
      </c>
      <c r="H106" s="36">
        <v>1316.5666666666666</v>
      </c>
      <c r="I106" s="36">
        <v>1329.583333333333</v>
      </c>
      <c r="J106" s="36">
        <v>1338.8666666666666</v>
      </c>
      <c r="K106" s="31">
        <v>1320.3</v>
      </c>
      <c r="L106" s="31">
        <v>1298</v>
      </c>
      <c r="M106" s="31">
        <v>0.55601999999999996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214.55</v>
      </c>
      <c r="D107" s="36">
        <v>215.46666666666667</v>
      </c>
      <c r="E107" s="36">
        <v>212.08333333333334</v>
      </c>
      <c r="F107" s="36">
        <v>209.61666666666667</v>
      </c>
      <c r="G107" s="36">
        <v>206.23333333333335</v>
      </c>
      <c r="H107" s="36">
        <v>217.93333333333334</v>
      </c>
      <c r="I107" s="36">
        <v>221.31666666666666</v>
      </c>
      <c r="J107" s="36">
        <v>223.78333333333333</v>
      </c>
      <c r="K107" s="31">
        <v>218.85</v>
      </c>
      <c r="L107" s="31">
        <v>213</v>
      </c>
      <c r="M107" s="31">
        <v>1.0349600000000001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1576.8</v>
      </c>
      <c r="D108" s="36">
        <v>1577.3833333333332</v>
      </c>
      <c r="E108" s="36">
        <v>1567.8166666666664</v>
      </c>
      <c r="F108" s="36">
        <v>1558.8333333333333</v>
      </c>
      <c r="G108" s="36">
        <v>1549.2666666666664</v>
      </c>
      <c r="H108" s="36">
        <v>1586.3666666666663</v>
      </c>
      <c r="I108" s="36">
        <v>1595.9333333333329</v>
      </c>
      <c r="J108" s="36">
        <v>1604.9166666666663</v>
      </c>
      <c r="K108" s="31">
        <v>1586.95</v>
      </c>
      <c r="L108" s="31">
        <v>1568.4</v>
      </c>
      <c r="M108" s="31">
        <v>0.40505999999999998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188.05</v>
      </c>
      <c r="D109" s="36">
        <v>189.03333333333333</v>
      </c>
      <c r="E109" s="36">
        <v>186.06666666666666</v>
      </c>
      <c r="F109" s="36">
        <v>184.08333333333334</v>
      </c>
      <c r="G109" s="36">
        <v>181.11666666666667</v>
      </c>
      <c r="H109" s="36">
        <v>191.01666666666665</v>
      </c>
      <c r="I109" s="36">
        <v>193.98333333333329</v>
      </c>
      <c r="J109" s="36">
        <v>195.96666666666664</v>
      </c>
      <c r="K109" s="31">
        <v>192</v>
      </c>
      <c r="L109" s="31">
        <v>187.05</v>
      </c>
      <c r="M109" s="31">
        <v>27.676269999999999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2440.6999999999998</v>
      </c>
      <c r="D110" s="36">
        <v>2422.5166666666664</v>
      </c>
      <c r="E110" s="36">
        <v>2399.1833333333329</v>
      </c>
      <c r="F110" s="36">
        <v>2357.6666666666665</v>
      </c>
      <c r="G110" s="36">
        <v>2334.333333333333</v>
      </c>
      <c r="H110" s="36">
        <v>2464.0333333333328</v>
      </c>
      <c r="I110" s="36">
        <v>2487.3666666666668</v>
      </c>
      <c r="J110" s="36">
        <v>2528.8833333333328</v>
      </c>
      <c r="K110" s="31">
        <v>2445.85</v>
      </c>
      <c r="L110" s="31">
        <v>2381</v>
      </c>
      <c r="M110" s="31">
        <v>1.35043</v>
      </c>
      <c r="N110" s="1"/>
      <c r="O110" s="1"/>
    </row>
    <row r="111" spans="1:15" ht="12.75" customHeight="1">
      <c r="A111" s="33">
        <v>101</v>
      </c>
      <c r="B111" s="53" t="s">
        <v>866</v>
      </c>
      <c r="C111" s="31">
        <v>829.85</v>
      </c>
      <c r="D111" s="36">
        <v>836.46666666666658</v>
      </c>
      <c r="E111" s="36">
        <v>818.43333333333317</v>
      </c>
      <c r="F111" s="36">
        <v>807.01666666666654</v>
      </c>
      <c r="G111" s="36">
        <v>788.98333333333312</v>
      </c>
      <c r="H111" s="36">
        <v>847.88333333333321</v>
      </c>
      <c r="I111" s="36">
        <v>865.91666666666674</v>
      </c>
      <c r="J111" s="36">
        <v>877.33333333333326</v>
      </c>
      <c r="K111" s="31">
        <v>854.5</v>
      </c>
      <c r="L111" s="31">
        <v>825.05</v>
      </c>
      <c r="M111" s="31">
        <v>1.6587400000000001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64.099999999999994</v>
      </c>
      <c r="D112" s="36">
        <v>64.36666666666666</v>
      </c>
      <c r="E112" s="36">
        <v>62.23333333333332</v>
      </c>
      <c r="F112" s="36">
        <v>60.36666666666666</v>
      </c>
      <c r="G112" s="36">
        <v>58.23333333333332</v>
      </c>
      <c r="H112" s="36">
        <v>66.23333333333332</v>
      </c>
      <c r="I112" s="36">
        <v>68.366666666666674</v>
      </c>
      <c r="J112" s="36">
        <v>70.23333333333332</v>
      </c>
      <c r="K112" s="31">
        <v>66.5</v>
      </c>
      <c r="L112" s="31">
        <v>62.5</v>
      </c>
      <c r="M112" s="31">
        <v>280.76368000000002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2034.2</v>
      </c>
      <c r="D113" s="36">
        <v>2026.7166666666665</v>
      </c>
      <c r="E113" s="36">
        <v>1997.4833333333331</v>
      </c>
      <c r="F113" s="36">
        <v>1960.7666666666667</v>
      </c>
      <c r="G113" s="36">
        <v>1931.5333333333333</v>
      </c>
      <c r="H113" s="36">
        <v>2063.4333333333329</v>
      </c>
      <c r="I113" s="36">
        <v>2092.6666666666661</v>
      </c>
      <c r="J113" s="36">
        <v>2129.3833333333328</v>
      </c>
      <c r="K113" s="31">
        <v>2055.9499999999998</v>
      </c>
      <c r="L113" s="31">
        <v>1990</v>
      </c>
      <c r="M113" s="31">
        <v>9.0596999999999994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670.9</v>
      </c>
      <c r="D114" s="36">
        <v>667.26666666666677</v>
      </c>
      <c r="E114" s="36">
        <v>656.53333333333353</v>
      </c>
      <c r="F114" s="36">
        <v>642.16666666666674</v>
      </c>
      <c r="G114" s="36">
        <v>631.43333333333351</v>
      </c>
      <c r="H114" s="36">
        <v>681.63333333333355</v>
      </c>
      <c r="I114" s="36">
        <v>692.3666666666669</v>
      </c>
      <c r="J114" s="36">
        <v>706.73333333333358</v>
      </c>
      <c r="K114" s="31">
        <v>678</v>
      </c>
      <c r="L114" s="31">
        <v>652.9</v>
      </c>
      <c r="M114" s="31">
        <v>1.0266999999999999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2105.6999999999998</v>
      </c>
      <c r="D115" s="36">
        <v>2067.5666666666666</v>
      </c>
      <c r="E115" s="36">
        <v>1955.1333333333332</v>
      </c>
      <c r="F115" s="36">
        <v>1804.5666666666666</v>
      </c>
      <c r="G115" s="36">
        <v>1692.1333333333332</v>
      </c>
      <c r="H115" s="36">
        <v>2218.1333333333332</v>
      </c>
      <c r="I115" s="36">
        <v>2330.5666666666666</v>
      </c>
      <c r="J115" s="36">
        <v>2481.1333333333332</v>
      </c>
      <c r="K115" s="31">
        <v>2180</v>
      </c>
      <c r="L115" s="31">
        <v>1917</v>
      </c>
      <c r="M115" s="31">
        <v>19.899260000000002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7153.65</v>
      </c>
      <c r="D116" s="36">
        <v>7110.5999999999995</v>
      </c>
      <c r="E116" s="36">
        <v>6933.0499999999993</v>
      </c>
      <c r="F116" s="36">
        <v>6712.45</v>
      </c>
      <c r="G116" s="36">
        <v>6534.9</v>
      </c>
      <c r="H116" s="36">
        <v>7331.1999999999989</v>
      </c>
      <c r="I116" s="36">
        <v>7508.75</v>
      </c>
      <c r="J116" s="36">
        <v>7729.3499999999985</v>
      </c>
      <c r="K116" s="31">
        <v>7288.15</v>
      </c>
      <c r="L116" s="31">
        <v>6890</v>
      </c>
      <c r="M116" s="31">
        <v>0.15973999999999999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778.45</v>
      </c>
      <c r="D117" s="36">
        <v>779</v>
      </c>
      <c r="E117" s="36">
        <v>767</v>
      </c>
      <c r="F117" s="36">
        <v>755.55</v>
      </c>
      <c r="G117" s="36">
        <v>743.55</v>
      </c>
      <c r="H117" s="36">
        <v>790.45</v>
      </c>
      <c r="I117" s="36">
        <v>802.45</v>
      </c>
      <c r="J117" s="36">
        <v>813.90000000000009</v>
      </c>
      <c r="K117" s="31">
        <v>791</v>
      </c>
      <c r="L117" s="31">
        <v>767.55</v>
      </c>
      <c r="M117" s="31">
        <v>1.2007000000000001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402.35</v>
      </c>
      <c r="D118" s="36">
        <v>399.7</v>
      </c>
      <c r="E118" s="36">
        <v>392.95</v>
      </c>
      <c r="F118" s="36">
        <v>383.55</v>
      </c>
      <c r="G118" s="36">
        <v>376.8</v>
      </c>
      <c r="H118" s="36">
        <v>409.09999999999997</v>
      </c>
      <c r="I118" s="36">
        <v>415.84999999999997</v>
      </c>
      <c r="J118" s="36">
        <v>425.24999999999994</v>
      </c>
      <c r="K118" s="31">
        <v>406.45</v>
      </c>
      <c r="L118" s="31">
        <v>390.3</v>
      </c>
      <c r="M118" s="31">
        <v>18.506920000000001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484.4</v>
      </c>
      <c r="D119" s="36">
        <v>485.81666666666666</v>
      </c>
      <c r="E119" s="36">
        <v>476.63333333333333</v>
      </c>
      <c r="F119" s="36">
        <v>468.86666666666667</v>
      </c>
      <c r="G119" s="36">
        <v>459.68333333333334</v>
      </c>
      <c r="H119" s="36">
        <v>493.58333333333331</v>
      </c>
      <c r="I119" s="36">
        <v>502.76666666666659</v>
      </c>
      <c r="J119" s="36">
        <v>510.5333333333333</v>
      </c>
      <c r="K119" s="31">
        <v>495</v>
      </c>
      <c r="L119" s="31">
        <v>478.05</v>
      </c>
      <c r="M119" s="31">
        <v>0.92942999999999998</v>
      </c>
      <c r="N119" s="1"/>
      <c r="O119" s="1"/>
    </row>
    <row r="120" spans="1:15" ht="12.75" customHeight="1">
      <c r="A120" s="33">
        <v>110</v>
      </c>
      <c r="B120" s="53" t="s">
        <v>867</v>
      </c>
      <c r="C120" s="31">
        <v>939.3</v>
      </c>
      <c r="D120" s="36">
        <v>930.43333333333339</v>
      </c>
      <c r="E120" s="36">
        <v>909.11666666666679</v>
      </c>
      <c r="F120" s="36">
        <v>878.93333333333339</v>
      </c>
      <c r="G120" s="36">
        <v>857.61666666666679</v>
      </c>
      <c r="H120" s="36">
        <v>960.61666666666679</v>
      </c>
      <c r="I120" s="36">
        <v>981.93333333333339</v>
      </c>
      <c r="J120" s="36">
        <v>1012.1166666666668</v>
      </c>
      <c r="K120" s="31">
        <v>951.75</v>
      </c>
      <c r="L120" s="31">
        <v>900.25</v>
      </c>
      <c r="M120" s="31">
        <v>6.80471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1158.7</v>
      </c>
      <c r="D121" s="36">
        <v>1163.9166666666667</v>
      </c>
      <c r="E121" s="36">
        <v>1127.8333333333335</v>
      </c>
      <c r="F121" s="36">
        <v>1096.9666666666667</v>
      </c>
      <c r="G121" s="36">
        <v>1060.8833333333334</v>
      </c>
      <c r="H121" s="36">
        <v>1194.7833333333335</v>
      </c>
      <c r="I121" s="36">
        <v>1230.866666666667</v>
      </c>
      <c r="J121" s="36">
        <v>1261.7333333333336</v>
      </c>
      <c r="K121" s="31">
        <v>1200</v>
      </c>
      <c r="L121" s="31">
        <v>1133.05</v>
      </c>
      <c r="M121" s="31">
        <v>1.6949399999999999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1335.7</v>
      </c>
      <c r="D122" s="36">
        <v>1321.1833333333332</v>
      </c>
      <c r="E122" s="36">
        <v>1298.3666666666663</v>
      </c>
      <c r="F122" s="36">
        <v>1261.0333333333331</v>
      </c>
      <c r="G122" s="36">
        <v>1238.2166666666662</v>
      </c>
      <c r="H122" s="36">
        <v>1358.5166666666664</v>
      </c>
      <c r="I122" s="36">
        <v>1381.3333333333335</v>
      </c>
      <c r="J122" s="36">
        <v>1418.6666666666665</v>
      </c>
      <c r="K122" s="31">
        <v>1344</v>
      </c>
      <c r="L122" s="31">
        <v>1283.8499999999999</v>
      </c>
      <c r="M122" s="31">
        <v>17.42305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1477</v>
      </c>
      <c r="D123" s="36">
        <v>1480.6666666666667</v>
      </c>
      <c r="E123" s="36">
        <v>1460.3333333333335</v>
      </c>
      <c r="F123" s="36">
        <v>1443.6666666666667</v>
      </c>
      <c r="G123" s="36">
        <v>1423.3333333333335</v>
      </c>
      <c r="H123" s="36">
        <v>1497.3333333333335</v>
      </c>
      <c r="I123" s="36">
        <v>1517.666666666667</v>
      </c>
      <c r="J123" s="36">
        <v>1534.3333333333335</v>
      </c>
      <c r="K123" s="31">
        <v>1501</v>
      </c>
      <c r="L123" s="31">
        <v>1464</v>
      </c>
      <c r="M123" s="31">
        <v>16.051220000000001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145.5</v>
      </c>
      <c r="D124" s="36">
        <v>145.75</v>
      </c>
      <c r="E124" s="36">
        <v>143.80000000000001</v>
      </c>
      <c r="F124" s="36">
        <v>142.10000000000002</v>
      </c>
      <c r="G124" s="36">
        <v>140.15000000000003</v>
      </c>
      <c r="H124" s="36">
        <v>147.44999999999999</v>
      </c>
      <c r="I124" s="36">
        <v>149.39999999999998</v>
      </c>
      <c r="J124" s="36">
        <v>151.09999999999997</v>
      </c>
      <c r="K124" s="31">
        <v>147.69999999999999</v>
      </c>
      <c r="L124" s="31">
        <v>144.05000000000001</v>
      </c>
      <c r="M124" s="31">
        <v>26.2746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1302.5</v>
      </c>
      <c r="D125" s="36">
        <v>1307.6499999999999</v>
      </c>
      <c r="E125" s="36">
        <v>1294.2999999999997</v>
      </c>
      <c r="F125" s="36">
        <v>1286.0999999999999</v>
      </c>
      <c r="G125" s="36">
        <v>1272.7499999999998</v>
      </c>
      <c r="H125" s="36">
        <v>1315.8499999999997</v>
      </c>
      <c r="I125" s="36">
        <v>1329.1999999999996</v>
      </c>
      <c r="J125" s="36">
        <v>1337.3999999999996</v>
      </c>
      <c r="K125" s="31">
        <v>1321</v>
      </c>
      <c r="L125" s="31">
        <v>1299.45</v>
      </c>
      <c r="M125" s="31">
        <v>1.09605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472.95</v>
      </c>
      <c r="D126" s="36">
        <v>474</v>
      </c>
      <c r="E126" s="36">
        <v>463.6</v>
      </c>
      <c r="F126" s="36">
        <v>454.25</v>
      </c>
      <c r="G126" s="36">
        <v>443.85</v>
      </c>
      <c r="H126" s="36">
        <v>483.35</v>
      </c>
      <c r="I126" s="36">
        <v>493.75</v>
      </c>
      <c r="J126" s="36">
        <v>503.1</v>
      </c>
      <c r="K126" s="31">
        <v>484.4</v>
      </c>
      <c r="L126" s="31">
        <v>464.65</v>
      </c>
      <c r="M126" s="31">
        <v>217.57857000000001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1853</v>
      </c>
      <c r="D127" s="36">
        <v>1812.6833333333334</v>
      </c>
      <c r="E127" s="36">
        <v>1772.3666666666668</v>
      </c>
      <c r="F127" s="36">
        <v>1691.7333333333333</v>
      </c>
      <c r="G127" s="36">
        <v>1651.4166666666667</v>
      </c>
      <c r="H127" s="36">
        <v>1893.3166666666668</v>
      </c>
      <c r="I127" s="36">
        <v>1933.6333333333334</v>
      </c>
      <c r="J127" s="36">
        <v>2014.2666666666669</v>
      </c>
      <c r="K127" s="31">
        <v>1853</v>
      </c>
      <c r="L127" s="31">
        <v>1732.05</v>
      </c>
      <c r="M127" s="31">
        <v>46.998620000000003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5212.6499999999996</v>
      </c>
      <c r="D128" s="36">
        <v>5219.6333333333323</v>
      </c>
      <c r="E128" s="36">
        <v>5167.0666666666648</v>
      </c>
      <c r="F128" s="36">
        <v>5121.4833333333327</v>
      </c>
      <c r="G128" s="36">
        <v>5068.9166666666652</v>
      </c>
      <c r="H128" s="36">
        <v>5265.2166666666644</v>
      </c>
      <c r="I128" s="36">
        <v>5317.7833333333319</v>
      </c>
      <c r="J128" s="36">
        <v>5363.3666666666641</v>
      </c>
      <c r="K128" s="31">
        <v>5272.2</v>
      </c>
      <c r="L128" s="31">
        <v>5174.05</v>
      </c>
      <c r="M128" s="31">
        <v>3.2098599999999999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2951.9</v>
      </c>
      <c r="D129" s="36">
        <v>2929.4499999999994</v>
      </c>
      <c r="E129" s="36">
        <v>2888.8999999999987</v>
      </c>
      <c r="F129" s="36">
        <v>2825.8999999999992</v>
      </c>
      <c r="G129" s="36">
        <v>2785.3499999999985</v>
      </c>
      <c r="H129" s="36">
        <v>2992.4499999999989</v>
      </c>
      <c r="I129" s="36">
        <v>3032.9999999999991</v>
      </c>
      <c r="J129" s="36">
        <v>3095.9999999999991</v>
      </c>
      <c r="K129" s="31">
        <v>2970</v>
      </c>
      <c r="L129" s="31">
        <v>2866.45</v>
      </c>
      <c r="M129" s="31">
        <v>4.33141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3375.15</v>
      </c>
      <c r="D130" s="36">
        <v>3420.9</v>
      </c>
      <c r="E130" s="36">
        <v>3319.3</v>
      </c>
      <c r="F130" s="36">
        <v>3263.4500000000003</v>
      </c>
      <c r="G130" s="36">
        <v>3161.8500000000004</v>
      </c>
      <c r="H130" s="36">
        <v>3476.75</v>
      </c>
      <c r="I130" s="36">
        <v>3578.3499999999995</v>
      </c>
      <c r="J130" s="36">
        <v>3634.2</v>
      </c>
      <c r="K130" s="31">
        <v>3522.5</v>
      </c>
      <c r="L130" s="31">
        <v>3365.05</v>
      </c>
      <c r="M130" s="31">
        <v>1.72132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1467</v>
      </c>
      <c r="D131" s="36">
        <v>1473.9333333333334</v>
      </c>
      <c r="E131" s="36">
        <v>1440.8166666666668</v>
      </c>
      <c r="F131" s="36">
        <v>1414.6333333333334</v>
      </c>
      <c r="G131" s="36">
        <v>1381.5166666666669</v>
      </c>
      <c r="H131" s="36">
        <v>1500.1166666666668</v>
      </c>
      <c r="I131" s="36">
        <v>1533.2333333333336</v>
      </c>
      <c r="J131" s="36">
        <v>1559.4166666666667</v>
      </c>
      <c r="K131" s="31">
        <v>1507.05</v>
      </c>
      <c r="L131" s="31">
        <v>1447.75</v>
      </c>
      <c r="M131" s="31">
        <v>1.46451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1052.75</v>
      </c>
      <c r="D132" s="36">
        <v>1044.05</v>
      </c>
      <c r="E132" s="36">
        <v>1013.8</v>
      </c>
      <c r="F132" s="36">
        <v>974.85</v>
      </c>
      <c r="G132" s="36">
        <v>944.6</v>
      </c>
      <c r="H132" s="36">
        <v>1083</v>
      </c>
      <c r="I132" s="36">
        <v>1113.25</v>
      </c>
      <c r="J132" s="36">
        <v>1152.1999999999998</v>
      </c>
      <c r="K132" s="31">
        <v>1074.3</v>
      </c>
      <c r="L132" s="31">
        <v>1005.1</v>
      </c>
      <c r="M132" s="31">
        <v>42.310870000000001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1387.4</v>
      </c>
      <c r="D133" s="36">
        <v>1380.6499999999999</v>
      </c>
      <c r="E133" s="36">
        <v>1366.2999999999997</v>
      </c>
      <c r="F133" s="36">
        <v>1345.1999999999998</v>
      </c>
      <c r="G133" s="36">
        <v>1330.8499999999997</v>
      </c>
      <c r="H133" s="36">
        <v>1401.7499999999998</v>
      </c>
      <c r="I133" s="36">
        <v>1416.0999999999997</v>
      </c>
      <c r="J133" s="36">
        <v>1437.1999999999998</v>
      </c>
      <c r="K133" s="31">
        <v>1395</v>
      </c>
      <c r="L133" s="31">
        <v>1359.55</v>
      </c>
      <c r="M133" s="31">
        <v>5.6598600000000001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4299.2</v>
      </c>
      <c r="D134" s="36">
        <v>4273.0666666666666</v>
      </c>
      <c r="E134" s="36">
        <v>4218.1333333333332</v>
      </c>
      <c r="F134" s="36">
        <v>4137.0666666666666</v>
      </c>
      <c r="G134" s="36">
        <v>4082.1333333333332</v>
      </c>
      <c r="H134" s="36">
        <v>4354.1333333333332</v>
      </c>
      <c r="I134" s="36">
        <v>4409.0666666666657</v>
      </c>
      <c r="J134" s="36">
        <v>4490.1333333333332</v>
      </c>
      <c r="K134" s="31">
        <v>4328</v>
      </c>
      <c r="L134" s="31">
        <v>4192</v>
      </c>
      <c r="M134" s="31">
        <v>0.52353000000000005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1500.3</v>
      </c>
      <c r="D135" s="36">
        <v>1475.1000000000001</v>
      </c>
      <c r="E135" s="36">
        <v>1435.2000000000003</v>
      </c>
      <c r="F135" s="36">
        <v>1370.1000000000001</v>
      </c>
      <c r="G135" s="36">
        <v>1330.2000000000003</v>
      </c>
      <c r="H135" s="36">
        <v>1540.2000000000003</v>
      </c>
      <c r="I135" s="36">
        <v>1580.1000000000004</v>
      </c>
      <c r="J135" s="36">
        <v>1645.2000000000003</v>
      </c>
      <c r="K135" s="31">
        <v>1515</v>
      </c>
      <c r="L135" s="31">
        <v>1410</v>
      </c>
      <c r="M135" s="31">
        <v>5.1467999999999998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399.95</v>
      </c>
      <c r="D136" s="36">
        <v>401.95</v>
      </c>
      <c r="E136" s="36">
        <v>395.04999999999995</v>
      </c>
      <c r="F136" s="36">
        <v>390.15</v>
      </c>
      <c r="G136" s="36">
        <v>383.24999999999994</v>
      </c>
      <c r="H136" s="36">
        <v>406.84999999999997</v>
      </c>
      <c r="I136" s="36">
        <v>413.74999999999994</v>
      </c>
      <c r="J136" s="36">
        <v>418.65</v>
      </c>
      <c r="K136" s="31">
        <v>408.85</v>
      </c>
      <c r="L136" s="31">
        <v>397.05</v>
      </c>
      <c r="M136" s="31">
        <v>47.821930000000002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3505.3</v>
      </c>
      <c r="D137" s="36">
        <v>3495.5</v>
      </c>
      <c r="E137" s="36">
        <v>3422</v>
      </c>
      <c r="F137" s="36">
        <v>3338.7</v>
      </c>
      <c r="G137" s="36">
        <v>3265.2</v>
      </c>
      <c r="H137" s="36">
        <v>3578.8</v>
      </c>
      <c r="I137" s="36">
        <v>3652.3</v>
      </c>
      <c r="J137" s="36">
        <v>3735.6000000000004</v>
      </c>
      <c r="K137" s="31">
        <v>3569</v>
      </c>
      <c r="L137" s="31">
        <v>3412.2</v>
      </c>
      <c r="M137" s="31">
        <v>10.052339999999999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1803.05</v>
      </c>
      <c r="D138" s="36">
        <v>1805.6166666666668</v>
      </c>
      <c r="E138" s="36">
        <v>1777.4333333333336</v>
      </c>
      <c r="F138" s="36">
        <v>1751.8166666666668</v>
      </c>
      <c r="G138" s="36">
        <v>1723.6333333333337</v>
      </c>
      <c r="H138" s="36">
        <v>1831.2333333333336</v>
      </c>
      <c r="I138" s="36">
        <v>1859.416666666667</v>
      </c>
      <c r="J138" s="36">
        <v>1885.0333333333335</v>
      </c>
      <c r="K138" s="31">
        <v>1833.8</v>
      </c>
      <c r="L138" s="31">
        <v>1780</v>
      </c>
      <c r="M138" s="31">
        <v>4.1636800000000003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935.5</v>
      </c>
      <c r="D139" s="36">
        <v>947.83333333333337</v>
      </c>
      <c r="E139" s="36">
        <v>908.66666666666674</v>
      </c>
      <c r="F139" s="36">
        <v>881.83333333333337</v>
      </c>
      <c r="G139" s="36">
        <v>842.66666666666674</v>
      </c>
      <c r="H139" s="36">
        <v>974.66666666666674</v>
      </c>
      <c r="I139" s="36">
        <v>1013.8333333333335</v>
      </c>
      <c r="J139" s="36">
        <v>1040.6666666666667</v>
      </c>
      <c r="K139" s="31">
        <v>987</v>
      </c>
      <c r="L139" s="31">
        <v>921</v>
      </c>
      <c r="M139" s="31">
        <v>0.37647999999999998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829.15</v>
      </c>
      <c r="D140" s="36">
        <v>821.36666666666667</v>
      </c>
      <c r="E140" s="36">
        <v>806.7833333333333</v>
      </c>
      <c r="F140" s="36">
        <v>784.41666666666663</v>
      </c>
      <c r="G140" s="36">
        <v>769.83333333333326</v>
      </c>
      <c r="H140" s="36">
        <v>843.73333333333335</v>
      </c>
      <c r="I140" s="36">
        <v>858.31666666666661</v>
      </c>
      <c r="J140" s="36">
        <v>880.68333333333339</v>
      </c>
      <c r="K140" s="31">
        <v>835.95</v>
      </c>
      <c r="L140" s="31">
        <v>799</v>
      </c>
      <c r="M140" s="31">
        <v>54.396479999999997</v>
      </c>
      <c r="N140" s="1"/>
      <c r="O140" s="1"/>
    </row>
    <row r="141" spans="1:15" ht="12.75" customHeight="1">
      <c r="A141" s="33">
        <v>131</v>
      </c>
      <c r="B141" s="53" t="s">
        <v>868</v>
      </c>
      <c r="C141" s="31">
        <v>1928</v>
      </c>
      <c r="D141" s="36">
        <v>1909.3333333333333</v>
      </c>
      <c r="E141" s="36">
        <v>1868.6666666666665</v>
      </c>
      <c r="F141" s="36">
        <v>1809.3333333333333</v>
      </c>
      <c r="G141" s="36">
        <v>1768.6666666666665</v>
      </c>
      <c r="H141" s="36">
        <v>1968.6666666666665</v>
      </c>
      <c r="I141" s="36">
        <v>2009.333333333333</v>
      </c>
      <c r="J141" s="36">
        <v>2068.6666666666665</v>
      </c>
      <c r="K141" s="31">
        <v>1950</v>
      </c>
      <c r="L141" s="31">
        <v>1850</v>
      </c>
      <c r="M141" s="31">
        <v>1.70312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597.20000000000005</v>
      </c>
      <c r="D142" s="36">
        <v>594.85</v>
      </c>
      <c r="E142" s="36">
        <v>584.40000000000009</v>
      </c>
      <c r="F142" s="36">
        <v>571.6</v>
      </c>
      <c r="G142" s="36">
        <v>561.15000000000009</v>
      </c>
      <c r="H142" s="36">
        <v>607.65000000000009</v>
      </c>
      <c r="I142" s="36">
        <v>618.10000000000014</v>
      </c>
      <c r="J142" s="36">
        <v>630.90000000000009</v>
      </c>
      <c r="K142" s="31">
        <v>605.29999999999995</v>
      </c>
      <c r="L142" s="31">
        <v>582.04999999999995</v>
      </c>
      <c r="M142" s="31">
        <v>75.985860000000002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1766.1</v>
      </c>
      <c r="D143" s="36">
        <v>1762.5</v>
      </c>
      <c r="E143" s="36">
        <v>1745.2</v>
      </c>
      <c r="F143" s="36">
        <v>1724.3</v>
      </c>
      <c r="G143" s="36">
        <v>1707</v>
      </c>
      <c r="H143" s="36">
        <v>1783.4</v>
      </c>
      <c r="I143" s="36">
        <v>1800.7000000000003</v>
      </c>
      <c r="J143" s="36">
        <v>1821.6000000000001</v>
      </c>
      <c r="K143" s="31">
        <v>1779.8</v>
      </c>
      <c r="L143" s="31">
        <v>1741.6</v>
      </c>
      <c r="M143" s="31">
        <v>4.6801899999999996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2617.85</v>
      </c>
      <c r="D144" s="36">
        <v>2628.4</v>
      </c>
      <c r="E144" s="36">
        <v>2543.8000000000002</v>
      </c>
      <c r="F144" s="36">
        <v>2469.75</v>
      </c>
      <c r="G144" s="36">
        <v>2385.15</v>
      </c>
      <c r="H144" s="36">
        <v>2702.4500000000003</v>
      </c>
      <c r="I144" s="36">
        <v>2787.0499999999997</v>
      </c>
      <c r="J144" s="36">
        <v>2861.1000000000004</v>
      </c>
      <c r="K144" s="31">
        <v>2713</v>
      </c>
      <c r="L144" s="31">
        <v>2554.35</v>
      </c>
      <c r="M144" s="31">
        <v>7.8433999999999999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575</v>
      </c>
      <c r="D145" s="36">
        <v>569.80000000000007</v>
      </c>
      <c r="E145" s="36">
        <v>561.30000000000018</v>
      </c>
      <c r="F145" s="36">
        <v>547.60000000000014</v>
      </c>
      <c r="G145" s="36">
        <v>539.10000000000025</v>
      </c>
      <c r="H145" s="36">
        <v>583.50000000000011</v>
      </c>
      <c r="I145" s="36">
        <v>591.99999999999989</v>
      </c>
      <c r="J145" s="36">
        <v>605.70000000000005</v>
      </c>
      <c r="K145" s="31">
        <v>578.29999999999995</v>
      </c>
      <c r="L145" s="31">
        <v>556.1</v>
      </c>
      <c r="M145" s="31">
        <v>15.71857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2278.4499999999998</v>
      </c>
      <c r="D146" s="36">
        <v>2263.4666666666667</v>
      </c>
      <c r="E146" s="36">
        <v>2239.9833333333336</v>
      </c>
      <c r="F146" s="36">
        <v>2201.5166666666669</v>
      </c>
      <c r="G146" s="36">
        <v>2178.0333333333338</v>
      </c>
      <c r="H146" s="36">
        <v>2301.9333333333334</v>
      </c>
      <c r="I146" s="36">
        <v>2325.4166666666661</v>
      </c>
      <c r="J146" s="36">
        <v>2363.8833333333332</v>
      </c>
      <c r="K146" s="31">
        <v>2286.9499999999998</v>
      </c>
      <c r="L146" s="31">
        <v>2225</v>
      </c>
      <c r="M146" s="31">
        <v>2.53051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382.25</v>
      </c>
      <c r="D147" s="36">
        <v>383.8</v>
      </c>
      <c r="E147" s="36">
        <v>379.95000000000005</v>
      </c>
      <c r="F147" s="36">
        <v>377.65000000000003</v>
      </c>
      <c r="G147" s="36">
        <v>373.80000000000007</v>
      </c>
      <c r="H147" s="36">
        <v>386.1</v>
      </c>
      <c r="I147" s="36">
        <v>389.95000000000005</v>
      </c>
      <c r="J147" s="36">
        <v>392.25</v>
      </c>
      <c r="K147" s="31">
        <v>387.65</v>
      </c>
      <c r="L147" s="31">
        <v>381.5</v>
      </c>
      <c r="M147" s="31">
        <v>29.89987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170.85</v>
      </c>
      <c r="D148" s="36">
        <v>167.95000000000002</v>
      </c>
      <c r="E148" s="36">
        <v>163.90000000000003</v>
      </c>
      <c r="F148" s="36">
        <v>156.95000000000002</v>
      </c>
      <c r="G148" s="36">
        <v>152.90000000000003</v>
      </c>
      <c r="H148" s="36">
        <v>174.90000000000003</v>
      </c>
      <c r="I148" s="36">
        <v>178.95000000000005</v>
      </c>
      <c r="J148" s="36">
        <v>185.90000000000003</v>
      </c>
      <c r="K148" s="31">
        <v>172</v>
      </c>
      <c r="L148" s="31">
        <v>161</v>
      </c>
      <c r="M148" s="31">
        <v>92.943049999999999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4448.8999999999996</v>
      </c>
      <c r="D149" s="36">
        <v>4438.5</v>
      </c>
      <c r="E149" s="36">
        <v>4377</v>
      </c>
      <c r="F149" s="36">
        <v>4305.1000000000004</v>
      </c>
      <c r="G149" s="36">
        <v>4243.6000000000004</v>
      </c>
      <c r="H149" s="36">
        <v>4510.3999999999996</v>
      </c>
      <c r="I149" s="36">
        <v>4571.8999999999996</v>
      </c>
      <c r="J149" s="36">
        <v>4643.7999999999993</v>
      </c>
      <c r="K149" s="31">
        <v>4500</v>
      </c>
      <c r="L149" s="31">
        <v>4366.6000000000004</v>
      </c>
      <c r="M149" s="31">
        <v>7.9031000000000002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9762</v>
      </c>
      <c r="D150" s="36">
        <v>9692.9499999999989</v>
      </c>
      <c r="E150" s="36">
        <v>9527.9499999999971</v>
      </c>
      <c r="F150" s="36">
        <v>9293.8999999999978</v>
      </c>
      <c r="G150" s="36">
        <v>9128.899999999996</v>
      </c>
      <c r="H150" s="36">
        <v>9926.9999999999982</v>
      </c>
      <c r="I150" s="36">
        <v>10092.000000000002</v>
      </c>
      <c r="J150" s="36">
        <v>10326.049999999999</v>
      </c>
      <c r="K150" s="31">
        <v>9857.9500000000007</v>
      </c>
      <c r="L150" s="31">
        <v>9458.9</v>
      </c>
      <c r="M150" s="31">
        <v>3.81934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2754.7</v>
      </c>
      <c r="D151" s="36">
        <v>2760.75</v>
      </c>
      <c r="E151" s="36">
        <v>2699.5</v>
      </c>
      <c r="F151" s="36">
        <v>2644.3</v>
      </c>
      <c r="G151" s="36">
        <v>2583.0500000000002</v>
      </c>
      <c r="H151" s="36">
        <v>2815.95</v>
      </c>
      <c r="I151" s="36">
        <v>2877.2</v>
      </c>
      <c r="J151" s="36">
        <v>2932.3999999999996</v>
      </c>
      <c r="K151" s="31">
        <v>2822</v>
      </c>
      <c r="L151" s="31">
        <v>2705.55</v>
      </c>
      <c r="M151" s="31">
        <v>3.6234000000000002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5890.95</v>
      </c>
      <c r="D152" s="36">
        <v>5866.1833333333343</v>
      </c>
      <c r="E152" s="36">
        <v>5806.3666666666686</v>
      </c>
      <c r="F152" s="36">
        <v>5721.7833333333347</v>
      </c>
      <c r="G152" s="36">
        <v>5661.966666666669</v>
      </c>
      <c r="H152" s="36">
        <v>5950.7666666666682</v>
      </c>
      <c r="I152" s="36">
        <v>6010.5833333333339</v>
      </c>
      <c r="J152" s="36">
        <v>6095.1666666666679</v>
      </c>
      <c r="K152" s="31">
        <v>5926</v>
      </c>
      <c r="L152" s="31">
        <v>5781.6</v>
      </c>
      <c r="M152" s="31">
        <v>7.1967600000000003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708.1</v>
      </c>
      <c r="D153" s="36">
        <v>706</v>
      </c>
      <c r="E153" s="36">
        <v>697.6</v>
      </c>
      <c r="F153" s="36">
        <v>687.1</v>
      </c>
      <c r="G153" s="36">
        <v>678.7</v>
      </c>
      <c r="H153" s="36">
        <v>716.5</v>
      </c>
      <c r="I153" s="36">
        <v>724.90000000000009</v>
      </c>
      <c r="J153" s="36">
        <v>735.4</v>
      </c>
      <c r="K153" s="31">
        <v>714.4</v>
      </c>
      <c r="L153" s="31">
        <v>695.5</v>
      </c>
      <c r="M153" s="31">
        <v>6.8636400000000002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418.5</v>
      </c>
      <c r="D154" s="36">
        <v>421.2833333333333</v>
      </c>
      <c r="E154" s="36">
        <v>412.31666666666661</v>
      </c>
      <c r="F154" s="36">
        <v>406.13333333333333</v>
      </c>
      <c r="G154" s="36">
        <v>397.16666666666663</v>
      </c>
      <c r="H154" s="36">
        <v>427.46666666666658</v>
      </c>
      <c r="I154" s="36">
        <v>436.43333333333328</v>
      </c>
      <c r="J154" s="36">
        <v>442.61666666666656</v>
      </c>
      <c r="K154" s="31">
        <v>430.25</v>
      </c>
      <c r="L154" s="31">
        <v>415.1</v>
      </c>
      <c r="M154" s="31">
        <v>8.8725900000000006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180.35</v>
      </c>
      <c r="D155" s="36">
        <v>181.01666666666665</v>
      </c>
      <c r="E155" s="36">
        <v>178.1333333333333</v>
      </c>
      <c r="F155" s="36">
        <v>175.91666666666666</v>
      </c>
      <c r="G155" s="36">
        <v>173.0333333333333</v>
      </c>
      <c r="H155" s="36">
        <v>183.23333333333329</v>
      </c>
      <c r="I155" s="36">
        <v>186.11666666666662</v>
      </c>
      <c r="J155" s="36">
        <v>188.33333333333329</v>
      </c>
      <c r="K155" s="31">
        <v>183.9</v>
      </c>
      <c r="L155" s="31">
        <v>178.8</v>
      </c>
      <c r="M155" s="31">
        <v>10.276730000000001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41.3</v>
      </c>
      <c r="D156" s="36">
        <v>41.4</v>
      </c>
      <c r="E156" s="36">
        <v>40.849999999999994</v>
      </c>
      <c r="F156" s="36">
        <v>40.4</v>
      </c>
      <c r="G156" s="36">
        <v>39.849999999999994</v>
      </c>
      <c r="H156" s="36">
        <v>41.849999999999994</v>
      </c>
      <c r="I156" s="36">
        <v>42.399999999999991</v>
      </c>
      <c r="J156" s="36">
        <v>42.849999999999994</v>
      </c>
      <c r="K156" s="31">
        <v>41.95</v>
      </c>
      <c r="L156" s="31">
        <v>40.950000000000003</v>
      </c>
      <c r="M156" s="31">
        <v>75.790199999999999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4719.75</v>
      </c>
      <c r="D157" s="36">
        <v>4661.6833333333334</v>
      </c>
      <c r="E157" s="36">
        <v>4596.3666666666668</v>
      </c>
      <c r="F157" s="36">
        <v>4472.9833333333336</v>
      </c>
      <c r="G157" s="36">
        <v>4407.666666666667</v>
      </c>
      <c r="H157" s="36">
        <v>4785.0666666666666</v>
      </c>
      <c r="I157" s="36">
        <v>4850.3833333333341</v>
      </c>
      <c r="J157" s="36">
        <v>4973.7666666666664</v>
      </c>
      <c r="K157" s="31">
        <v>4727</v>
      </c>
      <c r="L157" s="31">
        <v>4538.3</v>
      </c>
      <c r="M157" s="31">
        <v>7.4891500000000004</v>
      </c>
      <c r="N157" s="1"/>
      <c r="O157" s="1"/>
    </row>
    <row r="158" spans="1:15" ht="12.75" customHeight="1">
      <c r="A158" s="33">
        <v>148</v>
      </c>
      <c r="B158" s="53" t="s">
        <v>869</v>
      </c>
      <c r="C158" s="31">
        <v>1046.25</v>
      </c>
      <c r="D158" s="36">
        <v>1044.6166666666666</v>
      </c>
      <c r="E158" s="36">
        <v>1021.0333333333331</v>
      </c>
      <c r="F158" s="36">
        <v>995.81666666666649</v>
      </c>
      <c r="G158" s="36">
        <v>972.23333333333301</v>
      </c>
      <c r="H158" s="36">
        <v>1069.833333333333</v>
      </c>
      <c r="I158" s="36">
        <v>1093.4166666666665</v>
      </c>
      <c r="J158" s="36">
        <v>1118.6333333333332</v>
      </c>
      <c r="K158" s="31">
        <v>1068.2</v>
      </c>
      <c r="L158" s="31">
        <v>1019.4</v>
      </c>
      <c r="M158" s="31">
        <v>3.0636700000000001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609.9</v>
      </c>
      <c r="D159" s="36">
        <v>606.30000000000007</v>
      </c>
      <c r="E159" s="36">
        <v>593.60000000000014</v>
      </c>
      <c r="F159" s="36">
        <v>577.30000000000007</v>
      </c>
      <c r="G159" s="36">
        <v>564.60000000000014</v>
      </c>
      <c r="H159" s="36">
        <v>622.60000000000014</v>
      </c>
      <c r="I159" s="36">
        <v>635.30000000000018</v>
      </c>
      <c r="J159" s="36">
        <v>651.60000000000014</v>
      </c>
      <c r="K159" s="31">
        <v>619</v>
      </c>
      <c r="L159" s="31">
        <v>590</v>
      </c>
      <c r="M159" s="31">
        <v>16.54805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707.5</v>
      </c>
      <c r="D160" s="36">
        <v>698.30000000000007</v>
      </c>
      <c r="E160" s="36">
        <v>685.40000000000009</v>
      </c>
      <c r="F160" s="36">
        <v>663.30000000000007</v>
      </c>
      <c r="G160" s="36">
        <v>650.40000000000009</v>
      </c>
      <c r="H160" s="36">
        <v>720.40000000000009</v>
      </c>
      <c r="I160" s="36">
        <v>733.3</v>
      </c>
      <c r="J160" s="36">
        <v>755.40000000000009</v>
      </c>
      <c r="K160" s="31">
        <v>711.2</v>
      </c>
      <c r="L160" s="31">
        <v>676.2</v>
      </c>
      <c r="M160" s="31">
        <v>26.883230000000001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2419.1999999999998</v>
      </c>
      <c r="D161" s="36">
        <v>2421.75</v>
      </c>
      <c r="E161" s="36">
        <v>2344.5</v>
      </c>
      <c r="F161" s="36">
        <v>2269.8000000000002</v>
      </c>
      <c r="G161" s="36">
        <v>2192.5500000000002</v>
      </c>
      <c r="H161" s="36">
        <v>2496.4499999999998</v>
      </c>
      <c r="I161" s="36">
        <v>2573.6999999999998</v>
      </c>
      <c r="J161" s="36">
        <v>2648.3999999999996</v>
      </c>
      <c r="K161" s="31">
        <v>2499</v>
      </c>
      <c r="L161" s="31">
        <v>2347.0500000000002</v>
      </c>
      <c r="M161" s="31">
        <v>4.5550100000000002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228.75</v>
      </c>
      <c r="D162" s="36">
        <v>228.79999999999998</v>
      </c>
      <c r="E162" s="36">
        <v>219.14999999999998</v>
      </c>
      <c r="F162" s="36">
        <v>209.54999999999998</v>
      </c>
      <c r="G162" s="36">
        <v>199.89999999999998</v>
      </c>
      <c r="H162" s="36">
        <v>238.39999999999998</v>
      </c>
      <c r="I162" s="36">
        <v>248.05</v>
      </c>
      <c r="J162" s="36">
        <v>257.64999999999998</v>
      </c>
      <c r="K162" s="31">
        <v>238.45</v>
      </c>
      <c r="L162" s="31">
        <v>219.2</v>
      </c>
      <c r="M162" s="31">
        <v>169.36578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96.7</v>
      </c>
      <c r="D163" s="36">
        <v>96.05</v>
      </c>
      <c r="E163" s="36">
        <v>94.649999999999991</v>
      </c>
      <c r="F163" s="36">
        <v>92.6</v>
      </c>
      <c r="G163" s="36">
        <v>91.199999999999989</v>
      </c>
      <c r="H163" s="36">
        <v>98.1</v>
      </c>
      <c r="I163" s="36">
        <v>99.5</v>
      </c>
      <c r="J163" s="36">
        <v>101.55</v>
      </c>
      <c r="K163" s="31">
        <v>97.45</v>
      </c>
      <c r="L163" s="31">
        <v>94</v>
      </c>
      <c r="M163" s="31">
        <v>31.04297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977.85</v>
      </c>
      <c r="D164" s="36">
        <v>963.36666666666667</v>
      </c>
      <c r="E164" s="36">
        <v>934.48333333333335</v>
      </c>
      <c r="F164" s="36">
        <v>891.11666666666667</v>
      </c>
      <c r="G164" s="36">
        <v>862.23333333333335</v>
      </c>
      <c r="H164" s="36">
        <v>1006.7333333333333</v>
      </c>
      <c r="I164" s="36">
        <v>1035.6166666666668</v>
      </c>
      <c r="J164" s="36">
        <v>1078.9833333333333</v>
      </c>
      <c r="K164" s="31">
        <v>992.25</v>
      </c>
      <c r="L164" s="31">
        <v>920</v>
      </c>
      <c r="M164" s="31">
        <v>7.6845499999999998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4011</v>
      </c>
      <c r="D165" s="36">
        <v>3986.6333333333337</v>
      </c>
      <c r="E165" s="36">
        <v>3934.4166666666674</v>
      </c>
      <c r="F165" s="36">
        <v>3857.8333333333339</v>
      </c>
      <c r="G165" s="36">
        <v>3805.6166666666677</v>
      </c>
      <c r="H165" s="36">
        <v>4063.2166666666672</v>
      </c>
      <c r="I165" s="36">
        <v>4115.4333333333334</v>
      </c>
      <c r="J165" s="36">
        <v>4192.0166666666664</v>
      </c>
      <c r="K165" s="31">
        <v>4038.85</v>
      </c>
      <c r="L165" s="31">
        <v>3910.05</v>
      </c>
      <c r="M165" s="31">
        <v>4.0771499999999996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527.85</v>
      </c>
      <c r="D166" s="36">
        <v>518.88333333333333</v>
      </c>
      <c r="E166" s="36">
        <v>501.06666666666661</v>
      </c>
      <c r="F166" s="36">
        <v>474.2833333333333</v>
      </c>
      <c r="G166" s="36">
        <v>456.46666666666658</v>
      </c>
      <c r="H166" s="36">
        <v>545.66666666666663</v>
      </c>
      <c r="I166" s="36">
        <v>563.48333333333346</v>
      </c>
      <c r="J166" s="36">
        <v>590.26666666666665</v>
      </c>
      <c r="K166" s="31">
        <v>536.70000000000005</v>
      </c>
      <c r="L166" s="31">
        <v>492.1</v>
      </c>
      <c r="M166" s="31">
        <v>152.57518999999999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435.45</v>
      </c>
      <c r="D167" s="36">
        <v>436.2833333333333</v>
      </c>
      <c r="E167" s="36">
        <v>431.51666666666659</v>
      </c>
      <c r="F167" s="36">
        <v>427.58333333333331</v>
      </c>
      <c r="G167" s="36">
        <v>422.81666666666661</v>
      </c>
      <c r="H167" s="36">
        <v>440.21666666666658</v>
      </c>
      <c r="I167" s="36">
        <v>444.98333333333323</v>
      </c>
      <c r="J167" s="36">
        <v>448.91666666666657</v>
      </c>
      <c r="K167" s="31">
        <v>441.05</v>
      </c>
      <c r="L167" s="31">
        <v>432.35</v>
      </c>
      <c r="M167" s="31">
        <v>1.3158000000000001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169.5</v>
      </c>
      <c r="D168" s="36">
        <v>167.31666666666666</v>
      </c>
      <c r="E168" s="36">
        <v>164.63333333333333</v>
      </c>
      <c r="F168" s="36">
        <v>159.76666666666665</v>
      </c>
      <c r="G168" s="36">
        <v>157.08333333333331</v>
      </c>
      <c r="H168" s="36">
        <v>172.18333333333334</v>
      </c>
      <c r="I168" s="36">
        <v>174.86666666666667</v>
      </c>
      <c r="J168" s="36">
        <v>179.73333333333335</v>
      </c>
      <c r="K168" s="31">
        <v>170</v>
      </c>
      <c r="L168" s="31">
        <v>162.44999999999999</v>
      </c>
      <c r="M168" s="31">
        <v>39.019069999999999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164.55</v>
      </c>
      <c r="D169" s="36">
        <v>165.79999999999998</v>
      </c>
      <c r="E169" s="36">
        <v>162.49999999999997</v>
      </c>
      <c r="F169" s="36">
        <v>160.44999999999999</v>
      </c>
      <c r="G169" s="36">
        <v>157.14999999999998</v>
      </c>
      <c r="H169" s="36">
        <v>167.84999999999997</v>
      </c>
      <c r="I169" s="36">
        <v>171.14999999999998</v>
      </c>
      <c r="J169" s="36">
        <v>173.19999999999996</v>
      </c>
      <c r="K169" s="31">
        <v>169.1</v>
      </c>
      <c r="L169" s="31">
        <v>163.75</v>
      </c>
      <c r="M169" s="31">
        <v>101.03458999999999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695.45</v>
      </c>
      <c r="D170" s="36">
        <v>690.26666666666677</v>
      </c>
      <c r="E170" s="36">
        <v>675.13333333333355</v>
      </c>
      <c r="F170" s="36">
        <v>654.81666666666683</v>
      </c>
      <c r="G170" s="36">
        <v>639.68333333333362</v>
      </c>
      <c r="H170" s="36">
        <v>710.58333333333348</v>
      </c>
      <c r="I170" s="36">
        <v>725.7166666666667</v>
      </c>
      <c r="J170" s="36">
        <v>746.03333333333342</v>
      </c>
      <c r="K170" s="31">
        <v>705.4</v>
      </c>
      <c r="L170" s="31">
        <v>669.95</v>
      </c>
      <c r="M170" s="31">
        <v>3.99641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4457</v>
      </c>
      <c r="D171" s="36">
        <v>4436.4333333333334</v>
      </c>
      <c r="E171" s="36">
        <v>4381.5666666666666</v>
      </c>
      <c r="F171" s="36">
        <v>4306.1333333333332</v>
      </c>
      <c r="G171" s="36">
        <v>4251.2666666666664</v>
      </c>
      <c r="H171" s="36">
        <v>4511.8666666666668</v>
      </c>
      <c r="I171" s="36">
        <v>4566.7333333333336</v>
      </c>
      <c r="J171" s="36">
        <v>4642.166666666667</v>
      </c>
      <c r="K171" s="31">
        <v>4491.3</v>
      </c>
      <c r="L171" s="31">
        <v>4361</v>
      </c>
      <c r="M171" s="31">
        <v>0.12471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1519.3</v>
      </c>
      <c r="D172" s="36">
        <v>1490.3166666666666</v>
      </c>
      <c r="E172" s="36">
        <v>1438.7833333333333</v>
      </c>
      <c r="F172" s="36">
        <v>1358.2666666666667</v>
      </c>
      <c r="G172" s="36">
        <v>1306.7333333333333</v>
      </c>
      <c r="H172" s="36">
        <v>1570.8333333333333</v>
      </c>
      <c r="I172" s="36">
        <v>1622.3666666666666</v>
      </c>
      <c r="J172" s="36">
        <v>1702.8833333333332</v>
      </c>
      <c r="K172" s="31">
        <v>1541.85</v>
      </c>
      <c r="L172" s="31">
        <v>1409.8</v>
      </c>
      <c r="M172" s="31">
        <v>6.46976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341.55</v>
      </c>
      <c r="D173" s="36">
        <v>343.09999999999997</v>
      </c>
      <c r="E173" s="36">
        <v>336.19999999999993</v>
      </c>
      <c r="F173" s="36">
        <v>330.84999999999997</v>
      </c>
      <c r="G173" s="36">
        <v>323.94999999999993</v>
      </c>
      <c r="H173" s="36">
        <v>348.44999999999993</v>
      </c>
      <c r="I173" s="36">
        <v>355.34999999999991</v>
      </c>
      <c r="J173" s="36">
        <v>360.69999999999993</v>
      </c>
      <c r="K173" s="31">
        <v>350</v>
      </c>
      <c r="L173" s="31">
        <v>337.75</v>
      </c>
      <c r="M173" s="31">
        <v>10.799440000000001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189.45</v>
      </c>
      <c r="D174" s="36">
        <v>189.91666666666666</v>
      </c>
      <c r="E174" s="36">
        <v>186.83333333333331</v>
      </c>
      <c r="F174" s="36">
        <v>184.21666666666667</v>
      </c>
      <c r="G174" s="36">
        <v>181.13333333333333</v>
      </c>
      <c r="H174" s="36">
        <v>192.5333333333333</v>
      </c>
      <c r="I174" s="36">
        <v>195.61666666666662</v>
      </c>
      <c r="J174" s="36">
        <v>198.23333333333329</v>
      </c>
      <c r="K174" s="31">
        <v>193</v>
      </c>
      <c r="L174" s="31">
        <v>187.3</v>
      </c>
      <c r="M174" s="31">
        <v>7.9492099999999999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772.25</v>
      </c>
      <c r="D175" s="36">
        <v>763.15</v>
      </c>
      <c r="E175" s="36">
        <v>751</v>
      </c>
      <c r="F175" s="36">
        <v>729.75</v>
      </c>
      <c r="G175" s="36">
        <v>717.6</v>
      </c>
      <c r="H175" s="36">
        <v>784.4</v>
      </c>
      <c r="I175" s="36">
        <v>796.54999999999984</v>
      </c>
      <c r="J175" s="36">
        <v>817.8</v>
      </c>
      <c r="K175" s="31">
        <v>775.3</v>
      </c>
      <c r="L175" s="31">
        <v>741.9</v>
      </c>
      <c r="M175" s="31">
        <v>3.9743300000000001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446.3</v>
      </c>
      <c r="D176" s="36">
        <v>448.61666666666662</v>
      </c>
      <c r="E176" s="36">
        <v>442.18333333333322</v>
      </c>
      <c r="F176" s="36">
        <v>438.06666666666661</v>
      </c>
      <c r="G176" s="36">
        <v>431.63333333333321</v>
      </c>
      <c r="H176" s="36">
        <v>452.73333333333323</v>
      </c>
      <c r="I176" s="36">
        <v>459.16666666666663</v>
      </c>
      <c r="J176" s="36">
        <v>463.28333333333325</v>
      </c>
      <c r="K176" s="31">
        <v>455.05</v>
      </c>
      <c r="L176" s="31">
        <v>444.5</v>
      </c>
      <c r="M176" s="31">
        <v>13.05847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207.9</v>
      </c>
      <c r="D177" s="36">
        <v>205.95000000000002</v>
      </c>
      <c r="E177" s="36">
        <v>201.05000000000004</v>
      </c>
      <c r="F177" s="36">
        <v>194.20000000000002</v>
      </c>
      <c r="G177" s="36">
        <v>189.30000000000004</v>
      </c>
      <c r="H177" s="36">
        <v>212.80000000000004</v>
      </c>
      <c r="I177" s="36">
        <v>217.70000000000002</v>
      </c>
      <c r="J177" s="36">
        <v>224.55000000000004</v>
      </c>
      <c r="K177" s="31">
        <v>210.85</v>
      </c>
      <c r="L177" s="31">
        <v>199.1</v>
      </c>
      <c r="M177" s="31">
        <v>413.16996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1247.7</v>
      </c>
      <c r="D178" s="36">
        <v>1238.2333333333333</v>
      </c>
      <c r="E178" s="36">
        <v>1218.5166666666667</v>
      </c>
      <c r="F178" s="36">
        <v>1189.3333333333333</v>
      </c>
      <c r="G178" s="36">
        <v>1169.6166666666666</v>
      </c>
      <c r="H178" s="36">
        <v>1267.4166666666667</v>
      </c>
      <c r="I178" s="36">
        <v>1287.1333333333334</v>
      </c>
      <c r="J178" s="36">
        <v>1316.3166666666668</v>
      </c>
      <c r="K178" s="31">
        <v>1257.95</v>
      </c>
      <c r="L178" s="31">
        <v>1209.05</v>
      </c>
      <c r="M178" s="31">
        <v>1.45892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84.3</v>
      </c>
      <c r="D179" s="36">
        <v>84.233333333333334</v>
      </c>
      <c r="E179" s="36">
        <v>82.066666666666663</v>
      </c>
      <c r="F179" s="36">
        <v>79.833333333333329</v>
      </c>
      <c r="G179" s="36">
        <v>77.666666666666657</v>
      </c>
      <c r="H179" s="36">
        <v>86.466666666666669</v>
      </c>
      <c r="I179" s="36">
        <v>88.633333333333326</v>
      </c>
      <c r="J179" s="36">
        <v>90.866666666666674</v>
      </c>
      <c r="K179" s="31">
        <v>86.4</v>
      </c>
      <c r="L179" s="31">
        <v>82</v>
      </c>
      <c r="M179" s="31">
        <v>618.75082999999995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1298.1500000000001</v>
      </c>
      <c r="D180" s="36">
        <v>1269.8166666666668</v>
      </c>
      <c r="E180" s="36">
        <v>1241.4833333333336</v>
      </c>
      <c r="F180" s="36">
        <v>1184.8166666666668</v>
      </c>
      <c r="G180" s="36">
        <v>1156.4833333333336</v>
      </c>
      <c r="H180" s="36">
        <v>1326.4833333333336</v>
      </c>
      <c r="I180" s="36">
        <v>1354.8166666666671</v>
      </c>
      <c r="J180" s="36">
        <v>1411.4833333333336</v>
      </c>
      <c r="K180" s="31">
        <v>1298.1500000000001</v>
      </c>
      <c r="L180" s="31">
        <v>1213.1500000000001</v>
      </c>
      <c r="M180" s="31">
        <v>18.344390000000001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360.65</v>
      </c>
      <c r="D181" s="36">
        <v>360.65000000000003</v>
      </c>
      <c r="E181" s="36">
        <v>350.00000000000006</v>
      </c>
      <c r="F181" s="36">
        <v>339.35</v>
      </c>
      <c r="G181" s="36">
        <v>328.70000000000005</v>
      </c>
      <c r="H181" s="36">
        <v>371.30000000000007</v>
      </c>
      <c r="I181" s="36">
        <v>381.95000000000005</v>
      </c>
      <c r="J181" s="36">
        <v>392.60000000000008</v>
      </c>
      <c r="K181" s="31">
        <v>371.3</v>
      </c>
      <c r="L181" s="31">
        <v>350</v>
      </c>
      <c r="M181" s="31">
        <v>20.047809999999998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7486.5</v>
      </c>
      <c r="D182" s="36">
        <v>7534.1166666666659</v>
      </c>
      <c r="E182" s="36">
        <v>7392.3333333333321</v>
      </c>
      <c r="F182" s="36">
        <v>7298.1666666666661</v>
      </c>
      <c r="G182" s="36">
        <v>7156.3833333333323</v>
      </c>
      <c r="H182" s="36">
        <v>7628.2833333333319</v>
      </c>
      <c r="I182" s="36">
        <v>7770.0666666666666</v>
      </c>
      <c r="J182" s="36">
        <v>7864.2333333333318</v>
      </c>
      <c r="K182" s="31">
        <v>7675.9</v>
      </c>
      <c r="L182" s="31">
        <v>7439.95</v>
      </c>
      <c r="M182" s="31">
        <v>0.31054999999999999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1833.3</v>
      </c>
      <c r="D183" s="36">
        <v>1846.0666666666666</v>
      </c>
      <c r="E183" s="36">
        <v>1812.2333333333331</v>
      </c>
      <c r="F183" s="36">
        <v>1791.1666666666665</v>
      </c>
      <c r="G183" s="36">
        <v>1757.333333333333</v>
      </c>
      <c r="H183" s="36">
        <v>1867.1333333333332</v>
      </c>
      <c r="I183" s="36">
        <v>1900.9666666666667</v>
      </c>
      <c r="J183" s="36">
        <v>1922.0333333333333</v>
      </c>
      <c r="K183" s="31">
        <v>1879.9</v>
      </c>
      <c r="L183" s="31">
        <v>1825</v>
      </c>
      <c r="M183" s="31">
        <v>1.1606000000000001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2464.9</v>
      </c>
      <c r="D184" s="36">
        <v>2484.5499999999997</v>
      </c>
      <c r="E184" s="36">
        <v>2433.3499999999995</v>
      </c>
      <c r="F184" s="36">
        <v>2401.7999999999997</v>
      </c>
      <c r="G184" s="36">
        <v>2350.5999999999995</v>
      </c>
      <c r="H184" s="36">
        <v>2516.0999999999995</v>
      </c>
      <c r="I184" s="36">
        <v>2567.2999999999993</v>
      </c>
      <c r="J184" s="36">
        <v>2598.8499999999995</v>
      </c>
      <c r="K184" s="31">
        <v>2535.75</v>
      </c>
      <c r="L184" s="31">
        <v>2453</v>
      </c>
      <c r="M184" s="31">
        <v>1.6720299999999999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855.25</v>
      </c>
      <c r="D185" s="36">
        <v>855.69999999999993</v>
      </c>
      <c r="E185" s="36">
        <v>839.59999999999991</v>
      </c>
      <c r="F185" s="36">
        <v>823.94999999999993</v>
      </c>
      <c r="G185" s="36">
        <v>807.84999999999991</v>
      </c>
      <c r="H185" s="36">
        <v>871.34999999999991</v>
      </c>
      <c r="I185" s="36">
        <v>887.45</v>
      </c>
      <c r="J185" s="36">
        <v>903.09999999999991</v>
      </c>
      <c r="K185" s="31">
        <v>871.8</v>
      </c>
      <c r="L185" s="31">
        <v>840.05</v>
      </c>
      <c r="M185" s="31">
        <v>1.3665400000000001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1209.8499999999999</v>
      </c>
      <c r="D186" s="36">
        <v>1196.75</v>
      </c>
      <c r="E186" s="36">
        <v>1177.3499999999999</v>
      </c>
      <c r="F186" s="36">
        <v>1144.8499999999999</v>
      </c>
      <c r="G186" s="36">
        <v>1125.4499999999998</v>
      </c>
      <c r="H186" s="36">
        <v>1229.25</v>
      </c>
      <c r="I186" s="36">
        <v>1248.6500000000001</v>
      </c>
      <c r="J186" s="36">
        <v>1281.1500000000001</v>
      </c>
      <c r="K186" s="31">
        <v>1216.1500000000001</v>
      </c>
      <c r="L186" s="31">
        <v>1164.25</v>
      </c>
      <c r="M186" s="31">
        <v>7.6979600000000001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1192.0999999999999</v>
      </c>
      <c r="D187" s="36">
        <v>1176.9333333333334</v>
      </c>
      <c r="E187" s="36">
        <v>1156.1666666666667</v>
      </c>
      <c r="F187" s="36">
        <v>1120.2333333333333</v>
      </c>
      <c r="G187" s="36">
        <v>1099.4666666666667</v>
      </c>
      <c r="H187" s="36">
        <v>1212.8666666666668</v>
      </c>
      <c r="I187" s="36">
        <v>1233.6333333333332</v>
      </c>
      <c r="J187" s="36">
        <v>1269.5666666666668</v>
      </c>
      <c r="K187" s="31">
        <v>1197.7</v>
      </c>
      <c r="L187" s="31">
        <v>1141</v>
      </c>
      <c r="M187" s="31">
        <v>4.2843400000000003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932.85</v>
      </c>
      <c r="D188" s="36">
        <v>938.83333333333337</v>
      </c>
      <c r="E188" s="36">
        <v>914.66666666666674</v>
      </c>
      <c r="F188" s="36">
        <v>896.48333333333335</v>
      </c>
      <c r="G188" s="36">
        <v>872.31666666666672</v>
      </c>
      <c r="H188" s="36">
        <v>957.01666666666677</v>
      </c>
      <c r="I188" s="36">
        <v>981.18333333333351</v>
      </c>
      <c r="J188" s="36">
        <v>999.36666666666679</v>
      </c>
      <c r="K188" s="31">
        <v>963</v>
      </c>
      <c r="L188" s="31">
        <v>920.65</v>
      </c>
      <c r="M188" s="31">
        <v>6.23712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3780</v>
      </c>
      <c r="D189" s="36">
        <v>3756.3333333333335</v>
      </c>
      <c r="E189" s="36">
        <v>3683.666666666667</v>
      </c>
      <c r="F189" s="36">
        <v>3587.3333333333335</v>
      </c>
      <c r="G189" s="36">
        <v>3514.666666666667</v>
      </c>
      <c r="H189" s="36">
        <v>3852.666666666667</v>
      </c>
      <c r="I189" s="36">
        <v>3925.3333333333339</v>
      </c>
      <c r="J189" s="36">
        <v>4021.666666666667</v>
      </c>
      <c r="K189" s="31">
        <v>3829</v>
      </c>
      <c r="L189" s="31">
        <v>3660</v>
      </c>
      <c r="M189" s="31">
        <v>0.65896999999999994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1402.15</v>
      </c>
      <c r="D190" s="36">
        <v>1401.8</v>
      </c>
      <c r="E190" s="36">
        <v>1376.35</v>
      </c>
      <c r="F190" s="36">
        <v>1350.55</v>
      </c>
      <c r="G190" s="36">
        <v>1325.1</v>
      </c>
      <c r="H190" s="36">
        <v>1427.6</v>
      </c>
      <c r="I190" s="36">
        <v>1453.0500000000002</v>
      </c>
      <c r="J190" s="36">
        <v>1478.85</v>
      </c>
      <c r="K190" s="31">
        <v>1427.25</v>
      </c>
      <c r="L190" s="31">
        <v>1376</v>
      </c>
      <c r="M190" s="31">
        <v>13.56564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804.4</v>
      </c>
      <c r="D191" s="36">
        <v>801.61666666666667</v>
      </c>
      <c r="E191" s="36">
        <v>796.33333333333337</v>
      </c>
      <c r="F191" s="36">
        <v>788.26666666666665</v>
      </c>
      <c r="G191" s="36">
        <v>782.98333333333335</v>
      </c>
      <c r="H191" s="36">
        <v>809.68333333333339</v>
      </c>
      <c r="I191" s="36">
        <v>814.9666666666667</v>
      </c>
      <c r="J191" s="36">
        <v>823.03333333333342</v>
      </c>
      <c r="K191" s="31">
        <v>806.9</v>
      </c>
      <c r="L191" s="31">
        <v>793.55</v>
      </c>
      <c r="M191" s="31">
        <v>3.7294100000000001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2796.4</v>
      </c>
      <c r="D192" s="36">
        <v>2770.7666666666664</v>
      </c>
      <c r="E192" s="36">
        <v>2715.6333333333328</v>
      </c>
      <c r="F192" s="36">
        <v>2634.8666666666663</v>
      </c>
      <c r="G192" s="36">
        <v>2579.7333333333327</v>
      </c>
      <c r="H192" s="36">
        <v>2851.5333333333328</v>
      </c>
      <c r="I192" s="36">
        <v>2906.6666666666661</v>
      </c>
      <c r="J192" s="36">
        <v>2987.4333333333329</v>
      </c>
      <c r="K192" s="31">
        <v>2825.9</v>
      </c>
      <c r="L192" s="31">
        <v>2690</v>
      </c>
      <c r="M192" s="31">
        <v>9.4164100000000008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468.3</v>
      </c>
      <c r="D193" s="36">
        <v>459.93333333333339</v>
      </c>
      <c r="E193" s="36">
        <v>448.46666666666681</v>
      </c>
      <c r="F193" s="36">
        <v>428.63333333333344</v>
      </c>
      <c r="G193" s="36">
        <v>417.16666666666686</v>
      </c>
      <c r="H193" s="36">
        <v>479.76666666666677</v>
      </c>
      <c r="I193" s="36">
        <v>491.23333333333335</v>
      </c>
      <c r="J193" s="36">
        <v>511.06666666666672</v>
      </c>
      <c r="K193" s="31">
        <v>471.4</v>
      </c>
      <c r="L193" s="31">
        <v>440.1</v>
      </c>
      <c r="M193" s="31">
        <v>45.663539999999998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564.95000000000005</v>
      </c>
      <c r="D194" s="36">
        <v>557.81666666666672</v>
      </c>
      <c r="E194" s="36">
        <v>548.13333333333344</v>
      </c>
      <c r="F194" s="36">
        <v>531.31666666666672</v>
      </c>
      <c r="G194" s="36">
        <v>521.63333333333344</v>
      </c>
      <c r="H194" s="36">
        <v>574.63333333333344</v>
      </c>
      <c r="I194" s="36">
        <v>584.31666666666661</v>
      </c>
      <c r="J194" s="36">
        <v>601.13333333333344</v>
      </c>
      <c r="K194" s="31">
        <v>567.5</v>
      </c>
      <c r="L194" s="31">
        <v>541</v>
      </c>
      <c r="M194" s="31">
        <v>8.7810900000000007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2334.75</v>
      </c>
      <c r="D195" s="36">
        <v>2326.9500000000003</v>
      </c>
      <c r="E195" s="36">
        <v>2300.9000000000005</v>
      </c>
      <c r="F195" s="36">
        <v>2267.0500000000002</v>
      </c>
      <c r="G195" s="36">
        <v>2241.0000000000005</v>
      </c>
      <c r="H195" s="36">
        <v>2360.8000000000006</v>
      </c>
      <c r="I195" s="36">
        <v>2386.8500000000008</v>
      </c>
      <c r="J195" s="36">
        <v>2420.7000000000007</v>
      </c>
      <c r="K195" s="31">
        <v>2353</v>
      </c>
      <c r="L195" s="31">
        <v>2293.1</v>
      </c>
      <c r="M195" s="31">
        <v>8.3431999999999995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1069.8499999999999</v>
      </c>
      <c r="D196" s="36">
        <v>1067.3</v>
      </c>
      <c r="E196" s="36">
        <v>1051</v>
      </c>
      <c r="F196" s="36">
        <v>1032.1500000000001</v>
      </c>
      <c r="G196" s="36">
        <v>1015.8500000000001</v>
      </c>
      <c r="H196" s="36">
        <v>1086.1499999999999</v>
      </c>
      <c r="I196" s="36">
        <v>1102.4499999999996</v>
      </c>
      <c r="J196" s="36">
        <v>1121.2999999999997</v>
      </c>
      <c r="K196" s="31">
        <v>1083.5999999999999</v>
      </c>
      <c r="L196" s="31">
        <v>1048.45</v>
      </c>
      <c r="M196" s="31">
        <v>10.318390000000001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2538.15</v>
      </c>
      <c r="D197" s="36">
        <v>2504.6</v>
      </c>
      <c r="E197" s="36">
        <v>2439.1999999999998</v>
      </c>
      <c r="F197" s="36">
        <v>2340.25</v>
      </c>
      <c r="G197" s="36">
        <v>2274.85</v>
      </c>
      <c r="H197" s="36">
        <v>2603.5499999999997</v>
      </c>
      <c r="I197" s="36">
        <v>2668.9500000000003</v>
      </c>
      <c r="J197" s="36">
        <v>2767.8999999999996</v>
      </c>
      <c r="K197" s="31">
        <v>2570</v>
      </c>
      <c r="L197" s="31">
        <v>2405.65</v>
      </c>
      <c r="M197" s="31">
        <v>1.23933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140.6</v>
      </c>
      <c r="D198" s="36">
        <v>140.33333333333334</v>
      </c>
      <c r="E198" s="36">
        <v>137.16666666666669</v>
      </c>
      <c r="F198" s="36">
        <v>133.73333333333335</v>
      </c>
      <c r="G198" s="36">
        <v>130.56666666666669</v>
      </c>
      <c r="H198" s="36">
        <v>143.76666666666668</v>
      </c>
      <c r="I198" s="36">
        <v>146.93333333333337</v>
      </c>
      <c r="J198" s="36">
        <v>150.36666666666667</v>
      </c>
      <c r="K198" s="31">
        <v>143.5</v>
      </c>
      <c r="L198" s="31">
        <v>136.9</v>
      </c>
      <c r="M198" s="31">
        <v>10.042120000000001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2906.9</v>
      </c>
      <c r="D199" s="36">
        <v>2924.1166666666668</v>
      </c>
      <c r="E199" s="36">
        <v>2854.5833333333335</v>
      </c>
      <c r="F199" s="36">
        <v>2802.2666666666669</v>
      </c>
      <c r="G199" s="36">
        <v>2732.7333333333336</v>
      </c>
      <c r="H199" s="36">
        <v>2976.4333333333334</v>
      </c>
      <c r="I199" s="36">
        <v>3045.9666666666662</v>
      </c>
      <c r="J199" s="36">
        <v>3098.2833333333333</v>
      </c>
      <c r="K199" s="31">
        <v>2993.65</v>
      </c>
      <c r="L199" s="31">
        <v>2871.8</v>
      </c>
      <c r="M199" s="31">
        <v>1.5345500000000001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571.1</v>
      </c>
      <c r="D200" s="36">
        <v>566.16666666666663</v>
      </c>
      <c r="E200" s="36">
        <v>556.33333333333326</v>
      </c>
      <c r="F200" s="36">
        <v>541.56666666666661</v>
      </c>
      <c r="G200" s="36">
        <v>531.73333333333323</v>
      </c>
      <c r="H200" s="36">
        <v>580.93333333333328</v>
      </c>
      <c r="I200" s="36">
        <v>590.76666666666654</v>
      </c>
      <c r="J200" s="36">
        <v>605.5333333333333</v>
      </c>
      <c r="K200" s="31">
        <v>576</v>
      </c>
      <c r="L200" s="31">
        <v>551.4</v>
      </c>
      <c r="M200" s="31">
        <v>18.379740000000002</v>
      </c>
      <c r="N200" s="1"/>
      <c r="O200" s="1"/>
    </row>
    <row r="201" spans="1:15" ht="12.75" customHeight="1">
      <c r="A201" s="33">
        <v>191</v>
      </c>
      <c r="B201" s="53" t="s">
        <v>870</v>
      </c>
      <c r="C201" s="31">
        <v>371.6</v>
      </c>
      <c r="D201" s="36">
        <v>370.33333333333331</v>
      </c>
      <c r="E201" s="36">
        <v>361.26666666666665</v>
      </c>
      <c r="F201" s="36">
        <v>350.93333333333334</v>
      </c>
      <c r="G201" s="36">
        <v>341.86666666666667</v>
      </c>
      <c r="H201" s="36">
        <v>380.66666666666663</v>
      </c>
      <c r="I201" s="36">
        <v>389.73333333333335</v>
      </c>
      <c r="J201" s="36">
        <v>400.06666666666661</v>
      </c>
      <c r="K201" s="31">
        <v>379.4</v>
      </c>
      <c r="L201" s="31">
        <v>360</v>
      </c>
      <c r="M201" s="31">
        <v>18.147359999999999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637.54999999999995</v>
      </c>
      <c r="D202" s="36">
        <v>638.5</v>
      </c>
      <c r="E202" s="36">
        <v>629.04999999999995</v>
      </c>
      <c r="F202" s="36">
        <v>620.54999999999995</v>
      </c>
      <c r="G202" s="36">
        <v>611.09999999999991</v>
      </c>
      <c r="H202" s="36">
        <v>647</v>
      </c>
      <c r="I202" s="36">
        <v>656.45</v>
      </c>
      <c r="J202" s="36">
        <v>664.95</v>
      </c>
      <c r="K202" s="31">
        <v>647.95000000000005</v>
      </c>
      <c r="L202" s="31">
        <v>630</v>
      </c>
      <c r="M202" s="31">
        <v>13.117520000000001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189.05</v>
      </c>
      <c r="D203" s="36">
        <v>189.4</v>
      </c>
      <c r="E203" s="36">
        <v>185.25</v>
      </c>
      <c r="F203" s="36">
        <v>181.45</v>
      </c>
      <c r="G203" s="36">
        <v>177.29999999999998</v>
      </c>
      <c r="H203" s="36">
        <v>193.20000000000002</v>
      </c>
      <c r="I203" s="36">
        <v>197.35000000000005</v>
      </c>
      <c r="J203" s="36">
        <v>201.15000000000003</v>
      </c>
      <c r="K203" s="31">
        <v>193.55</v>
      </c>
      <c r="L203" s="31">
        <v>185.6</v>
      </c>
      <c r="M203" s="31">
        <v>40.363120000000002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207.85</v>
      </c>
      <c r="D204" s="36">
        <v>205.38333333333333</v>
      </c>
      <c r="E204" s="36">
        <v>199.46666666666664</v>
      </c>
      <c r="F204" s="36">
        <v>191.08333333333331</v>
      </c>
      <c r="G204" s="36">
        <v>185.16666666666663</v>
      </c>
      <c r="H204" s="36">
        <v>213.76666666666665</v>
      </c>
      <c r="I204" s="36">
        <v>219.68333333333334</v>
      </c>
      <c r="J204" s="36">
        <v>228.06666666666666</v>
      </c>
      <c r="K204" s="31">
        <v>211.3</v>
      </c>
      <c r="L204" s="31">
        <v>197</v>
      </c>
      <c r="M204" s="31">
        <v>35.503889999999998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278.05</v>
      </c>
      <c r="D205" s="36">
        <v>280.2166666666667</v>
      </c>
      <c r="E205" s="36">
        <v>274.38333333333338</v>
      </c>
      <c r="F205" s="36">
        <v>270.7166666666667</v>
      </c>
      <c r="G205" s="36">
        <v>264.88333333333338</v>
      </c>
      <c r="H205" s="36">
        <v>283.88333333333338</v>
      </c>
      <c r="I205" s="36">
        <v>289.71666666666664</v>
      </c>
      <c r="J205" s="36">
        <v>293.38333333333338</v>
      </c>
      <c r="K205" s="31">
        <v>286.05</v>
      </c>
      <c r="L205" s="31">
        <v>276.55</v>
      </c>
      <c r="M205" s="31">
        <v>33.350659999999998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2138.5</v>
      </c>
      <c r="D206" s="36">
        <v>2136.8333333333335</v>
      </c>
      <c r="E206" s="36">
        <v>2081.666666666667</v>
      </c>
      <c r="F206" s="36">
        <v>2024.8333333333335</v>
      </c>
      <c r="G206" s="36">
        <v>1969.666666666667</v>
      </c>
      <c r="H206" s="36">
        <v>2193.666666666667</v>
      </c>
      <c r="I206" s="36">
        <v>2248.8333333333339</v>
      </c>
      <c r="J206" s="36">
        <v>2305.666666666667</v>
      </c>
      <c r="K206" s="31">
        <v>2192</v>
      </c>
      <c r="L206" s="31">
        <v>2080</v>
      </c>
      <c r="M206" s="31">
        <v>1.7102999999999999</v>
      </c>
      <c r="N206" s="1"/>
      <c r="O206" s="1"/>
    </row>
    <row r="207" spans="1:15" ht="12.75" customHeight="1">
      <c r="A207" s="33">
        <v>197</v>
      </c>
      <c r="B207" s="53" t="s">
        <v>871</v>
      </c>
      <c r="C207" s="31">
        <v>478.15</v>
      </c>
      <c r="D207" s="36">
        <v>477.0333333333333</v>
      </c>
      <c r="E207" s="36">
        <v>468.06666666666661</v>
      </c>
      <c r="F207" s="36">
        <v>457.98333333333329</v>
      </c>
      <c r="G207" s="36">
        <v>449.01666666666659</v>
      </c>
      <c r="H207" s="36">
        <v>487.11666666666662</v>
      </c>
      <c r="I207" s="36">
        <v>496.08333333333331</v>
      </c>
      <c r="J207" s="36">
        <v>506.16666666666663</v>
      </c>
      <c r="K207" s="31">
        <v>486</v>
      </c>
      <c r="L207" s="31">
        <v>466.95</v>
      </c>
      <c r="M207" s="31">
        <v>14.343260000000001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1397.5</v>
      </c>
      <c r="D208" s="36">
        <v>1382.7333333333336</v>
      </c>
      <c r="E208" s="36">
        <v>1365.6666666666672</v>
      </c>
      <c r="F208" s="36">
        <v>1333.8333333333337</v>
      </c>
      <c r="G208" s="36">
        <v>1316.7666666666673</v>
      </c>
      <c r="H208" s="36">
        <v>1414.5666666666671</v>
      </c>
      <c r="I208" s="36">
        <v>1431.6333333333337</v>
      </c>
      <c r="J208" s="36">
        <v>1463.4666666666669</v>
      </c>
      <c r="K208" s="31">
        <v>1399.8</v>
      </c>
      <c r="L208" s="31">
        <v>1350.9</v>
      </c>
      <c r="M208" s="31">
        <v>59.367089999999997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3760.5</v>
      </c>
      <c r="D209" s="36">
        <v>3756.8666666666668</v>
      </c>
      <c r="E209" s="36">
        <v>3704.7333333333336</v>
      </c>
      <c r="F209" s="36">
        <v>3648.9666666666667</v>
      </c>
      <c r="G209" s="36">
        <v>3596.8333333333335</v>
      </c>
      <c r="H209" s="36">
        <v>3812.6333333333337</v>
      </c>
      <c r="I209" s="36">
        <v>3864.7666666666669</v>
      </c>
      <c r="J209" s="36">
        <v>3920.5333333333338</v>
      </c>
      <c r="K209" s="31">
        <v>3809</v>
      </c>
      <c r="L209" s="31">
        <v>3701.1</v>
      </c>
      <c r="M209" s="31">
        <v>4.5150600000000001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1559.7</v>
      </c>
      <c r="D210" s="36">
        <v>1557.25</v>
      </c>
      <c r="E210" s="36">
        <v>1549.05</v>
      </c>
      <c r="F210" s="36">
        <v>1538.3999999999999</v>
      </c>
      <c r="G210" s="36">
        <v>1530.1999999999998</v>
      </c>
      <c r="H210" s="36">
        <v>1567.9</v>
      </c>
      <c r="I210" s="36">
        <v>1576.1</v>
      </c>
      <c r="J210" s="36">
        <v>1586.7500000000002</v>
      </c>
      <c r="K210" s="31">
        <v>1565.45</v>
      </c>
      <c r="L210" s="31">
        <v>1546.6</v>
      </c>
      <c r="M210" s="31">
        <v>232.11435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555.25</v>
      </c>
      <c r="D211" s="36">
        <v>554.80000000000007</v>
      </c>
      <c r="E211" s="36">
        <v>550.85000000000014</v>
      </c>
      <c r="F211" s="36">
        <v>546.45000000000005</v>
      </c>
      <c r="G211" s="36">
        <v>542.50000000000011</v>
      </c>
      <c r="H211" s="36">
        <v>559.20000000000016</v>
      </c>
      <c r="I211" s="36">
        <v>563.1500000000002</v>
      </c>
      <c r="J211" s="36">
        <v>567.55000000000018</v>
      </c>
      <c r="K211" s="31">
        <v>558.75</v>
      </c>
      <c r="L211" s="31">
        <v>550.4</v>
      </c>
      <c r="M211" s="31">
        <v>39.702170000000002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94.15</v>
      </c>
      <c r="D212" s="36">
        <v>93.7</v>
      </c>
      <c r="E212" s="36">
        <v>92.4</v>
      </c>
      <c r="F212" s="36">
        <v>90.65</v>
      </c>
      <c r="G212" s="36">
        <v>89.350000000000009</v>
      </c>
      <c r="H212" s="36">
        <v>95.45</v>
      </c>
      <c r="I212" s="36">
        <v>96.749999999999986</v>
      </c>
      <c r="J212" s="36">
        <v>98.5</v>
      </c>
      <c r="K212" s="31">
        <v>95</v>
      </c>
      <c r="L212" s="31">
        <v>91.95</v>
      </c>
      <c r="M212" s="31">
        <v>170.66161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820.55</v>
      </c>
      <c r="D213" s="36">
        <v>813.75</v>
      </c>
      <c r="E213" s="36">
        <v>800.8</v>
      </c>
      <c r="F213" s="36">
        <v>781.05</v>
      </c>
      <c r="G213" s="36">
        <v>768.09999999999991</v>
      </c>
      <c r="H213" s="36">
        <v>833.5</v>
      </c>
      <c r="I213" s="36">
        <v>846.45</v>
      </c>
      <c r="J213" s="36">
        <v>866.2</v>
      </c>
      <c r="K213" s="31">
        <v>826.7</v>
      </c>
      <c r="L213" s="31">
        <v>794</v>
      </c>
      <c r="M213" s="31">
        <v>8.0669199999999996</v>
      </c>
      <c r="N213" s="1"/>
      <c r="O213" s="1"/>
    </row>
    <row r="214" spans="1:15" ht="12.75" customHeight="1">
      <c r="A214" s="33">
        <v>204</v>
      </c>
      <c r="B214" s="53" t="s">
        <v>872</v>
      </c>
      <c r="C214" s="31">
        <v>1172.3</v>
      </c>
      <c r="D214" s="36">
        <v>1158.0166666666667</v>
      </c>
      <c r="E214" s="36">
        <v>1117.0333333333333</v>
      </c>
      <c r="F214" s="36">
        <v>1061.7666666666667</v>
      </c>
      <c r="G214" s="36">
        <v>1020.7833333333333</v>
      </c>
      <c r="H214" s="36">
        <v>1213.2833333333333</v>
      </c>
      <c r="I214" s="36">
        <v>1254.2666666666664</v>
      </c>
      <c r="J214" s="36">
        <v>1309.5333333333333</v>
      </c>
      <c r="K214" s="31">
        <v>1199</v>
      </c>
      <c r="L214" s="31">
        <v>1102.75</v>
      </c>
      <c r="M214" s="31">
        <v>2.38035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1839.7</v>
      </c>
      <c r="D215" s="36">
        <v>1841.5666666666666</v>
      </c>
      <c r="E215" s="36">
        <v>1808.1333333333332</v>
      </c>
      <c r="F215" s="36">
        <v>1776.5666666666666</v>
      </c>
      <c r="G215" s="36">
        <v>1743.1333333333332</v>
      </c>
      <c r="H215" s="36">
        <v>1873.1333333333332</v>
      </c>
      <c r="I215" s="36">
        <v>1906.5666666666666</v>
      </c>
      <c r="J215" s="36">
        <v>1938.1333333333332</v>
      </c>
      <c r="K215" s="31">
        <v>1875</v>
      </c>
      <c r="L215" s="31">
        <v>1810</v>
      </c>
      <c r="M215" s="31">
        <v>20.878039999999999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5534.25</v>
      </c>
      <c r="D216" s="36">
        <v>5580.6833333333343</v>
      </c>
      <c r="E216" s="36">
        <v>5425.9166666666688</v>
      </c>
      <c r="F216" s="36">
        <v>5317.5833333333348</v>
      </c>
      <c r="G216" s="36">
        <v>5162.8166666666693</v>
      </c>
      <c r="H216" s="36">
        <v>5689.0166666666682</v>
      </c>
      <c r="I216" s="36">
        <v>5843.7833333333347</v>
      </c>
      <c r="J216" s="36">
        <v>5952.1166666666677</v>
      </c>
      <c r="K216" s="31">
        <v>5735.45</v>
      </c>
      <c r="L216" s="31">
        <v>5472.35</v>
      </c>
      <c r="M216" s="31">
        <v>14.981</v>
      </c>
      <c r="N216" s="1"/>
      <c r="O216" s="1"/>
    </row>
    <row r="217" spans="1:15" ht="12.75" customHeight="1">
      <c r="A217" s="33">
        <v>207</v>
      </c>
      <c r="B217" s="53" t="s">
        <v>873</v>
      </c>
      <c r="C217" s="31">
        <v>337.5</v>
      </c>
      <c r="D217" s="36">
        <v>335.26666666666665</v>
      </c>
      <c r="E217" s="36">
        <v>330.23333333333329</v>
      </c>
      <c r="F217" s="36">
        <v>322.96666666666664</v>
      </c>
      <c r="G217" s="36">
        <v>317.93333333333328</v>
      </c>
      <c r="H217" s="36">
        <v>342.5333333333333</v>
      </c>
      <c r="I217" s="36">
        <v>347.56666666666661</v>
      </c>
      <c r="J217" s="36">
        <v>354.83333333333331</v>
      </c>
      <c r="K217" s="31">
        <v>340.3</v>
      </c>
      <c r="L217" s="31">
        <v>328</v>
      </c>
      <c r="M217" s="31">
        <v>4.9742100000000002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677.5</v>
      </c>
      <c r="D218" s="36">
        <v>681.83333333333337</v>
      </c>
      <c r="E218" s="36">
        <v>668.66666666666674</v>
      </c>
      <c r="F218" s="36">
        <v>659.83333333333337</v>
      </c>
      <c r="G218" s="36">
        <v>646.66666666666674</v>
      </c>
      <c r="H218" s="36">
        <v>690.66666666666674</v>
      </c>
      <c r="I218" s="36">
        <v>703.83333333333348</v>
      </c>
      <c r="J218" s="36">
        <v>712.66666666666674</v>
      </c>
      <c r="K218" s="31">
        <v>695</v>
      </c>
      <c r="L218" s="31">
        <v>673</v>
      </c>
      <c r="M218" s="31">
        <v>104.20244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4666.6000000000004</v>
      </c>
      <c r="D219" s="36">
        <v>4638.8666666666668</v>
      </c>
      <c r="E219" s="36">
        <v>4477.7333333333336</v>
      </c>
      <c r="F219" s="36">
        <v>4288.8666666666668</v>
      </c>
      <c r="G219" s="36">
        <v>4127.7333333333336</v>
      </c>
      <c r="H219" s="36">
        <v>4827.7333333333336</v>
      </c>
      <c r="I219" s="36">
        <v>4988.8666666666668</v>
      </c>
      <c r="J219" s="36">
        <v>5177.7333333333336</v>
      </c>
      <c r="K219" s="31">
        <v>4800</v>
      </c>
      <c r="L219" s="31">
        <v>4450</v>
      </c>
      <c r="M219" s="31">
        <v>91.289850000000001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337.3</v>
      </c>
      <c r="D220" s="36">
        <v>337.45</v>
      </c>
      <c r="E220" s="36">
        <v>324.2</v>
      </c>
      <c r="F220" s="36">
        <v>311.10000000000002</v>
      </c>
      <c r="G220" s="36">
        <v>297.85000000000002</v>
      </c>
      <c r="H220" s="36">
        <v>350.54999999999995</v>
      </c>
      <c r="I220" s="36">
        <v>363.79999999999995</v>
      </c>
      <c r="J220" s="36">
        <v>376.89999999999992</v>
      </c>
      <c r="K220" s="31">
        <v>350.7</v>
      </c>
      <c r="L220" s="31">
        <v>324.35000000000002</v>
      </c>
      <c r="M220" s="31">
        <v>170.41987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515.54999999999995</v>
      </c>
      <c r="D221" s="36">
        <v>519.73333333333335</v>
      </c>
      <c r="E221" s="36">
        <v>503.86666666666667</v>
      </c>
      <c r="F221" s="36">
        <v>492.18333333333334</v>
      </c>
      <c r="G221" s="36">
        <v>476.31666666666666</v>
      </c>
      <c r="H221" s="36">
        <v>531.41666666666674</v>
      </c>
      <c r="I221" s="36">
        <v>547.28333333333353</v>
      </c>
      <c r="J221" s="36">
        <v>558.9666666666667</v>
      </c>
      <c r="K221" s="31">
        <v>535.6</v>
      </c>
      <c r="L221" s="31">
        <v>508.05</v>
      </c>
      <c r="M221" s="31">
        <v>95.795389999999998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2549.6</v>
      </c>
      <c r="D222" s="36">
        <v>2555.8666666666668</v>
      </c>
      <c r="E222" s="36">
        <v>2511.7333333333336</v>
      </c>
      <c r="F222" s="36">
        <v>2473.8666666666668</v>
      </c>
      <c r="G222" s="36">
        <v>2429.7333333333336</v>
      </c>
      <c r="H222" s="36">
        <v>2593.7333333333336</v>
      </c>
      <c r="I222" s="36">
        <v>2637.8666666666668</v>
      </c>
      <c r="J222" s="36">
        <v>2675.7333333333336</v>
      </c>
      <c r="K222" s="31">
        <v>2600</v>
      </c>
      <c r="L222" s="31">
        <v>2518</v>
      </c>
      <c r="M222" s="31">
        <v>41.025469999999999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687.8</v>
      </c>
      <c r="D223" s="36">
        <v>688.76666666666677</v>
      </c>
      <c r="E223" s="36">
        <v>674.03333333333353</v>
      </c>
      <c r="F223" s="36">
        <v>660.26666666666677</v>
      </c>
      <c r="G223" s="36">
        <v>645.53333333333353</v>
      </c>
      <c r="H223" s="36">
        <v>702.53333333333353</v>
      </c>
      <c r="I223" s="36">
        <v>717.26666666666688</v>
      </c>
      <c r="J223" s="36">
        <v>731.03333333333353</v>
      </c>
      <c r="K223" s="31">
        <v>703.5</v>
      </c>
      <c r="L223" s="31">
        <v>675</v>
      </c>
      <c r="M223" s="31">
        <v>10.591010000000001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10447.65</v>
      </c>
      <c r="D224" s="36">
        <v>10396.966666666667</v>
      </c>
      <c r="E224" s="36">
        <v>10300.683333333334</v>
      </c>
      <c r="F224" s="36">
        <v>10153.716666666667</v>
      </c>
      <c r="G224" s="36">
        <v>10057.433333333334</v>
      </c>
      <c r="H224" s="36">
        <v>10543.933333333334</v>
      </c>
      <c r="I224" s="36">
        <v>10640.216666666667</v>
      </c>
      <c r="J224" s="36">
        <v>10787.183333333334</v>
      </c>
      <c r="K224" s="31">
        <v>10493.25</v>
      </c>
      <c r="L224" s="31">
        <v>10250</v>
      </c>
      <c r="M224" s="31">
        <v>0.47305999999999998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866.85</v>
      </c>
      <c r="D225" s="36">
        <v>857.93333333333339</v>
      </c>
      <c r="E225" s="36">
        <v>836.91666666666674</v>
      </c>
      <c r="F225" s="36">
        <v>806.98333333333335</v>
      </c>
      <c r="G225" s="36">
        <v>785.9666666666667</v>
      </c>
      <c r="H225" s="36">
        <v>887.86666666666679</v>
      </c>
      <c r="I225" s="36">
        <v>908.88333333333344</v>
      </c>
      <c r="J225" s="36">
        <v>938.81666666666683</v>
      </c>
      <c r="K225" s="31">
        <v>878.95</v>
      </c>
      <c r="L225" s="31">
        <v>828</v>
      </c>
      <c r="M225" s="31">
        <v>8.6128400000000003</v>
      </c>
      <c r="N225" s="1"/>
      <c r="O225" s="1"/>
    </row>
    <row r="226" spans="1:15" ht="12.75" customHeight="1">
      <c r="A226" s="33">
        <v>216</v>
      </c>
      <c r="B226" s="53" t="s">
        <v>874</v>
      </c>
      <c r="C226" s="31">
        <v>439.6</v>
      </c>
      <c r="D226" s="36">
        <v>447.11666666666662</v>
      </c>
      <c r="E226" s="36">
        <v>430.23333333333323</v>
      </c>
      <c r="F226" s="36">
        <v>420.86666666666662</v>
      </c>
      <c r="G226" s="36">
        <v>403.98333333333323</v>
      </c>
      <c r="H226" s="36">
        <v>456.48333333333323</v>
      </c>
      <c r="I226" s="36">
        <v>473.36666666666656</v>
      </c>
      <c r="J226" s="36">
        <v>482.73333333333323</v>
      </c>
      <c r="K226" s="31">
        <v>464</v>
      </c>
      <c r="L226" s="31">
        <v>437.75</v>
      </c>
      <c r="M226" s="31">
        <v>12.60656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52030.2</v>
      </c>
      <c r="D227" s="36">
        <v>51923.616666666661</v>
      </c>
      <c r="E227" s="36">
        <v>51131.283333333326</v>
      </c>
      <c r="F227" s="36">
        <v>50232.366666666661</v>
      </c>
      <c r="G227" s="36">
        <v>49440.033333333326</v>
      </c>
      <c r="H227" s="36">
        <v>52822.533333333326</v>
      </c>
      <c r="I227" s="36">
        <v>53614.866666666654</v>
      </c>
      <c r="J227" s="36">
        <v>54513.783333333326</v>
      </c>
      <c r="K227" s="31">
        <v>52715.95</v>
      </c>
      <c r="L227" s="31">
        <v>51024.7</v>
      </c>
      <c r="M227" s="31">
        <v>4.172E-2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249.65</v>
      </c>
      <c r="D228" s="36">
        <v>249.21666666666667</v>
      </c>
      <c r="E228" s="36">
        <v>238.43333333333334</v>
      </c>
      <c r="F228" s="36">
        <v>227.21666666666667</v>
      </c>
      <c r="G228" s="36">
        <v>216.43333333333334</v>
      </c>
      <c r="H228" s="36">
        <v>260.43333333333334</v>
      </c>
      <c r="I228" s="36">
        <v>271.2166666666667</v>
      </c>
      <c r="J228" s="36">
        <v>282.43333333333334</v>
      </c>
      <c r="K228" s="31">
        <v>260</v>
      </c>
      <c r="L228" s="31">
        <v>238</v>
      </c>
      <c r="M228" s="31">
        <v>317.03564999999998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1110.4000000000001</v>
      </c>
      <c r="D229" s="36">
        <v>1108.3333333333333</v>
      </c>
      <c r="E229" s="36">
        <v>1098.6666666666665</v>
      </c>
      <c r="F229" s="36">
        <v>1086.9333333333332</v>
      </c>
      <c r="G229" s="36">
        <v>1077.2666666666664</v>
      </c>
      <c r="H229" s="36">
        <v>1120.0666666666666</v>
      </c>
      <c r="I229" s="36">
        <v>1129.7333333333331</v>
      </c>
      <c r="J229" s="36">
        <v>1141.4666666666667</v>
      </c>
      <c r="K229" s="31">
        <v>1118</v>
      </c>
      <c r="L229" s="31">
        <v>1096.5999999999999</v>
      </c>
      <c r="M229" s="31">
        <v>185.74162000000001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1644.8</v>
      </c>
      <c r="D230" s="36">
        <v>1636.7166666666665</v>
      </c>
      <c r="E230" s="36">
        <v>1623.6833333333329</v>
      </c>
      <c r="F230" s="36">
        <v>1602.5666666666664</v>
      </c>
      <c r="G230" s="36">
        <v>1589.5333333333328</v>
      </c>
      <c r="H230" s="36">
        <v>1657.833333333333</v>
      </c>
      <c r="I230" s="36">
        <v>1670.8666666666663</v>
      </c>
      <c r="J230" s="36">
        <v>1691.9833333333331</v>
      </c>
      <c r="K230" s="31">
        <v>1649.75</v>
      </c>
      <c r="L230" s="31">
        <v>1615.6</v>
      </c>
      <c r="M230" s="31">
        <v>7.1681299999999997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563.6</v>
      </c>
      <c r="D231" s="36">
        <v>564.63333333333333</v>
      </c>
      <c r="E231" s="36">
        <v>560.51666666666665</v>
      </c>
      <c r="F231" s="36">
        <v>557.43333333333328</v>
      </c>
      <c r="G231" s="36">
        <v>553.31666666666661</v>
      </c>
      <c r="H231" s="36">
        <v>567.7166666666667</v>
      </c>
      <c r="I231" s="36">
        <v>571.83333333333326</v>
      </c>
      <c r="J231" s="36">
        <v>574.91666666666674</v>
      </c>
      <c r="K231" s="31">
        <v>568.75</v>
      </c>
      <c r="L231" s="31">
        <v>561.54999999999995</v>
      </c>
      <c r="M231" s="31">
        <v>7.7737400000000001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713.75</v>
      </c>
      <c r="D232" s="36">
        <v>711.9</v>
      </c>
      <c r="E232" s="36">
        <v>707.44999999999993</v>
      </c>
      <c r="F232" s="36">
        <v>701.15</v>
      </c>
      <c r="G232" s="36">
        <v>696.69999999999993</v>
      </c>
      <c r="H232" s="36">
        <v>718.19999999999993</v>
      </c>
      <c r="I232" s="36">
        <v>722.65</v>
      </c>
      <c r="J232" s="36">
        <v>728.94999999999993</v>
      </c>
      <c r="K232" s="31">
        <v>716.35</v>
      </c>
      <c r="L232" s="31">
        <v>705.6</v>
      </c>
      <c r="M232" s="31">
        <v>4.3667600000000002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83.65</v>
      </c>
      <c r="D233" s="36">
        <v>83.366666666666674</v>
      </c>
      <c r="E233" s="36">
        <v>81.783333333333346</v>
      </c>
      <c r="F233" s="36">
        <v>79.916666666666671</v>
      </c>
      <c r="G233" s="36">
        <v>78.333333333333343</v>
      </c>
      <c r="H233" s="36">
        <v>85.233333333333348</v>
      </c>
      <c r="I233" s="36">
        <v>86.816666666666663</v>
      </c>
      <c r="J233" s="36">
        <v>88.683333333333351</v>
      </c>
      <c r="K233" s="31">
        <v>84.95</v>
      </c>
      <c r="L233" s="31">
        <v>81.5</v>
      </c>
      <c r="M233" s="31">
        <v>91.018299999999996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77.25</v>
      </c>
      <c r="D234" s="36">
        <v>77.566666666666663</v>
      </c>
      <c r="E234" s="36">
        <v>76.73333333333332</v>
      </c>
      <c r="F234" s="36">
        <v>76.216666666666654</v>
      </c>
      <c r="G234" s="36">
        <v>75.383333333333312</v>
      </c>
      <c r="H234" s="36">
        <v>78.083333333333329</v>
      </c>
      <c r="I234" s="36">
        <v>78.916666666666671</v>
      </c>
      <c r="J234" s="36">
        <v>79.433333333333337</v>
      </c>
      <c r="K234" s="31">
        <v>78.400000000000006</v>
      </c>
      <c r="L234" s="31">
        <v>77.05</v>
      </c>
      <c r="M234" s="31">
        <v>326.18937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114.3</v>
      </c>
      <c r="D235" s="36">
        <v>114.51666666666667</v>
      </c>
      <c r="E235" s="36">
        <v>113.53333333333333</v>
      </c>
      <c r="F235" s="36">
        <v>112.76666666666667</v>
      </c>
      <c r="G235" s="36">
        <v>111.78333333333333</v>
      </c>
      <c r="H235" s="36">
        <v>115.28333333333333</v>
      </c>
      <c r="I235" s="36">
        <v>116.26666666666665</v>
      </c>
      <c r="J235" s="36">
        <v>117.03333333333333</v>
      </c>
      <c r="K235" s="31">
        <v>115.5</v>
      </c>
      <c r="L235" s="31">
        <v>113.75</v>
      </c>
      <c r="M235" s="31">
        <v>91.411739999999995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414.2</v>
      </c>
      <c r="D236" s="36">
        <v>412.2</v>
      </c>
      <c r="E236" s="36">
        <v>408.4</v>
      </c>
      <c r="F236" s="36">
        <v>402.59999999999997</v>
      </c>
      <c r="G236" s="36">
        <v>398.79999999999995</v>
      </c>
      <c r="H236" s="36">
        <v>418</v>
      </c>
      <c r="I236" s="36">
        <v>421.80000000000007</v>
      </c>
      <c r="J236" s="36">
        <v>427.6</v>
      </c>
      <c r="K236" s="31">
        <v>416</v>
      </c>
      <c r="L236" s="31">
        <v>406.4</v>
      </c>
      <c r="M236" s="31">
        <v>12.58376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70.2</v>
      </c>
      <c r="D237" s="36">
        <v>70.216666666666669</v>
      </c>
      <c r="E237" s="36">
        <v>68.983333333333334</v>
      </c>
      <c r="F237" s="36">
        <v>67.766666666666666</v>
      </c>
      <c r="G237" s="36">
        <v>66.533333333333331</v>
      </c>
      <c r="H237" s="36">
        <v>71.433333333333337</v>
      </c>
      <c r="I237" s="36">
        <v>72.666666666666686</v>
      </c>
      <c r="J237" s="36">
        <v>73.88333333333334</v>
      </c>
      <c r="K237" s="31">
        <v>71.45</v>
      </c>
      <c r="L237" s="31">
        <v>69</v>
      </c>
      <c r="M237" s="31">
        <v>479.65069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249</v>
      </c>
      <c r="D238" s="36">
        <v>253.53333333333333</v>
      </c>
      <c r="E238" s="36">
        <v>239.06666666666666</v>
      </c>
      <c r="F238" s="36">
        <v>229.13333333333333</v>
      </c>
      <c r="G238" s="36">
        <v>214.66666666666666</v>
      </c>
      <c r="H238" s="36">
        <v>263.4666666666667</v>
      </c>
      <c r="I238" s="36">
        <v>277.93333333333328</v>
      </c>
      <c r="J238" s="36">
        <v>287.86666666666667</v>
      </c>
      <c r="K238" s="31">
        <v>268</v>
      </c>
      <c r="L238" s="31">
        <v>243.6</v>
      </c>
      <c r="M238" s="31">
        <v>241.70756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435.4</v>
      </c>
      <c r="D239" s="36">
        <v>434.73333333333329</v>
      </c>
      <c r="E239" s="36">
        <v>431.76666666666659</v>
      </c>
      <c r="F239" s="36">
        <v>428.13333333333333</v>
      </c>
      <c r="G239" s="36">
        <v>425.16666666666663</v>
      </c>
      <c r="H239" s="36">
        <v>438.36666666666656</v>
      </c>
      <c r="I239" s="36">
        <v>441.33333333333326</v>
      </c>
      <c r="J239" s="36">
        <v>444.96666666666653</v>
      </c>
      <c r="K239" s="31">
        <v>437.7</v>
      </c>
      <c r="L239" s="31">
        <v>431.1</v>
      </c>
      <c r="M239" s="31">
        <v>311.19999000000001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293.45</v>
      </c>
      <c r="D240" s="36">
        <v>290.58333333333331</v>
      </c>
      <c r="E240" s="36">
        <v>281.21666666666664</v>
      </c>
      <c r="F240" s="36">
        <v>268.98333333333335</v>
      </c>
      <c r="G240" s="36">
        <v>259.61666666666667</v>
      </c>
      <c r="H240" s="36">
        <v>302.81666666666661</v>
      </c>
      <c r="I240" s="36">
        <v>312.18333333333328</v>
      </c>
      <c r="J240" s="36">
        <v>324.41666666666657</v>
      </c>
      <c r="K240" s="31">
        <v>299.95</v>
      </c>
      <c r="L240" s="31">
        <v>278.35000000000002</v>
      </c>
      <c r="M240" s="31">
        <v>23.029679999999999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207</v>
      </c>
      <c r="D241" s="36">
        <v>204.4</v>
      </c>
      <c r="E241" s="36">
        <v>200.4</v>
      </c>
      <c r="F241" s="36">
        <v>193.8</v>
      </c>
      <c r="G241" s="36">
        <v>189.8</v>
      </c>
      <c r="H241" s="36">
        <v>211</v>
      </c>
      <c r="I241" s="36">
        <v>215</v>
      </c>
      <c r="J241" s="36">
        <v>221.6</v>
      </c>
      <c r="K241" s="31">
        <v>208.4</v>
      </c>
      <c r="L241" s="31">
        <v>197.8</v>
      </c>
      <c r="M241" s="31">
        <v>33.958860000000001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158.35</v>
      </c>
      <c r="D242" s="36">
        <v>156.91666666666666</v>
      </c>
      <c r="E242" s="36">
        <v>154.93333333333331</v>
      </c>
      <c r="F242" s="36">
        <v>151.51666666666665</v>
      </c>
      <c r="G242" s="36">
        <v>149.5333333333333</v>
      </c>
      <c r="H242" s="36">
        <v>160.33333333333331</v>
      </c>
      <c r="I242" s="36">
        <v>162.31666666666666</v>
      </c>
      <c r="J242" s="36">
        <v>165.73333333333332</v>
      </c>
      <c r="K242" s="31">
        <v>158.9</v>
      </c>
      <c r="L242" s="31">
        <v>153.5</v>
      </c>
      <c r="M242" s="31">
        <v>45.436990000000002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2546.6</v>
      </c>
      <c r="D243" s="36">
        <v>2538.0500000000002</v>
      </c>
      <c r="E243" s="36">
        <v>2516.6000000000004</v>
      </c>
      <c r="F243" s="36">
        <v>2486.6000000000004</v>
      </c>
      <c r="G243" s="36">
        <v>2465.1500000000005</v>
      </c>
      <c r="H243" s="36">
        <v>2568.0500000000002</v>
      </c>
      <c r="I243" s="36">
        <v>2589.5</v>
      </c>
      <c r="J243" s="36">
        <v>2619.5</v>
      </c>
      <c r="K243" s="31">
        <v>2559.5</v>
      </c>
      <c r="L243" s="31">
        <v>2508.0500000000002</v>
      </c>
      <c r="M243" s="31">
        <v>1.4484600000000001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542.54999999999995</v>
      </c>
      <c r="D244" s="36">
        <v>543</v>
      </c>
      <c r="E244" s="36">
        <v>529.54999999999995</v>
      </c>
      <c r="F244" s="36">
        <v>516.54999999999995</v>
      </c>
      <c r="G244" s="36">
        <v>503.09999999999991</v>
      </c>
      <c r="H244" s="36">
        <v>556</v>
      </c>
      <c r="I244" s="36">
        <v>569.45000000000005</v>
      </c>
      <c r="J244" s="36">
        <v>582.45000000000005</v>
      </c>
      <c r="K244" s="31">
        <v>556.45000000000005</v>
      </c>
      <c r="L244" s="31">
        <v>530</v>
      </c>
      <c r="M244" s="31">
        <v>35.820079999999997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162.55000000000001</v>
      </c>
      <c r="D245" s="36">
        <v>163.54999999999998</v>
      </c>
      <c r="E245" s="36">
        <v>159.59999999999997</v>
      </c>
      <c r="F245" s="36">
        <v>156.64999999999998</v>
      </c>
      <c r="G245" s="36">
        <v>152.69999999999996</v>
      </c>
      <c r="H245" s="36">
        <v>166.49999999999997</v>
      </c>
      <c r="I245" s="36">
        <v>170.44999999999996</v>
      </c>
      <c r="J245" s="36">
        <v>173.39999999999998</v>
      </c>
      <c r="K245" s="31">
        <v>167.5</v>
      </c>
      <c r="L245" s="31">
        <v>160.6</v>
      </c>
      <c r="M245" s="31">
        <v>338.13918999999999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583.5</v>
      </c>
      <c r="D246" s="36">
        <v>580.38333333333333</v>
      </c>
      <c r="E246" s="36">
        <v>575.9666666666667</v>
      </c>
      <c r="F246" s="36">
        <v>568.43333333333339</v>
      </c>
      <c r="G246" s="36">
        <v>564.01666666666677</v>
      </c>
      <c r="H246" s="36">
        <v>587.91666666666663</v>
      </c>
      <c r="I246" s="36">
        <v>592.33333333333337</v>
      </c>
      <c r="J246" s="36">
        <v>599.86666666666656</v>
      </c>
      <c r="K246" s="31">
        <v>584.79999999999995</v>
      </c>
      <c r="L246" s="31">
        <v>572.85</v>
      </c>
      <c r="M246" s="31">
        <v>37.815460000000002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163.6</v>
      </c>
      <c r="D247" s="36">
        <v>164.61666666666667</v>
      </c>
      <c r="E247" s="36">
        <v>161.13333333333335</v>
      </c>
      <c r="F247" s="36">
        <v>158.66666666666669</v>
      </c>
      <c r="G247" s="36">
        <v>155.18333333333337</v>
      </c>
      <c r="H247" s="36">
        <v>167.08333333333334</v>
      </c>
      <c r="I247" s="36">
        <v>170.56666666666669</v>
      </c>
      <c r="J247" s="36">
        <v>173.03333333333333</v>
      </c>
      <c r="K247" s="31">
        <v>168.1</v>
      </c>
      <c r="L247" s="31">
        <v>162.15</v>
      </c>
      <c r="M247" s="31">
        <v>357.22401000000002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66.650000000000006</v>
      </c>
      <c r="D248" s="36">
        <v>66.616666666666674</v>
      </c>
      <c r="E248" s="36">
        <v>65.233333333333348</v>
      </c>
      <c r="F248" s="36">
        <v>63.816666666666677</v>
      </c>
      <c r="G248" s="36">
        <v>62.433333333333351</v>
      </c>
      <c r="H248" s="36">
        <v>68.033333333333346</v>
      </c>
      <c r="I248" s="36">
        <v>69.416666666666671</v>
      </c>
      <c r="J248" s="36">
        <v>70.833333333333343</v>
      </c>
      <c r="K248" s="31">
        <v>68</v>
      </c>
      <c r="L248" s="31">
        <v>65.2</v>
      </c>
      <c r="M248" s="31">
        <v>247.33474000000001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973.3</v>
      </c>
      <c r="D249" s="36">
        <v>961.28333333333342</v>
      </c>
      <c r="E249" s="36">
        <v>937.71666666666681</v>
      </c>
      <c r="F249" s="36">
        <v>902.13333333333344</v>
      </c>
      <c r="G249" s="36">
        <v>878.56666666666683</v>
      </c>
      <c r="H249" s="36">
        <v>996.86666666666679</v>
      </c>
      <c r="I249" s="36">
        <v>1020.4333333333334</v>
      </c>
      <c r="J249" s="36">
        <v>1056.0166666666669</v>
      </c>
      <c r="K249" s="31">
        <v>984.85</v>
      </c>
      <c r="L249" s="31">
        <v>925.7</v>
      </c>
      <c r="M249" s="31">
        <v>54.515210000000003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173.05</v>
      </c>
      <c r="D250" s="36">
        <v>172.91666666666666</v>
      </c>
      <c r="E250" s="36">
        <v>167.93333333333331</v>
      </c>
      <c r="F250" s="36">
        <v>162.81666666666666</v>
      </c>
      <c r="G250" s="36">
        <v>157.83333333333331</v>
      </c>
      <c r="H250" s="36">
        <v>178.0333333333333</v>
      </c>
      <c r="I250" s="36">
        <v>183.01666666666665</v>
      </c>
      <c r="J250" s="36">
        <v>188.1333333333333</v>
      </c>
      <c r="K250" s="31">
        <v>177.9</v>
      </c>
      <c r="L250" s="31">
        <v>167.8</v>
      </c>
      <c r="M250" s="31">
        <v>702.50205000000005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1364.9</v>
      </c>
      <c r="D251" s="36">
        <v>1367.3333333333333</v>
      </c>
      <c r="E251" s="36">
        <v>1347.5666666666666</v>
      </c>
      <c r="F251" s="36">
        <v>1330.2333333333333</v>
      </c>
      <c r="G251" s="36">
        <v>1310.4666666666667</v>
      </c>
      <c r="H251" s="36">
        <v>1384.6666666666665</v>
      </c>
      <c r="I251" s="36">
        <v>1404.4333333333334</v>
      </c>
      <c r="J251" s="36">
        <v>1421.7666666666664</v>
      </c>
      <c r="K251" s="31">
        <v>1387.1</v>
      </c>
      <c r="L251" s="31">
        <v>1350</v>
      </c>
      <c r="M251" s="31">
        <v>0.25541999999999998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460.6</v>
      </c>
      <c r="D252" s="36">
        <v>459.7166666666667</v>
      </c>
      <c r="E252" s="36">
        <v>452.88333333333338</v>
      </c>
      <c r="F252" s="36">
        <v>445.16666666666669</v>
      </c>
      <c r="G252" s="36">
        <v>438.33333333333337</v>
      </c>
      <c r="H252" s="36">
        <v>467.43333333333339</v>
      </c>
      <c r="I252" s="36">
        <v>474.26666666666665</v>
      </c>
      <c r="J252" s="36">
        <v>481.98333333333341</v>
      </c>
      <c r="K252" s="31">
        <v>466.55</v>
      </c>
      <c r="L252" s="31">
        <v>452</v>
      </c>
      <c r="M252" s="31">
        <v>59.427979999999998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339.35</v>
      </c>
      <c r="D253" s="36">
        <v>339.59999999999997</v>
      </c>
      <c r="E253" s="36">
        <v>334.24999999999994</v>
      </c>
      <c r="F253" s="36">
        <v>329.15</v>
      </c>
      <c r="G253" s="36">
        <v>323.79999999999995</v>
      </c>
      <c r="H253" s="36">
        <v>344.69999999999993</v>
      </c>
      <c r="I253" s="36">
        <v>350.04999999999995</v>
      </c>
      <c r="J253" s="36">
        <v>355.14999999999992</v>
      </c>
      <c r="K253" s="31">
        <v>344.95</v>
      </c>
      <c r="L253" s="31">
        <v>334.5</v>
      </c>
      <c r="M253" s="31">
        <v>82.161450000000002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1481.1</v>
      </c>
      <c r="D254" s="36">
        <v>1487.2666666666664</v>
      </c>
      <c r="E254" s="36">
        <v>1464.7333333333329</v>
      </c>
      <c r="F254" s="36">
        <v>1448.3666666666666</v>
      </c>
      <c r="G254" s="36">
        <v>1425.833333333333</v>
      </c>
      <c r="H254" s="36">
        <v>1503.6333333333328</v>
      </c>
      <c r="I254" s="36">
        <v>1526.1666666666665</v>
      </c>
      <c r="J254" s="36">
        <v>1542.5333333333326</v>
      </c>
      <c r="K254" s="31">
        <v>1509.8</v>
      </c>
      <c r="L254" s="31">
        <v>1470.9</v>
      </c>
      <c r="M254" s="31">
        <v>32.797750000000001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6125.2</v>
      </c>
      <c r="D255" s="36">
        <v>6096.8166666666666</v>
      </c>
      <c r="E255" s="36">
        <v>6029.1833333333334</v>
      </c>
      <c r="F255" s="36">
        <v>5933.166666666667</v>
      </c>
      <c r="G255" s="36">
        <v>5865.5333333333338</v>
      </c>
      <c r="H255" s="36">
        <v>6192.833333333333</v>
      </c>
      <c r="I255" s="36">
        <v>6260.4666666666662</v>
      </c>
      <c r="J255" s="36">
        <v>6356.4833333333327</v>
      </c>
      <c r="K255" s="31">
        <v>6164.45</v>
      </c>
      <c r="L255" s="31">
        <v>6000.8</v>
      </c>
      <c r="M255" s="31">
        <v>4.1643400000000002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1472.25</v>
      </c>
      <c r="D256" s="36">
        <v>1461.3500000000001</v>
      </c>
      <c r="E256" s="36">
        <v>1448.4000000000003</v>
      </c>
      <c r="F256" s="36">
        <v>1424.5500000000002</v>
      </c>
      <c r="G256" s="36">
        <v>1411.6000000000004</v>
      </c>
      <c r="H256" s="36">
        <v>1485.2000000000003</v>
      </c>
      <c r="I256" s="36">
        <v>1498.15</v>
      </c>
      <c r="J256" s="36">
        <v>1522.0000000000002</v>
      </c>
      <c r="K256" s="31">
        <v>1474.3</v>
      </c>
      <c r="L256" s="31">
        <v>1437.5</v>
      </c>
      <c r="M256" s="31">
        <v>126.6093</v>
      </c>
      <c r="N256" s="1"/>
      <c r="O256" s="1"/>
    </row>
    <row r="257" spans="1:15" ht="12.75" customHeight="1">
      <c r="A257" s="33">
        <v>247</v>
      </c>
      <c r="B257" s="53" t="s">
        <v>875</v>
      </c>
      <c r="C257" s="31">
        <v>146.4</v>
      </c>
      <c r="D257" s="36">
        <v>147</v>
      </c>
      <c r="E257" s="36">
        <v>141</v>
      </c>
      <c r="F257" s="36">
        <v>135.6</v>
      </c>
      <c r="G257" s="36">
        <v>129.6</v>
      </c>
      <c r="H257" s="36">
        <v>152.4</v>
      </c>
      <c r="I257" s="36">
        <v>158.4</v>
      </c>
      <c r="J257" s="36">
        <v>163.80000000000001</v>
      </c>
      <c r="K257" s="31">
        <v>153</v>
      </c>
      <c r="L257" s="31">
        <v>141.6</v>
      </c>
      <c r="M257" s="31">
        <v>58.91704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916.8</v>
      </c>
      <c r="D258" s="36">
        <v>928.4</v>
      </c>
      <c r="E258" s="36">
        <v>895</v>
      </c>
      <c r="F258" s="36">
        <v>873.2</v>
      </c>
      <c r="G258" s="36">
        <v>839.80000000000007</v>
      </c>
      <c r="H258" s="36">
        <v>950.19999999999993</v>
      </c>
      <c r="I258" s="36">
        <v>983.5999999999998</v>
      </c>
      <c r="J258" s="36">
        <v>1005.3999999999999</v>
      </c>
      <c r="K258" s="31">
        <v>961.8</v>
      </c>
      <c r="L258" s="31">
        <v>906.6</v>
      </c>
      <c r="M258" s="31">
        <v>7.0719599999999998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4301</v>
      </c>
      <c r="D259" s="36">
        <v>4306</v>
      </c>
      <c r="E259" s="36">
        <v>4255</v>
      </c>
      <c r="F259" s="36">
        <v>4209</v>
      </c>
      <c r="G259" s="36">
        <v>4158</v>
      </c>
      <c r="H259" s="36">
        <v>4352</v>
      </c>
      <c r="I259" s="36">
        <v>4403</v>
      </c>
      <c r="J259" s="36">
        <v>4449</v>
      </c>
      <c r="K259" s="31">
        <v>4357</v>
      </c>
      <c r="L259" s="31">
        <v>4260</v>
      </c>
      <c r="M259" s="31">
        <v>10.87088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1161.75</v>
      </c>
      <c r="D260" s="36">
        <v>1163.8999999999999</v>
      </c>
      <c r="E260" s="36">
        <v>1147.8499999999997</v>
      </c>
      <c r="F260" s="36">
        <v>1133.9499999999998</v>
      </c>
      <c r="G260" s="36">
        <v>1117.8999999999996</v>
      </c>
      <c r="H260" s="36">
        <v>1177.7999999999997</v>
      </c>
      <c r="I260" s="36">
        <v>1193.8499999999999</v>
      </c>
      <c r="J260" s="36">
        <v>1207.7499999999998</v>
      </c>
      <c r="K260" s="31">
        <v>1179.95</v>
      </c>
      <c r="L260" s="31">
        <v>1150</v>
      </c>
      <c r="M260" s="31">
        <v>3.1230500000000001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1771.1</v>
      </c>
      <c r="D261" s="36">
        <v>1771.0166666666667</v>
      </c>
      <c r="E261" s="36">
        <v>1752.1333333333332</v>
      </c>
      <c r="F261" s="36">
        <v>1733.1666666666665</v>
      </c>
      <c r="G261" s="36">
        <v>1714.2833333333331</v>
      </c>
      <c r="H261" s="36">
        <v>1789.9833333333333</v>
      </c>
      <c r="I261" s="36">
        <v>1808.866666666667</v>
      </c>
      <c r="J261" s="36">
        <v>1827.8333333333335</v>
      </c>
      <c r="K261" s="31">
        <v>1789.9</v>
      </c>
      <c r="L261" s="31">
        <v>1752.05</v>
      </c>
      <c r="M261" s="31">
        <v>0.94494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4013</v>
      </c>
      <c r="D262" s="36">
        <v>3980.5666666666671</v>
      </c>
      <c r="E262" s="36">
        <v>3933.3833333333341</v>
      </c>
      <c r="F262" s="36">
        <v>3853.7666666666669</v>
      </c>
      <c r="G262" s="36">
        <v>3806.5833333333339</v>
      </c>
      <c r="H262" s="36">
        <v>4060.1833333333343</v>
      </c>
      <c r="I262" s="36">
        <v>4107.3666666666677</v>
      </c>
      <c r="J262" s="36">
        <v>4186.9833333333345</v>
      </c>
      <c r="K262" s="31">
        <v>4027.75</v>
      </c>
      <c r="L262" s="31">
        <v>3900.95</v>
      </c>
      <c r="M262" s="31">
        <v>3.18655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2147.6</v>
      </c>
      <c r="D263" s="36">
        <v>2113.5333333333333</v>
      </c>
      <c r="E263" s="36">
        <v>2044.0666666666666</v>
      </c>
      <c r="F263" s="36">
        <v>1940.5333333333333</v>
      </c>
      <c r="G263" s="36">
        <v>1871.0666666666666</v>
      </c>
      <c r="H263" s="36">
        <v>2217.0666666666666</v>
      </c>
      <c r="I263" s="36">
        <v>2286.5333333333328</v>
      </c>
      <c r="J263" s="36">
        <v>2390.0666666666666</v>
      </c>
      <c r="K263" s="31">
        <v>2183</v>
      </c>
      <c r="L263" s="31">
        <v>2010</v>
      </c>
      <c r="M263" s="31">
        <v>5.9552500000000004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786.7</v>
      </c>
      <c r="D264" s="36">
        <v>785.23333333333323</v>
      </c>
      <c r="E264" s="36">
        <v>776.46666666666647</v>
      </c>
      <c r="F264" s="36">
        <v>766.23333333333323</v>
      </c>
      <c r="G264" s="36">
        <v>757.46666666666647</v>
      </c>
      <c r="H264" s="36">
        <v>795.46666666666647</v>
      </c>
      <c r="I264" s="36">
        <v>804.23333333333312</v>
      </c>
      <c r="J264" s="36">
        <v>814.46666666666647</v>
      </c>
      <c r="K264" s="31">
        <v>794</v>
      </c>
      <c r="L264" s="31">
        <v>775</v>
      </c>
      <c r="M264" s="31">
        <v>3.60385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397.25</v>
      </c>
      <c r="D265" s="36">
        <v>394.15000000000003</v>
      </c>
      <c r="E265" s="36">
        <v>387.60000000000008</v>
      </c>
      <c r="F265" s="36">
        <v>377.95000000000005</v>
      </c>
      <c r="G265" s="36">
        <v>371.40000000000009</v>
      </c>
      <c r="H265" s="36">
        <v>403.80000000000007</v>
      </c>
      <c r="I265" s="36">
        <v>410.35</v>
      </c>
      <c r="J265" s="36">
        <v>420.00000000000006</v>
      </c>
      <c r="K265" s="31">
        <v>400.7</v>
      </c>
      <c r="L265" s="31">
        <v>384.5</v>
      </c>
      <c r="M265" s="31">
        <v>15.56373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78.3</v>
      </c>
      <c r="D266" s="36">
        <v>78.3</v>
      </c>
      <c r="E266" s="36">
        <v>77.25</v>
      </c>
      <c r="F266" s="36">
        <v>76.2</v>
      </c>
      <c r="G266" s="36">
        <v>75.150000000000006</v>
      </c>
      <c r="H266" s="36">
        <v>79.349999999999994</v>
      </c>
      <c r="I266" s="36">
        <v>80.399999999999977</v>
      </c>
      <c r="J266" s="36">
        <v>81.449999999999989</v>
      </c>
      <c r="K266" s="31">
        <v>79.349999999999994</v>
      </c>
      <c r="L266" s="31">
        <v>77.25</v>
      </c>
      <c r="M266" s="31">
        <v>22.123670000000001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625.1</v>
      </c>
      <c r="D267" s="36">
        <v>620.54999999999995</v>
      </c>
      <c r="E267" s="36">
        <v>611.09999999999991</v>
      </c>
      <c r="F267" s="36">
        <v>597.09999999999991</v>
      </c>
      <c r="G267" s="36">
        <v>587.64999999999986</v>
      </c>
      <c r="H267" s="36">
        <v>634.54999999999995</v>
      </c>
      <c r="I267" s="36">
        <v>644</v>
      </c>
      <c r="J267" s="36">
        <v>658</v>
      </c>
      <c r="K267" s="31">
        <v>630</v>
      </c>
      <c r="L267" s="31">
        <v>606.54999999999995</v>
      </c>
      <c r="M267" s="31">
        <v>39.611690000000003</v>
      </c>
      <c r="N267" s="1"/>
      <c r="O267" s="1"/>
    </row>
    <row r="268" spans="1:15" ht="12.75" customHeight="1">
      <c r="A268" s="33">
        <v>258</v>
      </c>
      <c r="B268" s="53" t="s">
        <v>876</v>
      </c>
      <c r="C268" s="31">
        <v>285.3</v>
      </c>
      <c r="D268" s="36">
        <v>281.98333333333329</v>
      </c>
      <c r="E268" s="36">
        <v>276.96666666666658</v>
      </c>
      <c r="F268" s="36">
        <v>268.63333333333327</v>
      </c>
      <c r="G268" s="36">
        <v>263.61666666666656</v>
      </c>
      <c r="H268" s="36">
        <v>290.31666666666661</v>
      </c>
      <c r="I268" s="36">
        <v>295.33333333333337</v>
      </c>
      <c r="J268" s="36">
        <v>303.66666666666663</v>
      </c>
      <c r="K268" s="31">
        <v>287</v>
      </c>
      <c r="L268" s="31">
        <v>273.64999999999998</v>
      </c>
      <c r="M268" s="31">
        <v>64.138630000000006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888.1</v>
      </c>
      <c r="D269" s="36">
        <v>886.16666666666663</v>
      </c>
      <c r="E269" s="36">
        <v>879.43333333333328</v>
      </c>
      <c r="F269" s="36">
        <v>870.76666666666665</v>
      </c>
      <c r="G269" s="36">
        <v>864.0333333333333</v>
      </c>
      <c r="H269" s="36">
        <v>894.83333333333326</v>
      </c>
      <c r="I269" s="36">
        <v>901.56666666666661</v>
      </c>
      <c r="J269" s="36">
        <v>910.23333333333323</v>
      </c>
      <c r="K269" s="31">
        <v>892.9</v>
      </c>
      <c r="L269" s="31">
        <v>877.5</v>
      </c>
      <c r="M269" s="31">
        <v>30.957809999999998</v>
      </c>
      <c r="N269" s="1"/>
      <c r="O269" s="1"/>
    </row>
    <row r="270" spans="1:15" ht="12.75" customHeight="1">
      <c r="A270" s="33">
        <v>260</v>
      </c>
      <c r="B270" s="53" t="s">
        <v>877</v>
      </c>
      <c r="C270" s="31">
        <v>872.5</v>
      </c>
      <c r="D270" s="36">
        <v>873.51666666666677</v>
      </c>
      <c r="E270" s="36">
        <v>854.13333333333355</v>
      </c>
      <c r="F270" s="36">
        <v>835.76666666666677</v>
      </c>
      <c r="G270" s="36">
        <v>816.38333333333355</v>
      </c>
      <c r="H270" s="36">
        <v>891.88333333333355</v>
      </c>
      <c r="I270" s="36">
        <v>911.26666666666677</v>
      </c>
      <c r="J270" s="36">
        <v>929.63333333333355</v>
      </c>
      <c r="K270" s="31">
        <v>892.9</v>
      </c>
      <c r="L270" s="31">
        <v>855.15</v>
      </c>
      <c r="M270" s="31">
        <v>0.37463999999999997</v>
      </c>
      <c r="N270" s="1"/>
      <c r="O270" s="1"/>
    </row>
    <row r="271" spans="1:15" ht="12.75" customHeight="1">
      <c r="A271" s="33">
        <v>261</v>
      </c>
      <c r="B271" s="53" t="s">
        <v>878</v>
      </c>
      <c r="C271" s="31">
        <v>119.45</v>
      </c>
      <c r="D271" s="36">
        <v>120.93333333333334</v>
      </c>
      <c r="E271" s="36">
        <v>117.01666666666668</v>
      </c>
      <c r="F271" s="36">
        <v>114.58333333333334</v>
      </c>
      <c r="G271" s="36">
        <v>110.66666666666669</v>
      </c>
      <c r="H271" s="36">
        <v>123.36666666666667</v>
      </c>
      <c r="I271" s="36">
        <v>127.28333333333333</v>
      </c>
      <c r="J271" s="36">
        <v>129.71666666666667</v>
      </c>
      <c r="K271" s="31">
        <v>124.85</v>
      </c>
      <c r="L271" s="31">
        <v>118.5</v>
      </c>
      <c r="M271" s="31">
        <v>67.013499999999993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525.70000000000005</v>
      </c>
      <c r="D272" s="36">
        <v>525.23333333333335</v>
      </c>
      <c r="E272" s="36">
        <v>514.4666666666667</v>
      </c>
      <c r="F272" s="36">
        <v>503.23333333333335</v>
      </c>
      <c r="G272" s="36">
        <v>492.4666666666667</v>
      </c>
      <c r="H272" s="36">
        <v>536.4666666666667</v>
      </c>
      <c r="I272" s="36">
        <v>547.23333333333335</v>
      </c>
      <c r="J272" s="36">
        <v>558.4666666666667</v>
      </c>
      <c r="K272" s="31">
        <v>536</v>
      </c>
      <c r="L272" s="31">
        <v>514</v>
      </c>
      <c r="M272" s="31">
        <v>7.5272199999999998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794.45</v>
      </c>
      <c r="D273" s="36">
        <v>790.48333333333323</v>
      </c>
      <c r="E273" s="36">
        <v>783.96666666666647</v>
      </c>
      <c r="F273" s="36">
        <v>773.48333333333323</v>
      </c>
      <c r="G273" s="36">
        <v>766.96666666666647</v>
      </c>
      <c r="H273" s="36">
        <v>800.96666666666647</v>
      </c>
      <c r="I273" s="36">
        <v>807.48333333333312</v>
      </c>
      <c r="J273" s="36">
        <v>817.96666666666647</v>
      </c>
      <c r="K273" s="31">
        <v>797</v>
      </c>
      <c r="L273" s="31">
        <v>780</v>
      </c>
      <c r="M273" s="31">
        <v>13.13297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1029.55</v>
      </c>
      <c r="D274" s="36">
        <v>1021.5166666666668</v>
      </c>
      <c r="E274" s="36">
        <v>1008.0333333333335</v>
      </c>
      <c r="F274" s="36">
        <v>986.51666666666677</v>
      </c>
      <c r="G274" s="36">
        <v>973.03333333333353</v>
      </c>
      <c r="H274" s="36">
        <v>1043.0333333333335</v>
      </c>
      <c r="I274" s="36">
        <v>1056.5166666666669</v>
      </c>
      <c r="J274" s="36">
        <v>1078.0333333333335</v>
      </c>
      <c r="K274" s="31">
        <v>1035</v>
      </c>
      <c r="L274" s="31">
        <v>1000</v>
      </c>
      <c r="M274" s="31">
        <v>24.652429999999999</v>
      </c>
      <c r="N274" s="1"/>
      <c r="O274" s="1"/>
    </row>
    <row r="275" spans="1:15" ht="12.75" customHeight="1">
      <c r="A275" s="33">
        <v>265</v>
      </c>
      <c r="B275" s="53" t="s">
        <v>879</v>
      </c>
      <c r="C275" s="31">
        <v>349.4</v>
      </c>
      <c r="D275" s="36">
        <v>350.08333333333331</v>
      </c>
      <c r="E275" s="36">
        <v>347.36666666666662</v>
      </c>
      <c r="F275" s="36">
        <v>345.33333333333331</v>
      </c>
      <c r="G275" s="36">
        <v>342.61666666666662</v>
      </c>
      <c r="H275" s="36">
        <v>352.11666666666662</v>
      </c>
      <c r="I275" s="36">
        <v>354.83333333333331</v>
      </c>
      <c r="J275" s="36">
        <v>356.86666666666662</v>
      </c>
      <c r="K275" s="31">
        <v>352.8</v>
      </c>
      <c r="L275" s="31">
        <v>348.05</v>
      </c>
      <c r="M275" s="31">
        <v>162.46617000000001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521.79999999999995</v>
      </c>
      <c r="D276" s="36">
        <v>524.85</v>
      </c>
      <c r="E276" s="36">
        <v>512.45000000000005</v>
      </c>
      <c r="F276" s="36">
        <v>503.1</v>
      </c>
      <c r="G276" s="36">
        <v>490.70000000000005</v>
      </c>
      <c r="H276" s="36">
        <v>534.20000000000005</v>
      </c>
      <c r="I276" s="36">
        <v>546.59999999999991</v>
      </c>
      <c r="J276" s="36">
        <v>555.95000000000005</v>
      </c>
      <c r="K276" s="31">
        <v>537.25</v>
      </c>
      <c r="L276" s="31">
        <v>515.5</v>
      </c>
      <c r="M276" s="31">
        <v>32.875610000000002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503.8</v>
      </c>
      <c r="D277" s="36">
        <v>498.68333333333334</v>
      </c>
      <c r="E277" s="36">
        <v>490.91666666666669</v>
      </c>
      <c r="F277" s="36">
        <v>478.03333333333336</v>
      </c>
      <c r="G277" s="36">
        <v>470.26666666666671</v>
      </c>
      <c r="H277" s="36">
        <v>511.56666666666666</v>
      </c>
      <c r="I277" s="36">
        <v>519.33333333333326</v>
      </c>
      <c r="J277" s="36">
        <v>532.2166666666667</v>
      </c>
      <c r="K277" s="31">
        <v>506.45</v>
      </c>
      <c r="L277" s="31">
        <v>485.8</v>
      </c>
      <c r="M277" s="31">
        <v>1.84432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720.5</v>
      </c>
      <c r="D278" s="36">
        <v>712.9</v>
      </c>
      <c r="E278" s="36">
        <v>700.5</v>
      </c>
      <c r="F278" s="36">
        <v>680.5</v>
      </c>
      <c r="G278" s="36">
        <v>668.1</v>
      </c>
      <c r="H278" s="36">
        <v>732.9</v>
      </c>
      <c r="I278" s="36">
        <v>745.29999999999984</v>
      </c>
      <c r="J278" s="36">
        <v>765.3</v>
      </c>
      <c r="K278" s="31">
        <v>725.3</v>
      </c>
      <c r="L278" s="31">
        <v>692.9</v>
      </c>
      <c r="M278" s="31">
        <v>3.2355</v>
      </c>
      <c r="N278" s="1"/>
      <c r="O278" s="1"/>
    </row>
    <row r="279" spans="1:15" ht="12.75" customHeight="1">
      <c r="A279" s="33">
        <v>269</v>
      </c>
      <c r="B279" s="53" t="s">
        <v>880</v>
      </c>
      <c r="C279" s="31">
        <v>577.20000000000005</v>
      </c>
      <c r="D279" s="36">
        <v>584.25</v>
      </c>
      <c r="E279" s="36">
        <v>555.25</v>
      </c>
      <c r="F279" s="36">
        <v>533.29999999999995</v>
      </c>
      <c r="G279" s="36">
        <v>504.29999999999995</v>
      </c>
      <c r="H279" s="36">
        <v>606.20000000000005</v>
      </c>
      <c r="I279" s="36">
        <v>635.20000000000005</v>
      </c>
      <c r="J279" s="36">
        <v>657.15000000000009</v>
      </c>
      <c r="K279" s="31">
        <v>613.25</v>
      </c>
      <c r="L279" s="31">
        <v>562.29999999999995</v>
      </c>
      <c r="M279" s="31">
        <v>63.393540000000002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957.5</v>
      </c>
      <c r="D280" s="36">
        <v>950.2166666666667</v>
      </c>
      <c r="E280" s="36">
        <v>933.48333333333335</v>
      </c>
      <c r="F280" s="36">
        <v>909.4666666666667</v>
      </c>
      <c r="G280" s="36">
        <v>892.73333333333335</v>
      </c>
      <c r="H280" s="36">
        <v>974.23333333333335</v>
      </c>
      <c r="I280" s="36">
        <v>990.9666666666667</v>
      </c>
      <c r="J280" s="36">
        <v>1014.9833333333333</v>
      </c>
      <c r="K280" s="31">
        <v>966.95</v>
      </c>
      <c r="L280" s="31">
        <v>926.2</v>
      </c>
      <c r="M280" s="31">
        <v>3.0630600000000001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448.3</v>
      </c>
      <c r="D281" s="36">
        <v>443.75</v>
      </c>
      <c r="E281" s="36">
        <v>437.05</v>
      </c>
      <c r="F281" s="36">
        <v>425.8</v>
      </c>
      <c r="G281" s="36">
        <v>419.1</v>
      </c>
      <c r="H281" s="36">
        <v>455</v>
      </c>
      <c r="I281" s="36">
        <v>461.70000000000005</v>
      </c>
      <c r="J281" s="36">
        <v>472.95</v>
      </c>
      <c r="K281" s="31">
        <v>450.45</v>
      </c>
      <c r="L281" s="31">
        <v>432.5</v>
      </c>
      <c r="M281" s="31">
        <v>18.220130000000001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821.9</v>
      </c>
      <c r="D282" s="36">
        <v>824.04999999999984</v>
      </c>
      <c r="E282" s="36">
        <v>808.29999999999973</v>
      </c>
      <c r="F282" s="36">
        <v>794.69999999999993</v>
      </c>
      <c r="G282" s="36">
        <v>778.94999999999982</v>
      </c>
      <c r="H282" s="36">
        <v>837.64999999999964</v>
      </c>
      <c r="I282" s="36">
        <v>853.39999999999986</v>
      </c>
      <c r="J282" s="36">
        <v>866.99999999999955</v>
      </c>
      <c r="K282" s="31">
        <v>839.8</v>
      </c>
      <c r="L282" s="31">
        <v>810.45</v>
      </c>
      <c r="M282" s="31">
        <v>2.24024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4135.8999999999996</v>
      </c>
      <c r="D283" s="36">
        <v>4139.6166666666659</v>
      </c>
      <c r="E283" s="36">
        <v>4088.2333333333318</v>
      </c>
      <c r="F283" s="36">
        <v>4040.5666666666657</v>
      </c>
      <c r="G283" s="36">
        <v>3989.1833333333316</v>
      </c>
      <c r="H283" s="36">
        <v>4187.2833333333319</v>
      </c>
      <c r="I283" s="36">
        <v>4238.6666666666652</v>
      </c>
      <c r="J283" s="36">
        <v>4286.3333333333321</v>
      </c>
      <c r="K283" s="31">
        <v>4191</v>
      </c>
      <c r="L283" s="31">
        <v>4091.95</v>
      </c>
      <c r="M283" s="31">
        <v>2.1228899999999999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378.65</v>
      </c>
      <c r="D284" s="36">
        <v>376.61666666666662</v>
      </c>
      <c r="E284" s="36">
        <v>346.23333333333323</v>
      </c>
      <c r="F284" s="36">
        <v>313.81666666666661</v>
      </c>
      <c r="G284" s="36">
        <v>283.43333333333322</v>
      </c>
      <c r="H284" s="36">
        <v>409.03333333333325</v>
      </c>
      <c r="I284" s="36">
        <v>439.41666666666657</v>
      </c>
      <c r="J284" s="36">
        <v>471.83333333333326</v>
      </c>
      <c r="K284" s="31">
        <v>407</v>
      </c>
      <c r="L284" s="31">
        <v>344.2</v>
      </c>
      <c r="M284" s="31">
        <v>240.03264999999999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1476.3</v>
      </c>
      <c r="D285" s="36">
        <v>1469.1000000000001</v>
      </c>
      <c r="E285" s="36">
        <v>1447.2000000000003</v>
      </c>
      <c r="F285" s="36">
        <v>1418.1000000000001</v>
      </c>
      <c r="G285" s="36">
        <v>1396.2000000000003</v>
      </c>
      <c r="H285" s="36">
        <v>1498.2000000000003</v>
      </c>
      <c r="I285" s="36">
        <v>1520.1000000000004</v>
      </c>
      <c r="J285" s="36">
        <v>1549.2000000000003</v>
      </c>
      <c r="K285" s="31">
        <v>1491</v>
      </c>
      <c r="L285" s="31">
        <v>1440</v>
      </c>
      <c r="M285" s="31">
        <v>13.84239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276.64999999999998</v>
      </c>
      <c r="D286" s="36">
        <v>277.59999999999997</v>
      </c>
      <c r="E286" s="36">
        <v>270.44999999999993</v>
      </c>
      <c r="F286" s="36">
        <v>264.24999999999994</v>
      </c>
      <c r="G286" s="36">
        <v>257.09999999999991</v>
      </c>
      <c r="H286" s="36">
        <v>283.79999999999995</v>
      </c>
      <c r="I286" s="36">
        <v>290.94999999999993</v>
      </c>
      <c r="J286" s="36">
        <v>297.14999999999998</v>
      </c>
      <c r="K286" s="31">
        <v>284.75</v>
      </c>
      <c r="L286" s="31">
        <v>271.39999999999998</v>
      </c>
      <c r="M286" s="31">
        <v>19.719329999999999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4515.2</v>
      </c>
      <c r="D287" s="36">
        <v>4516.3166666666666</v>
      </c>
      <c r="E287" s="36">
        <v>4454.1333333333332</v>
      </c>
      <c r="F287" s="36">
        <v>4393.0666666666666</v>
      </c>
      <c r="G287" s="36">
        <v>4330.8833333333332</v>
      </c>
      <c r="H287" s="36">
        <v>4577.3833333333332</v>
      </c>
      <c r="I287" s="36">
        <v>4639.5666666666657</v>
      </c>
      <c r="J287" s="36">
        <v>4700.6333333333332</v>
      </c>
      <c r="K287" s="31">
        <v>4578.5</v>
      </c>
      <c r="L287" s="31">
        <v>4455.25</v>
      </c>
      <c r="M287" s="31">
        <v>0.25927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1209.9000000000001</v>
      </c>
      <c r="D288" s="36">
        <v>1205.9333333333334</v>
      </c>
      <c r="E288" s="36">
        <v>1193.9166666666667</v>
      </c>
      <c r="F288" s="36">
        <v>1177.9333333333334</v>
      </c>
      <c r="G288" s="36">
        <v>1165.9166666666667</v>
      </c>
      <c r="H288" s="36">
        <v>1221.9166666666667</v>
      </c>
      <c r="I288" s="36">
        <v>1233.9333333333332</v>
      </c>
      <c r="J288" s="36">
        <v>1249.9166666666667</v>
      </c>
      <c r="K288" s="31">
        <v>1217.95</v>
      </c>
      <c r="L288" s="31">
        <v>1189.95</v>
      </c>
      <c r="M288" s="31">
        <v>0.83301000000000003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1183.3</v>
      </c>
      <c r="D289" s="36">
        <v>1164.1166666666666</v>
      </c>
      <c r="E289" s="36">
        <v>1136.1833333333332</v>
      </c>
      <c r="F289" s="36">
        <v>1089.0666666666666</v>
      </c>
      <c r="G289" s="36">
        <v>1061.1333333333332</v>
      </c>
      <c r="H289" s="36">
        <v>1211.2333333333331</v>
      </c>
      <c r="I289" s="36">
        <v>1239.1666666666665</v>
      </c>
      <c r="J289" s="36">
        <v>1286.2833333333331</v>
      </c>
      <c r="K289" s="31">
        <v>1192.05</v>
      </c>
      <c r="L289" s="31">
        <v>1117</v>
      </c>
      <c r="M289" s="31">
        <v>2.2049500000000002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399.65</v>
      </c>
      <c r="D290" s="36">
        <v>402.40000000000003</v>
      </c>
      <c r="E290" s="36">
        <v>395.25000000000006</v>
      </c>
      <c r="F290" s="36">
        <v>390.85</v>
      </c>
      <c r="G290" s="36">
        <v>383.70000000000005</v>
      </c>
      <c r="H290" s="36">
        <v>406.80000000000007</v>
      </c>
      <c r="I290" s="36">
        <v>413.95000000000005</v>
      </c>
      <c r="J290" s="36">
        <v>418.35000000000008</v>
      </c>
      <c r="K290" s="31">
        <v>409.55</v>
      </c>
      <c r="L290" s="31">
        <v>398</v>
      </c>
      <c r="M290" s="31">
        <v>16.184000000000001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273.5</v>
      </c>
      <c r="D291" s="36">
        <v>274.48333333333335</v>
      </c>
      <c r="E291" s="36">
        <v>271.76666666666671</v>
      </c>
      <c r="F291" s="36">
        <v>270.03333333333336</v>
      </c>
      <c r="G291" s="36">
        <v>267.31666666666672</v>
      </c>
      <c r="H291" s="36">
        <v>276.2166666666667</v>
      </c>
      <c r="I291" s="36">
        <v>278.93333333333339</v>
      </c>
      <c r="J291" s="36">
        <v>280.66666666666669</v>
      </c>
      <c r="K291" s="31">
        <v>277.2</v>
      </c>
      <c r="L291" s="31">
        <v>272.75</v>
      </c>
      <c r="M291" s="31">
        <v>4.9923599999999997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198.3</v>
      </c>
      <c r="D292" s="36">
        <v>198.03333333333333</v>
      </c>
      <c r="E292" s="36">
        <v>195.31666666666666</v>
      </c>
      <c r="F292" s="36">
        <v>192.33333333333334</v>
      </c>
      <c r="G292" s="36">
        <v>189.61666666666667</v>
      </c>
      <c r="H292" s="36">
        <v>201.01666666666665</v>
      </c>
      <c r="I292" s="36">
        <v>203.73333333333329</v>
      </c>
      <c r="J292" s="36">
        <v>206.71666666666664</v>
      </c>
      <c r="K292" s="31">
        <v>200.75</v>
      </c>
      <c r="L292" s="31">
        <v>195.05</v>
      </c>
      <c r="M292" s="31">
        <v>34.981079999999999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3123.65</v>
      </c>
      <c r="D293" s="36">
        <v>3109.8833333333332</v>
      </c>
      <c r="E293" s="36">
        <v>2989.7666666666664</v>
      </c>
      <c r="F293" s="36">
        <v>2855.8833333333332</v>
      </c>
      <c r="G293" s="36">
        <v>2735.7666666666664</v>
      </c>
      <c r="H293" s="36">
        <v>3243.7666666666664</v>
      </c>
      <c r="I293" s="36">
        <v>3363.8833333333332</v>
      </c>
      <c r="J293" s="36">
        <v>3497.7666666666664</v>
      </c>
      <c r="K293" s="31">
        <v>3230</v>
      </c>
      <c r="L293" s="31">
        <v>2976</v>
      </c>
      <c r="M293" s="31">
        <v>5.2488000000000001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770.85</v>
      </c>
      <c r="D294" s="36">
        <v>760.13333333333321</v>
      </c>
      <c r="E294" s="36">
        <v>735.76666666666642</v>
      </c>
      <c r="F294" s="36">
        <v>700.68333333333317</v>
      </c>
      <c r="G294" s="36">
        <v>676.31666666666638</v>
      </c>
      <c r="H294" s="36">
        <v>795.21666666666647</v>
      </c>
      <c r="I294" s="36">
        <v>819.58333333333326</v>
      </c>
      <c r="J294" s="36">
        <v>854.66666666666652</v>
      </c>
      <c r="K294" s="31">
        <v>784.5</v>
      </c>
      <c r="L294" s="31">
        <v>725.05</v>
      </c>
      <c r="M294" s="31">
        <v>7.1349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694.1</v>
      </c>
      <c r="D295" s="36">
        <v>692.41666666666663</v>
      </c>
      <c r="E295" s="36">
        <v>686.88333333333321</v>
      </c>
      <c r="F295" s="36">
        <v>679.66666666666663</v>
      </c>
      <c r="G295" s="36">
        <v>674.13333333333321</v>
      </c>
      <c r="H295" s="36">
        <v>699.63333333333321</v>
      </c>
      <c r="I295" s="36">
        <v>705.16666666666674</v>
      </c>
      <c r="J295" s="36">
        <v>712.38333333333321</v>
      </c>
      <c r="K295" s="31">
        <v>697.95</v>
      </c>
      <c r="L295" s="31">
        <v>685.2</v>
      </c>
      <c r="M295" s="31">
        <v>3.2286299999999999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1734.7</v>
      </c>
      <c r="D296" s="36">
        <v>1725.6666666666667</v>
      </c>
      <c r="E296" s="36">
        <v>1712.8333333333335</v>
      </c>
      <c r="F296" s="36">
        <v>1690.9666666666667</v>
      </c>
      <c r="G296" s="36">
        <v>1678.1333333333334</v>
      </c>
      <c r="H296" s="36">
        <v>1747.5333333333335</v>
      </c>
      <c r="I296" s="36">
        <v>1760.366666666667</v>
      </c>
      <c r="J296" s="36">
        <v>1782.2333333333336</v>
      </c>
      <c r="K296" s="31">
        <v>1738.5</v>
      </c>
      <c r="L296" s="31">
        <v>1703.8</v>
      </c>
      <c r="M296" s="31">
        <v>63.59901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1884.25</v>
      </c>
      <c r="D297" s="36">
        <v>1893.25</v>
      </c>
      <c r="E297" s="36">
        <v>1861</v>
      </c>
      <c r="F297" s="36">
        <v>1837.75</v>
      </c>
      <c r="G297" s="36">
        <v>1805.5</v>
      </c>
      <c r="H297" s="36">
        <v>1916.5</v>
      </c>
      <c r="I297" s="36">
        <v>1948.75</v>
      </c>
      <c r="J297" s="36">
        <v>1972</v>
      </c>
      <c r="K297" s="31">
        <v>1925.5</v>
      </c>
      <c r="L297" s="31">
        <v>1870</v>
      </c>
      <c r="M297" s="31">
        <v>0.58477999999999997</v>
      </c>
      <c r="N297" s="1"/>
      <c r="O297" s="1"/>
    </row>
    <row r="298" spans="1:15" ht="12.75" customHeight="1">
      <c r="A298" s="33">
        <v>288</v>
      </c>
      <c r="B298" s="53" t="s">
        <v>847</v>
      </c>
      <c r="C298" s="31">
        <v>159.05000000000001</v>
      </c>
      <c r="D298" s="36">
        <v>159.18333333333334</v>
      </c>
      <c r="E298" s="36">
        <v>156.36666666666667</v>
      </c>
      <c r="F298" s="36">
        <v>153.68333333333334</v>
      </c>
      <c r="G298" s="36">
        <v>150.86666666666667</v>
      </c>
      <c r="H298" s="36">
        <v>161.86666666666667</v>
      </c>
      <c r="I298" s="36">
        <v>164.68333333333334</v>
      </c>
      <c r="J298" s="36">
        <v>167.36666666666667</v>
      </c>
      <c r="K298" s="31">
        <v>162</v>
      </c>
      <c r="L298" s="31">
        <v>156.5</v>
      </c>
      <c r="M298" s="31">
        <v>60.067010000000003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4682.5</v>
      </c>
      <c r="D299" s="36">
        <v>4676.833333333333</v>
      </c>
      <c r="E299" s="36">
        <v>4646.6666666666661</v>
      </c>
      <c r="F299" s="36">
        <v>4610.833333333333</v>
      </c>
      <c r="G299" s="36">
        <v>4580.6666666666661</v>
      </c>
      <c r="H299" s="36">
        <v>4712.6666666666661</v>
      </c>
      <c r="I299" s="36">
        <v>4742.8333333333321</v>
      </c>
      <c r="J299" s="36">
        <v>4778.6666666666661</v>
      </c>
      <c r="K299" s="31">
        <v>4707</v>
      </c>
      <c r="L299" s="31">
        <v>4641</v>
      </c>
      <c r="M299" s="31">
        <v>1.9464699999999999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651.04999999999995</v>
      </c>
      <c r="D300" s="36">
        <v>644.81666666666661</v>
      </c>
      <c r="E300" s="36">
        <v>635.63333333333321</v>
      </c>
      <c r="F300" s="36">
        <v>620.21666666666658</v>
      </c>
      <c r="G300" s="36">
        <v>611.03333333333319</v>
      </c>
      <c r="H300" s="36">
        <v>660.23333333333323</v>
      </c>
      <c r="I300" s="36">
        <v>669.41666666666663</v>
      </c>
      <c r="J300" s="36">
        <v>684.83333333333326</v>
      </c>
      <c r="K300" s="31">
        <v>654</v>
      </c>
      <c r="L300" s="31">
        <v>629.4</v>
      </c>
      <c r="M300" s="31">
        <v>21.717199999999998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4800.25</v>
      </c>
      <c r="D301" s="36">
        <v>4774.083333333333</v>
      </c>
      <c r="E301" s="36">
        <v>4729.1666666666661</v>
      </c>
      <c r="F301" s="36">
        <v>4658.083333333333</v>
      </c>
      <c r="G301" s="36">
        <v>4613.1666666666661</v>
      </c>
      <c r="H301" s="36">
        <v>4845.1666666666661</v>
      </c>
      <c r="I301" s="36">
        <v>4890.0833333333321</v>
      </c>
      <c r="J301" s="36">
        <v>4961.1666666666661</v>
      </c>
      <c r="K301" s="31">
        <v>4819</v>
      </c>
      <c r="L301" s="31">
        <v>4703</v>
      </c>
      <c r="M301" s="31">
        <v>6.2290099999999997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3482.55</v>
      </c>
      <c r="D302" s="36">
        <v>3468.6833333333329</v>
      </c>
      <c r="E302" s="36">
        <v>3399.1666666666661</v>
      </c>
      <c r="F302" s="36">
        <v>3315.7833333333333</v>
      </c>
      <c r="G302" s="36">
        <v>3246.2666666666664</v>
      </c>
      <c r="H302" s="36">
        <v>3552.0666666666657</v>
      </c>
      <c r="I302" s="36">
        <v>3621.583333333333</v>
      </c>
      <c r="J302" s="36">
        <v>3704.9666666666653</v>
      </c>
      <c r="K302" s="31">
        <v>3538.2</v>
      </c>
      <c r="L302" s="31">
        <v>3385.3</v>
      </c>
      <c r="M302" s="31">
        <v>83.746020000000001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496.1</v>
      </c>
      <c r="D303" s="36">
        <v>487.41666666666669</v>
      </c>
      <c r="E303" s="36">
        <v>478.73333333333335</v>
      </c>
      <c r="F303" s="36">
        <v>461.36666666666667</v>
      </c>
      <c r="G303" s="36">
        <v>452.68333333333334</v>
      </c>
      <c r="H303" s="36">
        <v>504.78333333333336</v>
      </c>
      <c r="I303" s="36">
        <v>513.4666666666667</v>
      </c>
      <c r="J303" s="36">
        <v>530.83333333333337</v>
      </c>
      <c r="K303" s="31">
        <v>496.1</v>
      </c>
      <c r="L303" s="31">
        <v>470.05</v>
      </c>
      <c r="M303" s="31">
        <v>3.7386300000000001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428.9</v>
      </c>
      <c r="D304" s="36">
        <v>431.48333333333335</v>
      </c>
      <c r="E304" s="36">
        <v>422.9666666666667</v>
      </c>
      <c r="F304" s="36">
        <v>417.03333333333336</v>
      </c>
      <c r="G304" s="36">
        <v>408.51666666666671</v>
      </c>
      <c r="H304" s="36">
        <v>437.41666666666669</v>
      </c>
      <c r="I304" s="36">
        <v>445.93333333333334</v>
      </c>
      <c r="J304" s="36">
        <v>451.86666666666667</v>
      </c>
      <c r="K304" s="31">
        <v>440</v>
      </c>
      <c r="L304" s="31">
        <v>425.55</v>
      </c>
      <c r="M304" s="31">
        <v>45.688490000000002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238.85</v>
      </c>
      <c r="D305" s="36">
        <v>238.86666666666667</v>
      </c>
      <c r="E305" s="36">
        <v>235.73333333333335</v>
      </c>
      <c r="F305" s="36">
        <v>232.61666666666667</v>
      </c>
      <c r="G305" s="36">
        <v>229.48333333333335</v>
      </c>
      <c r="H305" s="36">
        <v>241.98333333333335</v>
      </c>
      <c r="I305" s="36">
        <v>245.11666666666667</v>
      </c>
      <c r="J305" s="36">
        <v>248.23333333333335</v>
      </c>
      <c r="K305" s="31">
        <v>242</v>
      </c>
      <c r="L305" s="31">
        <v>235.75</v>
      </c>
      <c r="M305" s="31">
        <v>5.04955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139.65</v>
      </c>
      <c r="D306" s="36">
        <v>140.13333333333333</v>
      </c>
      <c r="E306" s="36">
        <v>138.36666666666665</v>
      </c>
      <c r="F306" s="36">
        <v>137.08333333333331</v>
      </c>
      <c r="G306" s="36">
        <v>135.31666666666663</v>
      </c>
      <c r="H306" s="36">
        <v>141.41666666666666</v>
      </c>
      <c r="I306" s="36">
        <v>143.18333333333331</v>
      </c>
      <c r="J306" s="36">
        <v>144.46666666666667</v>
      </c>
      <c r="K306" s="31">
        <v>141.9</v>
      </c>
      <c r="L306" s="31">
        <v>138.85</v>
      </c>
      <c r="M306" s="31">
        <v>35.271349999999998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980.8</v>
      </c>
      <c r="D307" s="36">
        <v>976.35</v>
      </c>
      <c r="E307" s="36">
        <v>958.85</v>
      </c>
      <c r="F307" s="36">
        <v>936.9</v>
      </c>
      <c r="G307" s="36">
        <v>919.4</v>
      </c>
      <c r="H307" s="36">
        <v>998.30000000000007</v>
      </c>
      <c r="I307" s="36">
        <v>1015.8000000000001</v>
      </c>
      <c r="J307" s="36">
        <v>1037.75</v>
      </c>
      <c r="K307" s="31">
        <v>993.85</v>
      </c>
      <c r="L307" s="31">
        <v>954.4</v>
      </c>
      <c r="M307" s="31">
        <v>35.480020000000003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8685.5499999999993</v>
      </c>
      <c r="D308" s="36">
        <v>8558.4833333333318</v>
      </c>
      <c r="E308" s="36">
        <v>8323.9666666666635</v>
      </c>
      <c r="F308" s="36">
        <v>7962.3833333333314</v>
      </c>
      <c r="G308" s="36">
        <v>7727.8666666666631</v>
      </c>
      <c r="H308" s="36">
        <v>8920.0666666666639</v>
      </c>
      <c r="I308" s="36">
        <v>9154.5833333333303</v>
      </c>
      <c r="J308" s="36">
        <v>9516.1666666666642</v>
      </c>
      <c r="K308" s="31">
        <v>8793</v>
      </c>
      <c r="L308" s="31">
        <v>8196.9</v>
      </c>
      <c r="M308" s="31">
        <v>1.7022299999999999</v>
      </c>
      <c r="N308" s="1"/>
      <c r="O308" s="1"/>
    </row>
    <row r="309" spans="1:15" ht="12.75" customHeight="1">
      <c r="A309" s="33">
        <v>299</v>
      </c>
      <c r="B309" s="53" t="s">
        <v>881</v>
      </c>
      <c r="C309" s="31">
        <v>700.6</v>
      </c>
      <c r="D309" s="36">
        <v>693.36666666666667</v>
      </c>
      <c r="E309" s="36">
        <v>662.88333333333333</v>
      </c>
      <c r="F309" s="36">
        <v>625.16666666666663</v>
      </c>
      <c r="G309" s="36">
        <v>594.68333333333328</v>
      </c>
      <c r="H309" s="36">
        <v>731.08333333333337</v>
      </c>
      <c r="I309" s="36">
        <v>761.56666666666672</v>
      </c>
      <c r="J309" s="36">
        <v>799.28333333333342</v>
      </c>
      <c r="K309" s="31">
        <v>723.85</v>
      </c>
      <c r="L309" s="31">
        <v>655.65</v>
      </c>
      <c r="M309" s="31">
        <v>4.2833399999999999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1607.25</v>
      </c>
      <c r="D310" s="36">
        <v>1617.9833333333333</v>
      </c>
      <c r="E310" s="36">
        <v>1590.5166666666667</v>
      </c>
      <c r="F310" s="36">
        <v>1573.7833333333333</v>
      </c>
      <c r="G310" s="36">
        <v>1546.3166666666666</v>
      </c>
      <c r="H310" s="36">
        <v>1634.7166666666667</v>
      </c>
      <c r="I310" s="36">
        <v>1662.1833333333334</v>
      </c>
      <c r="J310" s="36">
        <v>1678.9166666666667</v>
      </c>
      <c r="K310" s="31">
        <v>1645.45</v>
      </c>
      <c r="L310" s="31">
        <v>1601.25</v>
      </c>
      <c r="M310" s="31">
        <v>6.7462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67.900000000000006</v>
      </c>
      <c r="D311" s="36">
        <v>68.516666666666666</v>
      </c>
      <c r="E311" s="36">
        <v>66.633333333333326</v>
      </c>
      <c r="F311" s="36">
        <v>65.36666666666666</v>
      </c>
      <c r="G311" s="36">
        <v>63.48333333333332</v>
      </c>
      <c r="H311" s="36">
        <v>69.783333333333331</v>
      </c>
      <c r="I311" s="36">
        <v>71.666666666666686</v>
      </c>
      <c r="J311" s="36">
        <v>72.933333333333337</v>
      </c>
      <c r="K311" s="31">
        <v>70.400000000000006</v>
      </c>
      <c r="L311" s="31">
        <v>67.25</v>
      </c>
      <c r="M311" s="31">
        <v>30.587250000000001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126132.05</v>
      </c>
      <c r="D312" s="36">
        <v>126921.08333333333</v>
      </c>
      <c r="E312" s="36">
        <v>125144.51666666666</v>
      </c>
      <c r="F312" s="36">
        <v>124156.98333333334</v>
      </c>
      <c r="G312" s="36">
        <v>122380.41666666667</v>
      </c>
      <c r="H312" s="36">
        <v>127908.61666666665</v>
      </c>
      <c r="I312" s="36">
        <v>129685.18333333333</v>
      </c>
      <c r="J312" s="36">
        <v>130672.71666666665</v>
      </c>
      <c r="K312" s="31">
        <v>128697.65</v>
      </c>
      <c r="L312" s="31">
        <v>125933.55</v>
      </c>
      <c r="M312" s="31">
        <v>0.10281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1700.75</v>
      </c>
      <c r="D313" s="36">
        <v>1704.25</v>
      </c>
      <c r="E313" s="36">
        <v>1671.5</v>
      </c>
      <c r="F313" s="36">
        <v>1642.25</v>
      </c>
      <c r="G313" s="36">
        <v>1609.5</v>
      </c>
      <c r="H313" s="36">
        <v>1733.5</v>
      </c>
      <c r="I313" s="36">
        <v>1766.25</v>
      </c>
      <c r="J313" s="36">
        <v>1795.5</v>
      </c>
      <c r="K313" s="31">
        <v>1737</v>
      </c>
      <c r="L313" s="31">
        <v>1675</v>
      </c>
      <c r="M313" s="31">
        <v>3.48529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1389.25</v>
      </c>
      <c r="D314" s="36">
        <v>1377.0166666666667</v>
      </c>
      <c r="E314" s="36">
        <v>1322.0333333333333</v>
      </c>
      <c r="F314" s="36">
        <v>1254.8166666666666</v>
      </c>
      <c r="G314" s="36">
        <v>1199.8333333333333</v>
      </c>
      <c r="H314" s="36">
        <v>1444.2333333333333</v>
      </c>
      <c r="I314" s="36">
        <v>1499.2166666666665</v>
      </c>
      <c r="J314" s="36">
        <v>1566.4333333333334</v>
      </c>
      <c r="K314" s="31">
        <v>1432</v>
      </c>
      <c r="L314" s="31">
        <v>1309.8</v>
      </c>
      <c r="M314" s="31">
        <v>10.085229999999999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1360.2</v>
      </c>
      <c r="D315" s="36">
        <v>1355.0166666666667</v>
      </c>
      <c r="E315" s="36">
        <v>1330.1333333333332</v>
      </c>
      <c r="F315" s="36">
        <v>1300.0666666666666</v>
      </c>
      <c r="G315" s="36">
        <v>1275.1833333333332</v>
      </c>
      <c r="H315" s="36">
        <v>1385.0833333333333</v>
      </c>
      <c r="I315" s="36">
        <v>1409.9666666666669</v>
      </c>
      <c r="J315" s="36">
        <v>1440.0333333333333</v>
      </c>
      <c r="K315" s="31">
        <v>1379.9</v>
      </c>
      <c r="L315" s="31">
        <v>1324.95</v>
      </c>
      <c r="M315" s="31">
        <v>3.3794</v>
      </c>
      <c r="N315" s="1"/>
      <c r="O315" s="1"/>
    </row>
    <row r="316" spans="1:15" ht="12.75" customHeight="1">
      <c r="A316" s="33">
        <v>306</v>
      </c>
      <c r="B316" s="53" t="s">
        <v>882</v>
      </c>
      <c r="C316" s="31">
        <v>635.85</v>
      </c>
      <c r="D316" s="36">
        <v>638.29999999999995</v>
      </c>
      <c r="E316" s="36">
        <v>625.59999999999991</v>
      </c>
      <c r="F316" s="36">
        <v>615.34999999999991</v>
      </c>
      <c r="G316" s="36">
        <v>602.64999999999986</v>
      </c>
      <c r="H316" s="36">
        <v>648.54999999999995</v>
      </c>
      <c r="I316" s="36">
        <v>661.25</v>
      </c>
      <c r="J316" s="36">
        <v>671.5</v>
      </c>
      <c r="K316" s="31">
        <v>651</v>
      </c>
      <c r="L316" s="31">
        <v>628.04999999999995</v>
      </c>
      <c r="M316" s="31">
        <v>4.31426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278.14999999999998</v>
      </c>
      <c r="D317" s="36">
        <v>277.26666666666665</v>
      </c>
      <c r="E317" s="36">
        <v>274.5333333333333</v>
      </c>
      <c r="F317" s="36">
        <v>270.91666666666663</v>
      </c>
      <c r="G317" s="36">
        <v>268.18333333333328</v>
      </c>
      <c r="H317" s="36">
        <v>280.88333333333333</v>
      </c>
      <c r="I317" s="36">
        <v>283.61666666666667</v>
      </c>
      <c r="J317" s="36">
        <v>287.23333333333335</v>
      </c>
      <c r="K317" s="31">
        <v>280</v>
      </c>
      <c r="L317" s="31">
        <v>273.64999999999998</v>
      </c>
      <c r="M317" s="31">
        <v>41.212800000000001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2699.85</v>
      </c>
      <c r="D318" s="36">
        <v>2710.8833333333332</v>
      </c>
      <c r="E318" s="36">
        <v>2659.8666666666663</v>
      </c>
      <c r="F318" s="36">
        <v>2619.8833333333332</v>
      </c>
      <c r="G318" s="36">
        <v>2568.8666666666663</v>
      </c>
      <c r="H318" s="36">
        <v>2750.8666666666663</v>
      </c>
      <c r="I318" s="36">
        <v>2801.8833333333328</v>
      </c>
      <c r="J318" s="36">
        <v>2841.8666666666663</v>
      </c>
      <c r="K318" s="31">
        <v>2761.9</v>
      </c>
      <c r="L318" s="31">
        <v>2670.9</v>
      </c>
      <c r="M318" s="31">
        <v>49.926600000000001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398.6</v>
      </c>
      <c r="D319" s="36">
        <v>399.13333333333338</v>
      </c>
      <c r="E319" s="36">
        <v>394.46666666666675</v>
      </c>
      <c r="F319" s="36">
        <v>390.33333333333337</v>
      </c>
      <c r="G319" s="36">
        <v>385.66666666666674</v>
      </c>
      <c r="H319" s="36">
        <v>403.26666666666677</v>
      </c>
      <c r="I319" s="36">
        <v>407.93333333333339</v>
      </c>
      <c r="J319" s="36">
        <v>412.06666666666678</v>
      </c>
      <c r="K319" s="31">
        <v>403.8</v>
      </c>
      <c r="L319" s="31">
        <v>395</v>
      </c>
      <c r="M319" s="31">
        <v>1.9183600000000001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578</v>
      </c>
      <c r="D320" s="36">
        <v>573.23333333333323</v>
      </c>
      <c r="E320" s="36">
        <v>563.36666666666645</v>
      </c>
      <c r="F320" s="36">
        <v>548.73333333333323</v>
      </c>
      <c r="G320" s="36">
        <v>538.86666666666645</v>
      </c>
      <c r="H320" s="36">
        <v>587.86666666666645</v>
      </c>
      <c r="I320" s="36">
        <v>597.73333333333323</v>
      </c>
      <c r="J320" s="36">
        <v>612.36666666666645</v>
      </c>
      <c r="K320" s="31">
        <v>583.1</v>
      </c>
      <c r="L320" s="31">
        <v>558.6</v>
      </c>
      <c r="M320" s="31">
        <v>5.5949600000000004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177.75</v>
      </c>
      <c r="D321" s="36">
        <v>175.51666666666665</v>
      </c>
      <c r="E321" s="36">
        <v>172.23333333333329</v>
      </c>
      <c r="F321" s="36">
        <v>166.71666666666664</v>
      </c>
      <c r="G321" s="36">
        <v>163.43333333333328</v>
      </c>
      <c r="H321" s="36">
        <v>181.0333333333333</v>
      </c>
      <c r="I321" s="36">
        <v>184.31666666666666</v>
      </c>
      <c r="J321" s="36">
        <v>189.83333333333331</v>
      </c>
      <c r="K321" s="31">
        <v>178.8</v>
      </c>
      <c r="L321" s="31">
        <v>170</v>
      </c>
      <c r="M321" s="31">
        <v>107.96787999999999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201.75</v>
      </c>
      <c r="D322" s="36">
        <v>203.83333333333334</v>
      </c>
      <c r="E322" s="36">
        <v>198.41666666666669</v>
      </c>
      <c r="F322" s="36">
        <v>195.08333333333334</v>
      </c>
      <c r="G322" s="36">
        <v>189.66666666666669</v>
      </c>
      <c r="H322" s="36">
        <v>207.16666666666669</v>
      </c>
      <c r="I322" s="36">
        <v>212.58333333333337</v>
      </c>
      <c r="J322" s="36">
        <v>215.91666666666669</v>
      </c>
      <c r="K322" s="31">
        <v>209.25</v>
      </c>
      <c r="L322" s="31">
        <v>200.5</v>
      </c>
      <c r="M322" s="31">
        <v>32.890309999999999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2156.3000000000002</v>
      </c>
      <c r="D323" s="36">
        <v>2156.65</v>
      </c>
      <c r="E323" s="36">
        <v>2135.2000000000003</v>
      </c>
      <c r="F323" s="36">
        <v>2114.1000000000004</v>
      </c>
      <c r="G323" s="36">
        <v>2092.6500000000005</v>
      </c>
      <c r="H323" s="36">
        <v>2177.75</v>
      </c>
      <c r="I323" s="36">
        <v>2199.1999999999998</v>
      </c>
      <c r="J323" s="36">
        <v>2220.2999999999997</v>
      </c>
      <c r="K323" s="31">
        <v>2178.1</v>
      </c>
      <c r="L323" s="31">
        <v>2135.5500000000002</v>
      </c>
      <c r="M323" s="31">
        <v>2.40944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637.85</v>
      </c>
      <c r="D324" s="36">
        <v>638.13333333333333</v>
      </c>
      <c r="E324" s="36">
        <v>626.26666666666665</v>
      </c>
      <c r="F324" s="36">
        <v>614.68333333333328</v>
      </c>
      <c r="G324" s="36">
        <v>602.81666666666661</v>
      </c>
      <c r="H324" s="36">
        <v>649.7166666666667</v>
      </c>
      <c r="I324" s="36">
        <v>661.58333333333326</v>
      </c>
      <c r="J324" s="36">
        <v>673.16666666666674</v>
      </c>
      <c r="K324" s="31">
        <v>650</v>
      </c>
      <c r="L324" s="31">
        <v>626.54999999999995</v>
      </c>
      <c r="M324" s="31">
        <v>22.160399999999999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12673.5</v>
      </c>
      <c r="D325" s="36">
        <v>12610.5</v>
      </c>
      <c r="E325" s="36">
        <v>12531</v>
      </c>
      <c r="F325" s="36">
        <v>12388.5</v>
      </c>
      <c r="G325" s="36">
        <v>12309</v>
      </c>
      <c r="H325" s="36">
        <v>12753</v>
      </c>
      <c r="I325" s="36">
        <v>12832.5</v>
      </c>
      <c r="J325" s="36">
        <v>12975</v>
      </c>
      <c r="K325" s="31">
        <v>12690</v>
      </c>
      <c r="L325" s="31">
        <v>12468</v>
      </c>
      <c r="M325" s="31">
        <v>4.4753600000000002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2579.0500000000002</v>
      </c>
      <c r="D326" s="36">
        <v>2539.5333333333333</v>
      </c>
      <c r="E326" s="36">
        <v>2481.6166666666668</v>
      </c>
      <c r="F326" s="36">
        <v>2384.1833333333334</v>
      </c>
      <c r="G326" s="36">
        <v>2326.2666666666669</v>
      </c>
      <c r="H326" s="36">
        <v>2636.9666666666667</v>
      </c>
      <c r="I326" s="36">
        <v>2694.8833333333337</v>
      </c>
      <c r="J326" s="36">
        <v>2792.3166666666666</v>
      </c>
      <c r="K326" s="31">
        <v>2597.4499999999998</v>
      </c>
      <c r="L326" s="31">
        <v>2442.1</v>
      </c>
      <c r="M326" s="31">
        <v>0.83677999999999997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927.2</v>
      </c>
      <c r="D327" s="36">
        <v>930.08333333333337</v>
      </c>
      <c r="E327" s="36">
        <v>921.16666666666674</v>
      </c>
      <c r="F327" s="36">
        <v>915.13333333333333</v>
      </c>
      <c r="G327" s="36">
        <v>906.2166666666667</v>
      </c>
      <c r="H327" s="36">
        <v>936.11666666666679</v>
      </c>
      <c r="I327" s="36">
        <v>945.03333333333353</v>
      </c>
      <c r="J327" s="36">
        <v>951.06666666666683</v>
      </c>
      <c r="K327" s="31">
        <v>939</v>
      </c>
      <c r="L327" s="31">
        <v>924.05</v>
      </c>
      <c r="M327" s="31">
        <v>11.74484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830.1</v>
      </c>
      <c r="D328" s="36">
        <v>826.43333333333339</v>
      </c>
      <c r="E328" s="36">
        <v>815.71666666666681</v>
      </c>
      <c r="F328" s="36">
        <v>801.33333333333337</v>
      </c>
      <c r="G328" s="36">
        <v>790.61666666666679</v>
      </c>
      <c r="H328" s="36">
        <v>840.81666666666683</v>
      </c>
      <c r="I328" s="36">
        <v>851.53333333333353</v>
      </c>
      <c r="J328" s="36">
        <v>865.91666666666686</v>
      </c>
      <c r="K328" s="31">
        <v>837.15</v>
      </c>
      <c r="L328" s="31">
        <v>812.05</v>
      </c>
      <c r="M328" s="31">
        <v>13.54996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3160.65</v>
      </c>
      <c r="D329" s="36">
        <v>3070.9166666666665</v>
      </c>
      <c r="E329" s="36">
        <v>2927.833333333333</v>
      </c>
      <c r="F329" s="36">
        <v>2695.0166666666664</v>
      </c>
      <c r="G329" s="36">
        <v>2551.9333333333329</v>
      </c>
      <c r="H329" s="36">
        <v>3303.7333333333331</v>
      </c>
      <c r="I329" s="36">
        <v>3446.8166666666662</v>
      </c>
      <c r="J329" s="36">
        <v>3679.6333333333332</v>
      </c>
      <c r="K329" s="31">
        <v>3214</v>
      </c>
      <c r="L329" s="31">
        <v>2838.1</v>
      </c>
      <c r="M329" s="31">
        <v>75.544449999999998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703.9</v>
      </c>
      <c r="D330" s="36">
        <v>701.16666666666663</v>
      </c>
      <c r="E330" s="36">
        <v>691.23333333333323</v>
      </c>
      <c r="F330" s="36">
        <v>678.56666666666661</v>
      </c>
      <c r="G330" s="36">
        <v>668.63333333333321</v>
      </c>
      <c r="H330" s="36">
        <v>713.83333333333326</v>
      </c>
      <c r="I330" s="36">
        <v>723.76666666666665</v>
      </c>
      <c r="J330" s="36">
        <v>736.43333333333328</v>
      </c>
      <c r="K330" s="31">
        <v>711.1</v>
      </c>
      <c r="L330" s="31">
        <v>688.5</v>
      </c>
      <c r="M330" s="31">
        <v>0.92867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1162.75</v>
      </c>
      <c r="D331" s="36">
        <v>1162.3999999999999</v>
      </c>
      <c r="E331" s="36">
        <v>1149.8999999999996</v>
      </c>
      <c r="F331" s="36">
        <v>1137.0499999999997</v>
      </c>
      <c r="G331" s="36">
        <v>1124.5499999999995</v>
      </c>
      <c r="H331" s="36">
        <v>1175.2499999999998</v>
      </c>
      <c r="I331" s="36">
        <v>1187.7500000000002</v>
      </c>
      <c r="J331" s="36">
        <v>1200.5999999999999</v>
      </c>
      <c r="K331" s="31">
        <v>1174.9000000000001</v>
      </c>
      <c r="L331" s="31">
        <v>1149.55</v>
      </c>
      <c r="M331" s="31">
        <v>1.15686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2028.55</v>
      </c>
      <c r="D332" s="36">
        <v>2030.8666666666668</v>
      </c>
      <c r="E332" s="36">
        <v>1993.7833333333338</v>
      </c>
      <c r="F332" s="36">
        <v>1959.0166666666669</v>
      </c>
      <c r="G332" s="36">
        <v>1921.9333333333338</v>
      </c>
      <c r="H332" s="36">
        <v>2065.6333333333337</v>
      </c>
      <c r="I332" s="36">
        <v>2102.7166666666667</v>
      </c>
      <c r="J332" s="36">
        <v>2137.4833333333336</v>
      </c>
      <c r="K332" s="31">
        <v>2067.9499999999998</v>
      </c>
      <c r="L332" s="31">
        <v>1996.1</v>
      </c>
      <c r="M332" s="31">
        <v>5.07179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457.45</v>
      </c>
      <c r="D333" s="36">
        <v>448.9666666666667</v>
      </c>
      <c r="E333" s="36">
        <v>428.43333333333339</v>
      </c>
      <c r="F333" s="36">
        <v>399.41666666666669</v>
      </c>
      <c r="G333" s="36">
        <v>378.88333333333338</v>
      </c>
      <c r="H333" s="36">
        <v>477.98333333333341</v>
      </c>
      <c r="I333" s="36">
        <v>498.51666666666671</v>
      </c>
      <c r="J333" s="36">
        <v>527.53333333333342</v>
      </c>
      <c r="K333" s="31">
        <v>469.5</v>
      </c>
      <c r="L333" s="31">
        <v>419.95</v>
      </c>
      <c r="M333" s="31">
        <v>19.002600000000001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67.150000000000006</v>
      </c>
      <c r="D334" s="36">
        <v>66.38333333333334</v>
      </c>
      <c r="E334" s="36">
        <v>65.26666666666668</v>
      </c>
      <c r="F334" s="36">
        <v>63.38333333333334</v>
      </c>
      <c r="G334" s="36">
        <v>62.26666666666668</v>
      </c>
      <c r="H334" s="36">
        <v>68.26666666666668</v>
      </c>
      <c r="I334" s="36">
        <v>69.383333333333326</v>
      </c>
      <c r="J334" s="36">
        <v>71.26666666666668</v>
      </c>
      <c r="K334" s="31">
        <v>67.5</v>
      </c>
      <c r="L334" s="31">
        <v>64.5</v>
      </c>
      <c r="M334" s="31">
        <v>98.568870000000004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2294.25</v>
      </c>
      <c r="D335" s="36">
        <v>2301.8166666666666</v>
      </c>
      <c r="E335" s="36">
        <v>2248.6333333333332</v>
      </c>
      <c r="F335" s="36">
        <v>2203.0166666666664</v>
      </c>
      <c r="G335" s="36">
        <v>2149.833333333333</v>
      </c>
      <c r="H335" s="36">
        <v>2347.4333333333334</v>
      </c>
      <c r="I335" s="36">
        <v>2400.6166666666668</v>
      </c>
      <c r="J335" s="36">
        <v>2446.2333333333336</v>
      </c>
      <c r="K335" s="31">
        <v>2355</v>
      </c>
      <c r="L335" s="31">
        <v>2256.1999999999998</v>
      </c>
      <c r="M335" s="31">
        <v>2.1657099999999998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2436.3000000000002</v>
      </c>
      <c r="D336" s="36">
        <v>2436.85</v>
      </c>
      <c r="E336" s="36">
        <v>2399.25</v>
      </c>
      <c r="F336" s="36">
        <v>2362.2000000000003</v>
      </c>
      <c r="G336" s="36">
        <v>2324.6000000000004</v>
      </c>
      <c r="H336" s="36">
        <v>2473.8999999999996</v>
      </c>
      <c r="I336" s="36">
        <v>2511.4999999999991</v>
      </c>
      <c r="J336" s="36">
        <v>2548.5499999999993</v>
      </c>
      <c r="K336" s="31">
        <v>2474.4499999999998</v>
      </c>
      <c r="L336" s="31">
        <v>2399.8000000000002</v>
      </c>
      <c r="M336" s="31">
        <v>6.50875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3484.85</v>
      </c>
      <c r="D337" s="36">
        <v>3512.7833333333333</v>
      </c>
      <c r="E337" s="36">
        <v>3444.5666666666666</v>
      </c>
      <c r="F337" s="36">
        <v>3404.2833333333333</v>
      </c>
      <c r="G337" s="36">
        <v>3336.0666666666666</v>
      </c>
      <c r="H337" s="36">
        <v>3553.0666666666666</v>
      </c>
      <c r="I337" s="36">
        <v>3621.2833333333328</v>
      </c>
      <c r="J337" s="36">
        <v>3661.5666666666666</v>
      </c>
      <c r="K337" s="31">
        <v>3581</v>
      </c>
      <c r="L337" s="31">
        <v>3472.5</v>
      </c>
      <c r="M337" s="31">
        <v>6.2340799999999996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1753.25</v>
      </c>
      <c r="D338" s="36">
        <v>1768.0666666666666</v>
      </c>
      <c r="E338" s="36">
        <v>1725.1833333333332</v>
      </c>
      <c r="F338" s="36">
        <v>1697.1166666666666</v>
      </c>
      <c r="G338" s="36">
        <v>1654.2333333333331</v>
      </c>
      <c r="H338" s="36">
        <v>1796.1333333333332</v>
      </c>
      <c r="I338" s="36">
        <v>1839.0166666666664</v>
      </c>
      <c r="J338" s="36">
        <v>1867.0833333333333</v>
      </c>
      <c r="K338" s="31">
        <v>1810.95</v>
      </c>
      <c r="L338" s="31">
        <v>1740</v>
      </c>
      <c r="M338" s="31">
        <v>6.1038600000000001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1033.75</v>
      </c>
      <c r="D339" s="36">
        <v>1039.4333333333334</v>
      </c>
      <c r="E339" s="36">
        <v>1018.1166666666668</v>
      </c>
      <c r="F339" s="36">
        <v>1002.4833333333333</v>
      </c>
      <c r="G339" s="36">
        <v>981.16666666666674</v>
      </c>
      <c r="H339" s="36">
        <v>1055.0666666666668</v>
      </c>
      <c r="I339" s="36">
        <v>1076.3833333333334</v>
      </c>
      <c r="J339" s="36">
        <v>1092.0166666666669</v>
      </c>
      <c r="K339" s="31">
        <v>1060.75</v>
      </c>
      <c r="L339" s="31">
        <v>1023.8</v>
      </c>
      <c r="M339" s="31">
        <v>12.976150000000001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139.05000000000001</v>
      </c>
      <c r="D340" s="36">
        <v>138.51666666666668</v>
      </c>
      <c r="E340" s="36">
        <v>136.03333333333336</v>
      </c>
      <c r="F340" s="36">
        <v>133.01666666666668</v>
      </c>
      <c r="G340" s="36">
        <v>130.53333333333336</v>
      </c>
      <c r="H340" s="36">
        <v>141.53333333333336</v>
      </c>
      <c r="I340" s="36">
        <v>144.01666666666665</v>
      </c>
      <c r="J340" s="36">
        <v>147.03333333333336</v>
      </c>
      <c r="K340" s="31">
        <v>141</v>
      </c>
      <c r="L340" s="31">
        <v>135.5</v>
      </c>
      <c r="M340" s="31">
        <v>232.52206000000001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312.5</v>
      </c>
      <c r="D341" s="36">
        <v>309.38333333333333</v>
      </c>
      <c r="E341" s="36">
        <v>299.01666666666665</v>
      </c>
      <c r="F341" s="36">
        <v>285.5333333333333</v>
      </c>
      <c r="G341" s="36">
        <v>275.16666666666663</v>
      </c>
      <c r="H341" s="36">
        <v>322.86666666666667</v>
      </c>
      <c r="I341" s="36">
        <v>333.23333333333335</v>
      </c>
      <c r="J341" s="36">
        <v>346.7166666666667</v>
      </c>
      <c r="K341" s="31">
        <v>319.75</v>
      </c>
      <c r="L341" s="31">
        <v>295.89999999999998</v>
      </c>
      <c r="M341" s="31">
        <v>234.56442999999999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102.6</v>
      </c>
      <c r="D342" s="36">
        <v>102.36666666666667</v>
      </c>
      <c r="E342" s="36">
        <v>99.783333333333346</v>
      </c>
      <c r="F342" s="36">
        <v>96.966666666666669</v>
      </c>
      <c r="G342" s="36">
        <v>94.38333333333334</v>
      </c>
      <c r="H342" s="36">
        <v>105.18333333333335</v>
      </c>
      <c r="I342" s="36">
        <v>107.76666666666667</v>
      </c>
      <c r="J342" s="36">
        <v>110.58333333333336</v>
      </c>
      <c r="K342" s="31">
        <v>104.95</v>
      </c>
      <c r="L342" s="31">
        <v>99.55</v>
      </c>
      <c r="M342" s="31">
        <v>1056.4148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216.45</v>
      </c>
      <c r="D343" s="36">
        <v>214.86666666666667</v>
      </c>
      <c r="E343" s="36">
        <v>209.23333333333335</v>
      </c>
      <c r="F343" s="36">
        <v>202.01666666666668</v>
      </c>
      <c r="G343" s="36">
        <v>196.38333333333335</v>
      </c>
      <c r="H343" s="36">
        <v>222.08333333333334</v>
      </c>
      <c r="I343" s="36">
        <v>227.71666666666667</v>
      </c>
      <c r="J343" s="36">
        <v>234.93333333333334</v>
      </c>
      <c r="K343" s="31">
        <v>220.5</v>
      </c>
      <c r="L343" s="31">
        <v>207.65</v>
      </c>
      <c r="M343" s="31">
        <v>60.63035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252.2</v>
      </c>
      <c r="D344" s="36">
        <v>252.23333333333335</v>
      </c>
      <c r="E344" s="36">
        <v>246.9666666666667</v>
      </c>
      <c r="F344" s="36">
        <v>241.73333333333335</v>
      </c>
      <c r="G344" s="36">
        <v>236.4666666666667</v>
      </c>
      <c r="H344" s="36">
        <v>257.4666666666667</v>
      </c>
      <c r="I344" s="36">
        <v>262.73333333333335</v>
      </c>
      <c r="J344" s="36">
        <v>267.9666666666667</v>
      </c>
      <c r="K344" s="31">
        <v>257.5</v>
      </c>
      <c r="L344" s="31">
        <v>247</v>
      </c>
      <c r="M344" s="31">
        <v>95.857879999999994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59.55</v>
      </c>
      <c r="D345" s="36">
        <v>59.35</v>
      </c>
      <c r="E345" s="36">
        <v>58.6</v>
      </c>
      <c r="F345" s="36">
        <v>57.65</v>
      </c>
      <c r="G345" s="36">
        <v>56.9</v>
      </c>
      <c r="H345" s="36">
        <v>60.300000000000004</v>
      </c>
      <c r="I345" s="36">
        <v>61.050000000000004</v>
      </c>
      <c r="J345" s="36">
        <v>62.000000000000007</v>
      </c>
      <c r="K345" s="31">
        <v>60.1</v>
      </c>
      <c r="L345" s="31">
        <v>58.4</v>
      </c>
      <c r="M345" s="31">
        <v>96.637590000000003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349.75</v>
      </c>
      <c r="D346" s="36">
        <v>351.5</v>
      </c>
      <c r="E346" s="36">
        <v>343.25</v>
      </c>
      <c r="F346" s="36">
        <v>336.75</v>
      </c>
      <c r="G346" s="36">
        <v>328.5</v>
      </c>
      <c r="H346" s="36">
        <v>358</v>
      </c>
      <c r="I346" s="36">
        <v>366.25</v>
      </c>
      <c r="J346" s="36">
        <v>372.75</v>
      </c>
      <c r="K346" s="31">
        <v>359.75</v>
      </c>
      <c r="L346" s="31">
        <v>345</v>
      </c>
      <c r="M346" s="31">
        <v>331.71039000000002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1243.45</v>
      </c>
      <c r="D347" s="36">
        <v>1253.4833333333333</v>
      </c>
      <c r="E347" s="36">
        <v>1224.9666666666667</v>
      </c>
      <c r="F347" s="36">
        <v>1206.4833333333333</v>
      </c>
      <c r="G347" s="36">
        <v>1177.9666666666667</v>
      </c>
      <c r="H347" s="36">
        <v>1271.9666666666667</v>
      </c>
      <c r="I347" s="36">
        <v>1300.4833333333336</v>
      </c>
      <c r="J347" s="36">
        <v>1318.9666666666667</v>
      </c>
      <c r="K347" s="31">
        <v>1282</v>
      </c>
      <c r="L347" s="31">
        <v>1235</v>
      </c>
      <c r="M347" s="31">
        <v>8.2333499999999997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180.6</v>
      </c>
      <c r="D348" s="36">
        <v>180.66666666666666</v>
      </c>
      <c r="E348" s="36">
        <v>176.33333333333331</v>
      </c>
      <c r="F348" s="36">
        <v>172.06666666666666</v>
      </c>
      <c r="G348" s="36">
        <v>167.73333333333332</v>
      </c>
      <c r="H348" s="36">
        <v>184.93333333333331</v>
      </c>
      <c r="I348" s="36">
        <v>189.26666666666662</v>
      </c>
      <c r="J348" s="36">
        <v>193.5333333333333</v>
      </c>
      <c r="K348" s="31">
        <v>185</v>
      </c>
      <c r="L348" s="31">
        <v>176.4</v>
      </c>
      <c r="M348" s="31">
        <v>314.03131000000002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3319.15</v>
      </c>
      <c r="D349" s="36">
        <v>3318.7333333333336</v>
      </c>
      <c r="E349" s="36">
        <v>3285.6166666666672</v>
      </c>
      <c r="F349" s="36">
        <v>3252.0833333333335</v>
      </c>
      <c r="G349" s="36">
        <v>3218.9666666666672</v>
      </c>
      <c r="H349" s="36">
        <v>3352.2666666666673</v>
      </c>
      <c r="I349" s="36">
        <v>3385.3833333333341</v>
      </c>
      <c r="J349" s="36">
        <v>3418.9166666666674</v>
      </c>
      <c r="K349" s="31">
        <v>3351.85</v>
      </c>
      <c r="L349" s="31">
        <v>3285.2</v>
      </c>
      <c r="M349" s="31">
        <v>0.87870000000000004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2471.4</v>
      </c>
      <c r="D350" s="36">
        <v>2480.6833333333329</v>
      </c>
      <c r="E350" s="36">
        <v>2443.3666666666659</v>
      </c>
      <c r="F350" s="36">
        <v>2415.333333333333</v>
      </c>
      <c r="G350" s="36">
        <v>2378.016666666666</v>
      </c>
      <c r="H350" s="36">
        <v>2508.7166666666658</v>
      </c>
      <c r="I350" s="36">
        <v>2546.0333333333324</v>
      </c>
      <c r="J350" s="36">
        <v>2574.0666666666657</v>
      </c>
      <c r="K350" s="31">
        <v>2518</v>
      </c>
      <c r="L350" s="31">
        <v>2452.65</v>
      </c>
      <c r="M350" s="31">
        <v>9.7213999999999992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79.849999999999994</v>
      </c>
      <c r="D351" s="36">
        <v>78.88333333333334</v>
      </c>
      <c r="E351" s="36">
        <v>77.866666666666674</v>
      </c>
      <c r="F351" s="36">
        <v>75.88333333333334</v>
      </c>
      <c r="G351" s="36">
        <v>74.866666666666674</v>
      </c>
      <c r="H351" s="36">
        <v>80.866666666666674</v>
      </c>
      <c r="I351" s="36">
        <v>81.883333333333354</v>
      </c>
      <c r="J351" s="36">
        <v>83.866666666666674</v>
      </c>
      <c r="K351" s="31">
        <v>79.900000000000006</v>
      </c>
      <c r="L351" s="31">
        <v>76.900000000000006</v>
      </c>
      <c r="M351" s="31">
        <v>9.0667899999999992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614</v>
      </c>
      <c r="D352" s="36">
        <v>596.69999999999993</v>
      </c>
      <c r="E352" s="36">
        <v>571.39999999999986</v>
      </c>
      <c r="F352" s="36">
        <v>528.79999999999995</v>
      </c>
      <c r="G352" s="36">
        <v>503.49999999999989</v>
      </c>
      <c r="H352" s="36">
        <v>639.29999999999984</v>
      </c>
      <c r="I352" s="36">
        <v>664.5999999999998</v>
      </c>
      <c r="J352" s="36">
        <v>707.19999999999982</v>
      </c>
      <c r="K352" s="31">
        <v>622</v>
      </c>
      <c r="L352" s="31">
        <v>554.1</v>
      </c>
      <c r="M352" s="31">
        <v>19.659020000000002</v>
      </c>
      <c r="N352" s="1"/>
      <c r="O352" s="1"/>
    </row>
    <row r="353" spans="1:15" ht="12.75" customHeight="1">
      <c r="A353" s="33">
        <v>343</v>
      </c>
      <c r="B353" s="53" t="s">
        <v>883</v>
      </c>
      <c r="C353" s="31">
        <v>4904.05</v>
      </c>
      <c r="D353" s="36">
        <v>4874.333333333333</v>
      </c>
      <c r="E353" s="36">
        <v>4807.1166666666659</v>
      </c>
      <c r="F353" s="36">
        <v>4710.1833333333325</v>
      </c>
      <c r="G353" s="36">
        <v>4642.9666666666653</v>
      </c>
      <c r="H353" s="36">
        <v>4971.2666666666664</v>
      </c>
      <c r="I353" s="36">
        <v>5038.4833333333336</v>
      </c>
      <c r="J353" s="36">
        <v>5135.416666666667</v>
      </c>
      <c r="K353" s="31">
        <v>4941.55</v>
      </c>
      <c r="L353" s="31">
        <v>4777.3999999999996</v>
      </c>
      <c r="M353" s="31">
        <v>0.44087999999999999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331.15</v>
      </c>
      <c r="D354" s="36">
        <v>333.2</v>
      </c>
      <c r="E354" s="36">
        <v>318.2</v>
      </c>
      <c r="F354" s="36">
        <v>305.25</v>
      </c>
      <c r="G354" s="36">
        <v>290.25</v>
      </c>
      <c r="H354" s="36">
        <v>346.15</v>
      </c>
      <c r="I354" s="36">
        <v>361.15</v>
      </c>
      <c r="J354" s="36">
        <v>374.09999999999997</v>
      </c>
      <c r="K354" s="31">
        <v>348.2</v>
      </c>
      <c r="L354" s="31">
        <v>320.25</v>
      </c>
      <c r="M354" s="31">
        <v>6.00108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1904.25</v>
      </c>
      <c r="D355" s="36">
        <v>1887.55</v>
      </c>
      <c r="E355" s="36">
        <v>1861.85</v>
      </c>
      <c r="F355" s="36">
        <v>1819.45</v>
      </c>
      <c r="G355" s="36">
        <v>1793.75</v>
      </c>
      <c r="H355" s="36">
        <v>1929.9499999999998</v>
      </c>
      <c r="I355" s="36">
        <v>1955.65</v>
      </c>
      <c r="J355" s="36">
        <v>1998.0499999999997</v>
      </c>
      <c r="K355" s="31">
        <v>1913.25</v>
      </c>
      <c r="L355" s="31">
        <v>1845.15</v>
      </c>
      <c r="M355" s="31">
        <v>8.1659400000000009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252.3</v>
      </c>
      <c r="D356" s="36">
        <v>253.68333333333331</v>
      </c>
      <c r="E356" s="36">
        <v>247.86666666666662</v>
      </c>
      <c r="F356" s="36">
        <v>243.43333333333331</v>
      </c>
      <c r="G356" s="36">
        <v>237.61666666666662</v>
      </c>
      <c r="H356" s="36">
        <v>258.11666666666662</v>
      </c>
      <c r="I356" s="36">
        <v>263.93333333333328</v>
      </c>
      <c r="J356" s="36">
        <v>268.36666666666662</v>
      </c>
      <c r="K356" s="31">
        <v>259.5</v>
      </c>
      <c r="L356" s="31">
        <v>249.25</v>
      </c>
      <c r="M356" s="31">
        <v>308.81232999999997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610.4</v>
      </c>
      <c r="D357" s="36">
        <v>604.16666666666663</v>
      </c>
      <c r="E357" s="36">
        <v>592.5333333333333</v>
      </c>
      <c r="F357" s="36">
        <v>574.66666666666663</v>
      </c>
      <c r="G357" s="36">
        <v>563.0333333333333</v>
      </c>
      <c r="H357" s="36">
        <v>622.0333333333333</v>
      </c>
      <c r="I357" s="36">
        <v>633.66666666666674</v>
      </c>
      <c r="J357" s="36">
        <v>651.5333333333333</v>
      </c>
      <c r="K357" s="31">
        <v>615.79999999999995</v>
      </c>
      <c r="L357" s="31">
        <v>586.29999999999995</v>
      </c>
      <c r="M357" s="31">
        <v>44.11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1693.95</v>
      </c>
      <c r="D358" s="36">
        <v>1696.8166666666666</v>
      </c>
      <c r="E358" s="36">
        <v>1655.1333333333332</v>
      </c>
      <c r="F358" s="36">
        <v>1616.3166666666666</v>
      </c>
      <c r="G358" s="36">
        <v>1574.6333333333332</v>
      </c>
      <c r="H358" s="36">
        <v>1735.6333333333332</v>
      </c>
      <c r="I358" s="36">
        <v>1777.3166666666666</v>
      </c>
      <c r="J358" s="36">
        <v>1816.1333333333332</v>
      </c>
      <c r="K358" s="31">
        <v>1738.5</v>
      </c>
      <c r="L358" s="31">
        <v>1658</v>
      </c>
      <c r="M358" s="31">
        <v>7.8936200000000003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346.65</v>
      </c>
      <c r="D359" s="36">
        <v>345.88333333333338</v>
      </c>
      <c r="E359" s="36">
        <v>341.76666666666677</v>
      </c>
      <c r="F359" s="36">
        <v>336.88333333333338</v>
      </c>
      <c r="G359" s="36">
        <v>332.76666666666677</v>
      </c>
      <c r="H359" s="36">
        <v>350.76666666666677</v>
      </c>
      <c r="I359" s="36">
        <v>354.88333333333344</v>
      </c>
      <c r="J359" s="36">
        <v>359.76666666666677</v>
      </c>
      <c r="K359" s="31">
        <v>350</v>
      </c>
      <c r="L359" s="31">
        <v>341</v>
      </c>
      <c r="M359" s="31">
        <v>30.37856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8171.85</v>
      </c>
      <c r="D360" s="36">
        <v>8037.7666666666664</v>
      </c>
      <c r="E360" s="36">
        <v>7876.5333333333328</v>
      </c>
      <c r="F360" s="36">
        <v>7581.2166666666662</v>
      </c>
      <c r="G360" s="36">
        <v>7419.9833333333327</v>
      </c>
      <c r="H360" s="36">
        <v>8333.0833333333321</v>
      </c>
      <c r="I360" s="36">
        <v>8494.3166666666657</v>
      </c>
      <c r="J360" s="36">
        <v>8789.6333333333332</v>
      </c>
      <c r="K360" s="31">
        <v>8199</v>
      </c>
      <c r="L360" s="31">
        <v>7742.45</v>
      </c>
      <c r="M360" s="31">
        <v>3.1210900000000001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1289.3499999999999</v>
      </c>
      <c r="D361" s="36">
        <v>1303.1833333333334</v>
      </c>
      <c r="E361" s="36">
        <v>1245.8666666666668</v>
      </c>
      <c r="F361" s="36">
        <v>1202.3833333333334</v>
      </c>
      <c r="G361" s="36">
        <v>1145.0666666666668</v>
      </c>
      <c r="H361" s="36">
        <v>1346.6666666666667</v>
      </c>
      <c r="I361" s="36">
        <v>1403.9833333333333</v>
      </c>
      <c r="J361" s="36">
        <v>1447.4666666666667</v>
      </c>
      <c r="K361" s="31">
        <v>1360.5</v>
      </c>
      <c r="L361" s="31">
        <v>1259.7</v>
      </c>
      <c r="M361" s="31">
        <v>44.909599999999998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231.2</v>
      </c>
      <c r="D362" s="36">
        <v>231.56666666666669</v>
      </c>
      <c r="E362" s="36">
        <v>226.68333333333339</v>
      </c>
      <c r="F362" s="36">
        <v>222.16666666666671</v>
      </c>
      <c r="G362" s="36">
        <v>217.28333333333342</v>
      </c>
      <c r="H362" s="36">
        <v>236.08333333333337</v>
      </c>
      <c r="I362" s="36">
        <v>240.96666666666664</v>
      </c>
      <c r="J362" s="36">
        <v>245.48333333333335</v>
      </c>
      <c r="K362" s="31">
        <v>236.45</v>
      </c>
      <c r="L362" s="31">
        <v>227.05</v>
      </c>
      <c r="M362" s="31">
        <v>23.00057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3651.6</v>
      </c>
      <c r="D363" s="36">
        <v>3659.3833333333337</v>
      </c>
      <c r="E363" s="36">
        <v>3624.7666666666673</v>
      </c>
      <c r="F363" s="36">
        <v>3597.9333333333338</v>
      </c>
      <c r="G363" s="36">
        <v>3563.3166666666675</v>
      </c>
      <c r="H363" s="36">
        <v>3686.2166666666672</v>
      </c>
      <c r="I363" s="36">
        <v>3720.833333333333</v>
      </c>
      <c r="J363" s="36">
        <v>3747.666666666667</v>
      </c>
      <c r="K363" s="31">
        <v>3694</v>
      </c>
      <c r="L363" s="31">
        <v>3632.55</v>
      </c>
      <c r="M363" s="31">
        <v>3.7789000000000001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739.4</v>
      </c>
      <c r="D364" s="36">
        <v>733.4666666666667</v>
      </c>
      <c r="E364" s="36">
        <v>721.93333333333339</v>
      </c>
      <c r="F364" s="36">
        <v>704.4666666666667</v>
      </c>
      <c r="G364" s="36">
        <v>692.93333333333339</v>
      </c>
      <c r="H364" s="36">
        <v>750.93333333333339</v>
      </c>
      <c r="I364" s="36">
        <v>762.4666666666667</v>
      </c>
      <c r="J364" s="36">
        <v>779.93333333333339</v>
      </c>
      <c r="K364" s="31">
        <v>745</v>
      </c>
      <c r="L364" s="31">
        <v>716</v>
      </c>
      <c r="M364" s="31">
        <v>10.42484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528.95000000000005</v>
      </c>
      <c r="D365" s="36">
        <v>519.69999999999993</v>
      </c>
      <c r="E365" s="36">
        <v>487.24999999999989</v>
      </c>
      <c r="F365" s="36">
        <v>445.54999999999995</v>
      </c>
      <c r="G365" s="36">
        <v>413.09999999999991</v>
      </c>
      <c r="H365" s="36">
        <v>561.39999999999986</v>
      </c>
      <c r="I365" s="36">
        <v>593.84999999999991</v>
      </c>
      <c r="J365" s="36">
        <v>635.54999999999984</v>
      </c>
      <c r="K365" s="31">
        <v>552.15</v>
      </c>
      <c r="L365" s="31">
        <v>478</v>
      </c>
      <c r="M365" s="31">
        <v>51.051780000000001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1337.5</v>
      </c>
      <c r="D366" s="36">
        <v>1332.7166666666667</v>
      </c>
      <c r="E366" s="36">
        <v>1325.4333333333334</v>
      </c>
      <c r="F366" s="36">
        <v>1313.3666666666668</v>
      </c>
      <c r="G366" s="36">
        <v>1306.0833333333335</v>
      </c>
      <c r="H366" s="36">
        <v>1344.7833333333333</v>
      </c>
      <c r="I366" s="36">
        <v>1352.0666666666666</v>
      </c>
      <c r="J366" s="36">
        <v>1364.1333333333332</v>
      </c>
      <c r="K366" s="31">
        <v>1340</v>
      </c>
      <c r="L366" s="31">
        <v>1320.65</v>
      </c>
      <c r="M366" s="31">
        <v>2.8378000000000001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38793.4</v>
      </c>
      <c r="D367" s="36">
        <v>38401.533333333333</v>
      </c>
      <c r="E367" s="36">
        <v>37891.866666666669</v>
      </c>
      <c r="F367" s="36">
        <v>36990.333333333336</v>
      </c>
      <c r="G367" s="36">
        <v>36480.666666666672</v>
      </c>
      <c r="H367" s="36">
        <v>39303.066666666666</v>
      </c>
      <c r="I367" s="36">
        <v>39812.733333333337</v>
      </c>
      <c r="J367" s="36">
        <v>40714.266666666663</v>
      </c>
      <c r="K367" s="31">
        <v>38911.199999999997</v>
      </c>
      <c r="L367" s="31">
        <v>37500</v>
      </c>
      <c r="M367" s="31">
        <v>0.26534999999999997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1364.5</v>
      </c>
      <c r="D368" s="36">
        <v>1356.7</v>
      </c>
      <c r="E368" s="36">
        <v>1337.8000000000002</v>
      </c>
      <c r="F368" s="36">
        <v>1311.1000000000001</v>
      </c>
      <c r="G368" s="36">
        <v>1292.2000000000003</v>
      </c>
      <c r="H368" s="36">
        <v>1383.4</v>
      </c>
      <c r="I368" s="36">
        <v>1402.3000000000002</v>
      </c>
      <c r="J368" s="36">
        <v>1429</v>
      </c>
      <c r="K368" s="31">
        <v>1375.6</v>
      </c>
      <c r="L368" s="31">
        <v>1330</v>
      </c>
      <c r="M368" s="31">
        <v>12.5031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3694.35</v>
      </c>
      <c r="D369" s="36">
        <v>3673.7166666666667</v>
      </c>
      <c r="E369" s="36">
        <v>3632.6333333333332</v>
      </c>
      <c r="F369" s="36">
        <v>3570.9166666666665</v>
      </c>
      <c r="G369" s="36">
        <v>3529.833333333333</v>
      </c>
      <c r="H369" s="36">
        <v>3735.4333333333334</v>
      </c>
      <c r="I369" s="36">
        <v>3776.5166666666664</v>
      </c>
      <c r="J369" s="36">
        <v>3838.2333333333336</v>
      </c>
      <c r="K369" s="31">
        <v>3714.8</v>
      </c>
      <c r="L369" s="31">
        <v>3612</v>
      </c>
      <c r="M369" s="31">
        <v>3.1445599999999998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302.39999999999998</v>
      </c>
      <c r="D370" s="36">
        <v>300.3</v>
      </c>
      <c r="E370" s="36">
        <v>293.60000000000002</v>
      </c>
      <c r="F370" s="36">
        <v>284.8</v>
      </c>
      <c r="G370" s="36">
        <v>278.10000000000002</v>
      </c>
      <c r="H370" s="36">
        <v>309.10000000000002</v>
      </c>
      <c r="I370" s="36">
        <v>315.79999999999995</v>
      </c>
      <c r="J370" s="36">
        <v>324.60000000000002</v>
      </c>
      <c r="K370" s="31">
        <v>307</v>
      </c>
      <c r="L370" s="31">
        <v>291.5</v>
      </c>
      <c r="M370" s="31">
        <v>56.210389999999997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3207.7</v>
      </c>
      <c r="D371" s="36">
        <v>3247.2666666666664</v>
      </c>
      <c r="E371" s="36">
        <v>3122.7833333333328</v>
      </c>
      <c r="F371" s="36">
        <v>3037.8666666666663</v>
      </c>
      <c r="G371" s="36">
        <v>2913.3833333333328</v>
      </c>
      <c r="H371" s="36">
        <v>3332.1833333333329</v>
      </c>
      <c r="I371" s="36">
        <v>3456.6666666666665</v>
      </c>
      <c r="J371" s="36">
        <v>3541.583333333333</v>
      </c>
      <c r="K371" s="31">
        <v>3371.75</v>
      </c>
      <c r="L371" s="31">
        <v>3162.35</v>
      </c>
      <c r="M371" s="31">
        <v>3.62432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3089.2</v>
      </c>
      <c r="D372" s="36">
        <v>3112.5833333333335</v>
      </c>
      <c r="E372" s="36">
        <v>3060.6166666666668</v>
      </c>
      <c r="F372" s="36">
        <v>3032.0333333333333</v>
      </c>
      <c r="G372" s="36">
        <v>2980.0666666666666</v>
      </c>
      <c r="H372" s="36">
        <v>3141.166666666667</v>
      </c>
      <c r="I372" s="36">
        <v>3193.1333333333332</v>
      </c>
      <c r="J372" s="36">
        <v>3221.7166666666672</v>
      </c>
      <c r="K372" s="31">
        <v>3164.55</v>
      </c>
      <c r="L372" s="31">
        <v>3084</v>
      </c>
      <c r="M372" s="31">
        <v>3.9864700000000002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804.25</v>
      </c>
      <c r="D373" s="36">
        <v>801.01666666666677</v>
      </c>
      <c r="E373" s="36">
        <v>791.03333333333353</v>
      </c>
      <c r="F373" s="36">
        <v>777.81666666666672</v>
      </c>
      <c r="G373" s="36">
        <v>767.83333333333348</v>
      </c>
      <c r="H373" s="36">
        <v>814.23333333333358</v>
      </c>
      <c r="I373" s="36">
        <v>824.21666666666692</v>
      </c>
      <c r="J373" s="36">
        <v>837.43333333333362</v>
      </c>
      <c r="K373" s="31">
        <v>811</v>
      </c>
      <c r="L373" s="31">
        <v>787.8</v>
      </c>
      <c r="M373" s="31">
        <v>8.8050499999999996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148.1</v>
      </c>
      <c r="D374" s="36">
        <v>147.5</v>
      </c>
      <c r="E374" s="36">
        <v>146.35</v>
      </c>
      <c r="F374" s="36">
        <v>144.6</v>
      </c>
      <c r="G374" s="36">
        <v>143.44999999999999</v>
      </c>
      <c r="H374" s="36">
        <v>149.25</v>
      </c>
      <c r="I374" s="36">
        <v>150.39999999999998</v>
      </c>
      <c r="J374" s="36">
        <v>152.15</v>
      </c>
      <c r="K374" s="31">
        <v>148.65</v>
      </c>
      <c r="L374" s="31">
        <v>145.75</v>
      </c>
      <c r="M374" s="31">
        <v>27.619910000000001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1823</v>
      </c>
      <c r="D375" s="36">
        <v>1823.0666666666666</v>
      </c>
      <c r="E375" s="36">
        <v>1790.4333333333332</v>
      </c>
      <c r="F375" s="36">
        <v>1757.8666666666666</v>
      </c>
      <c r="G375" s="36">
        <v>1725.2333333333331</v>
      </c>
      <c r="H375" s="36">
        <v>1855.6333333333332</v>
      </c>
      <c r="I375" s="36">
        <v>1888.2666666666664</v>
      </c>
      <c r="J375" s="36">
        <v>1920.8333333333333</v>
      </c>
      <c r="K375" s="31">
        <v>1855.7</v>
      </c>
      <c r="L375" s="31">
        <v>1790.5</v>
      </c>
      <c r="M375" s="31">
        <v>0.48363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6858.75</v>
      </c>
      <c r="D376" s="36">
        <v>6882.3166666666666</v>
      </c>
      <c r="E376" s="36">
        <v>6784.6333333333332</v>
      </c>
      <c r="F376" s="36">
        <v>6710.5166666666664</v>
      </c>
      <c r="G376" s="36">
        <v>6612.833333333333</v>
      </c>
      <c r="H376" s="36">
        <v>6956.4333333333334</v>
      </c>
      <c r="I376" s="36">
        <v>7054.1166666666659</v>
      </c>
      <c r="J376" s="36">
        <v>7128.2333333333336</v>
      </c>
      <c r="K376" s="31">
        <v>6980</v>
      </c>
      <c r="L376" s="31">
        <v>6808.2</v>
      </c>
      <c r="M376" s="31">
        <v>2.3785799999999999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451.75</v>
      </c>
      <c r="D377" s="36">
        <v>448.48333333333335</v>
      </c>
      <c r="E377" s="36">
        <v>441.26666666666671</v>
      </c>
      <c r="F377" s="36">
        <v>430.78333333333336</v>
      </c>
      <c r="G377" s="36">
        <v>423.56666666666672</v>
      </c>
      <c r="H377" s="36">
        <v>458.9666666666667</v>
      </c>
      <c r="I377" s="36">
        <v>466.18333333333339</v>
      </c>
      <c r="J377" s="36">
        <v>476.66666666666669</v>
      </c>
      <c r="K377" s="31">
        <v>455.7</v>
      </c>
      <c r="L377" s="31">
        <v>438</v>
      </c>
      <c r="M377" s="31">
        <v>12.681789999999999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472.3</v>
      </c>
      <c r="D378" s="36">
        <v>472.38333333333338</v>
      </c>
      <c r="E378" s="36">
        <v>453.91666666666674</v>
      </c>
      <c r="F378" s="36">
        <v>435.53333333333336</v>
      </c>
      <c r="G378" s="36">
        <v>417.06666666666672</v>
      </c>
      <c r="H378" s="36">
        <v>490.76666666666677</v>
      </c>
      <c r="I378" s="36">
        <v>509.23333333333335</v>
      </c>
      <c r="J378" s="36">
        <v>527.61666666666679</v>
      </c>
      <c r="K378" s="31">
        <v>490.85</v>
      </c>
      <c r="L378" s="31">
        <v>454</v>
      </c>
      <c r="M378" s="31">
        <v>489.61426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300.45</v>
      </c>
      <c r="D379" s="36">
        <v>303.33333333333331</v>
      </c>
      <c r="E379" s="36">
        <v>295.21666666666664</v>
      </c>
      <c r="F379" s="36">
        <v>289.98333333333335</v>
      </c>
      <c r="G379" s="36">
        <v>281.86666666666667</v>
      </c>
      <c r="H379" s="36">
        <v>308.56666666666661</v>
      </c>
      <c r="I379" s="36">
        <v>316.68333333333328</v>
      </c>
      <c r="J379" s="36">
        <v>321.91666666666657</v>
      </c>
      <c r="K379" s="31">
        <v>311.45</v>
      </c>
      <c r="L379" s="31">
        <v>298.10000000000002</v>
      </c>
      <c r="M379" s="31">
        <v>365.08044000000001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535.29999999999995</v>
      </c>
      <c r="D380" s="36">
        <v>536.34999999999991</v>
      </c>
      <c r="E380" s="36">
        <v>525.79999999999984</v>
      </c>
      <c r="F380" s="36">
        <v>516.29999999999995</v>
      </c>
      <c r="G380" s="36">
        <v>505.74999999999989</v>
      </c>
      <c r="H380" s="36">
        <v>545.8499999999998</v>
      </c>
      <c r="I380" s="36">
        <v>556.4</v>
      </c>
      <c r="J380" s="36">
        <v>565.89999999999975</v>
      </c>
      <c r="K380" s="31">
        <v>546.9</v>
      </c>
      <c r="L380" s="31">
        <v>526.85</v>
      </c>
      <c r="M380" s="31">
        <v>9.65503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1759.35</v>
      </c>
      <c r="D381" s="36">
        <v>1747.7166666666665</v>
      </c>
      <c r="E381" s="36">
        <v>1696.633333333333</v>
      </c>
      <c r="F381" s="36">
        <v>1633.9166666666665</v>
      </c>
      <c r="G381" s="36">
        <v>1582.833333333333</v>
      </c>
      <c r="H381" s="36">
        <v>1810.4333333333329</v>
      </c>
      <c r="I381" s="36">
        <v>1861.5166666666664</v>
      </c>
      <c r="J381" s="36">
        <v>1924.2333333333329</v>
      </c>
      <c r="K381" s="31">
        <v>1798.8</v>
      </c>
      <c r="L381" s="31">
        <v>1685</v>
      </c>
      <c r="M381" s="31">
        <v>12.884499999999999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613.9</v>
      </c>
      <c r="D382" s="36">
        <v>611.65</v>
      </c>
      <c r="E382" s="36">
        <v>607.29999999999995</v>
      </c>
      <c r="F382" s="36">
        <v>600.69999999999993</v>
      </c>
      <c r="G382" s="36">
        <v>596.34999999999991</v>
      </c>
      <c r="H382" s="36">
        <v>618.25</v>
      </c>
      <c r="I382" s="36">
        <v>622.60000000000014</v>
      </c>
      <c r="J382" s="36">
        <v>629.20000000000005</v>
      </c>
      <c r="K382" s="31">
        <v>616</v>
      </c>
      <c r="L382" s="31">
        <v>605.04999999999995</v>
      </c>
      <c r="M382" s="31">
        <v>0.57064999999999999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158.19999999999999</v>
      </c>
      <c r="D383" s="36">
        <v>157.5</v>
      </c>
      <c r="E383" s="36">
        <v>155.35</v>
      </c>
      <c r="F383" s="36">
        <v>152.5</v>
      </c>
      <c r="G383" s="36">
        <v>150.35</v>
      </c>
      <c r="H383" s="36">
        <v>160.35</v>
      </c>
      <c r="I383" s="36">
        <v>162.49999999999997</v>
      </c>
      <c r="J383" s="36">
        <v>165.35</v>
      </c>
      <c r="K383" s="31">
        <v>159.65</v>
      </c>
      <c r="L383" s="31">
        <v>154.65</v>
      </c>
      <c r="M383" s="31">
        <v>2.54793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16574.2</v>
      </c>
      <c r="D384" s="36">
        <v>16559.383333333335</v>
      </c>
      <c r="E384" s="36">
        <v>16395.166666666672</v>
      </c>
      <c r="F384" s="36">
        <v>16216.133333333337</v>
      </c>
      <c r="G384" s="36">
        <v>16051.916666666673</v>
      </c>
      <c r="H384" s="36">
        <v>16738.416666666672</v>
      </c>
      <c r="I384" s="36">
        <v>16902.633333333339</v>
      </c>
      <c r="J384" s="36">
        <v>17081.666666666668</v>
      </c>
      <c r="K384" s="31">
        <v>16723.599999999999</v>
      </c>
      <c r="L384" s="31">
        <v>16380.35</v>
      </c>
      <c r="M384" s="31">
        <v>6.3750000000000001E-2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123.9</v>
      </c>
      <c r="D385" s="36">
        <v>124.13333333333333</v>
      </c>
      <c r="E385" s="36">
        <v>121.76666666666665</v>
      </c>
      <c r="F385" s="36">
        <v>119.63333333333333</v>
      </c>
      <c r="G385" s="36">
        <v>117.26666666666665</v>
      </c>
      <c r="H385" s="36">
        <v>126.26666666666665</v>
      </c>
      <c r="I385" s="36">
        <v>128.63333333333333</v>
      </c>
      <c r="J385" s="36">
        <v>130.76666666666665</v>
      </c>
      <c r="K385" s="31">
        <v>126.5</v>
      </c>
      <c r="L385" s="31">
        <v>122</v>
      </c>
      <c r="M385" s="31">
        <v>596.19303000000002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584.65</v>
      </c>
      <c r="D386" s="36">
        <v>574.45000000000005</v>
      </c>
      <c r="E386" s="36">
        <v>559.90000000000009</v>
      </c>
      <c r="F386" s="36">
        <v>535.15000000000009</v>
      </c>
      <c r="G386" s="36">
        <v>520.60000000000014</v>
      </c>
      <c r="H386" s="36">
        <v>599.20000000000005</v>
      </c>
      <c r="I386" s="36">
        <v>613.75</v>
      </c>
      <c r="J386" s="36">
        <v>638.5</v>
      </c>
      <c r="K386" s="31">
        <v>589</v>
      </c>
      <c r="L386" s="31">
        <v>549.70000000000005</v>
      </c>
      <c r="M386" s="31">
        <v>1.94032</v>
      </c>
      <c r="N386" s="1"/>
      <c r="O386" s="1"/>
    </row>
    <row r="387" spans="1:15" ht="12.75" customHeight="1">
      <c r="A387" s="33">
        <v>377</v>
      </c>
      <c r="B387" s="53" t="s">
        <v>884</v>
      </c>
      <c r="C387" s="31">
        <v>1679.75</v>
      </c>
      <c r="D387" s="36">
        <v>1672.2666666666667</v>
      </c>
      <c r="E387" s="36">
        <v>1645.5333333333333</v>
      </c>
      <c r="F387" s="36">
        <v>1611.3166666666666</v>
      </c>
      <c r="G387" s="36">
        <v>1584.5833333333333</v>
      </c>
      <c r="H387" s="36">
        <v>1706.4833333333333</v>
      </c>
      <c r="I387" s="36">
        <v>1733.2166666666665</v>
      </c>
      <c r="J387" s="36">
        <v>1767.4333333333334</v>
      </c>
      <c r="K387" s="31">
        <v>1699</v>
      </c>
      <c r="L387" s="31">
        <v>1638.05</v>
      </c>
      <c r="M387" s="31">
        <v>1.4939499999999999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243.7</v>
      </c>
      <c r="D388" s="36">
        <v>245.5</v>
      </c>
      <c r="E388" s="36">
        <v>240.7</v>
      </c>
      <c r="F388" s="36">
        <v>237.7</v>
      </c>
      <c r="G388" s="36">
        <v>232.89999999999998</v>
      </c>
      <c r="H388" s="36">
        <v>248.5</v>
      </c>
      <c r="I388" s="36">
        <v>253.3</v>
      </c>
      <c r="J388" s="36">
        <v>256.3</v>
      </c>
      <c r="K388" s="31">
        <v>250.3</v>
      </c>
      <c r="L388" s="31">
        <v>242.5</v>
      </c>
      <c r="M388" s="31">
        <v>96.292950000000005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490.1</v>
      </c>
      <c r="D389" s="36">
        <v>490.2</v>
      </c>
      <c r="E389" s="36">
        <v>466.1</v>
      </c>
      <c r="F389" s="36">
        <v>442.1</v>
      </c>
      <c r="G389" s="36">
        <v>418.00000000000006</v>
      </c>
      <c r="H389" s="36">
        <v>514.20000000000005</v>
      </c>
      <c r="I389" s="36">
        <v>538.29999999999995</v>
      </c>
      <c r="J389" s="36">
        <v>562.29999999999995</v>
      </c>
      <c r="K389" s="31">
        <v>514.29999999999995</v>
      </c>
      <c r="L389" s="31">
        <v>466.2</v>
      </c>
      <c r="M389" s="31">
        <v>541.49648999999999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673.25</v>
      </c>
      <c r="D390" s="36">
        <v>670</v>
      </c>
      <c r="E390" s="36">
        <v>658.55</v>
      </c>
      <c r="F390" s="36">
        <v>643.84999999999991</v>
      </c>
      <c r="G390" s="36">
        <v>632.39999999999986</v>
      </c>
      <c r="H390" s="36">
        <v>684.7</v>
      </c>
      <c r="I390" s="36">
        <v>696.15000000000009</v>
      </c>
      <c r="J390" s="36">
        <v>710.85000000000014</v>
      </c>
      <c r="K390" s="31">
        <v>681.45</v>
      </c>
      <c r="L390" s="31">
        <v>655.29999999999995</v>
      </c>
      <c r="M390" s="31">
        <v>1.8418699999999999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646.9</v>
      </c>
      <c r="D391" s="36">
        <v>642.73333333333323</v>
      </c>
      <c r="E391" s="36">
        <v>623.16666666666652</v>
      </c>
      <c r="F391" s="36">
        <v>599.43333333333328</v>
      </c>
      <c r="G391" s="36">
        <v>579.86666666666656</v>
      </c>
      <c r="H391" s="36">
        <v>666.46666666666647</v>
      </c>
      <c r="I391" s="36">
        <v>686.0333333333333</v>
      </c>
      <c r="J391" s="36">
        <v>709.76666666666642</v>
      </c>
      <c r="K391" s="31">
        <v>662.3</v>
      </c>
      <c r="L391" s="31">
        <v>619</v>
      </c>
      <c r="M391" s="31">
        <v>21.033049999999999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1695.3</v>
      </c>
      <c r="D392" s="36">
        <v>1703.3833333333332</v>
      </c>
      <c r="E392" s="36">
        <v>1679.7666666666664</v>
      </c>
      <c r="F392" s="36">
        <v>1664.2333333333331</v>
      </c>
      <c r="G392" s="36">
        <v>1640.6166666666663</v>
      </c>
      <c r="H392" s="36">
        <v>1718.9166666666665</v>
      </c>
      <c r="I392" s="36">
        <v>1742.5333333333333</v>
      </c>
      <c r="J392" s="36">
        <v>1758.0666666666666</v>
      </c>
      <c r="K392" s="31">
        <v>1727</v>
      </c>
      <c r="L392" s="31">
        <v>1687.85</v>
      </c>
      <c r="M392" s="31">
        <v>3.6057999999999999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368.65</v>
      </c>
      <c r="D393" s="36">
        <v>372.48333333333335</v>
      </c>
      <c r="E393" s="36">
        <v>361.2166666666667</v>
      </c>
      <c r="F393" s="36">
        <v>353.78333333333336</v>
      </c>
      <c r="G393" s="36">
        <v>342.51666666666671</v>
      </c>
      <c r="H393" s="36">
        <v>379.91666666666669</v>
      </c>
      <c r="I393" s="36">
        <v>391.18333333333334</v>
      </c>
      <c r="J393" s="36">
        <v>398.61666666666667</v>
      </c>
      <c r="K393" s="31">
        <v>383.75</v>
      </c>
      <c r="L393" s="31">
        <v>365.05</v>
      </c>
      <c r="M393" s="31">
        <v>431.94252</v>
      </c>
      <c r="N393" s="1"/>
      <c r="O393" s="1"/>
    </row>
    <row r="394" spans="1:15" ht="12.75" customHeight="1">
      <c r="A394" s="33">
        <v>384</v>
      </c>
      <c r="B394" s="53" t="s">
        <v>885</v>
      </c>
      <c r="C394" s="31">
        <v>377.95</v>
      </c>
      <c r="D394" s="36">
        <v>377.25</v>
      </c>
      <c r="E394" s="36">
        <v>363.6</v>
      </c>
      <c r="F394" s="36">
        <v>349.25</v>
      </c>
      <c r="G394" s="36">
        <v>335.6</v>
      </c>
      <c r="H394" s="36">
        <v>391.6</v>
      </c>
      <c r="I394" s="36">
        <v>405.25</v>
      </c>
      <c r="J394" s="36">
        <v>419.6</v>
      </c>
      <c r="K394" s="31">
        <v>390.9</v>
      </c>
      <c r="L394" s="31">
        <v>362.9</v>
      </c>
      <c r="M394" s="31">
        <v>54.229959999999998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1309.3</v>
      </c>
      <c r="D395" s="36">
        <v>1299.25</v>
      </c>
      <c r="E395" s="36">
        <v>1274.0999999999999</v>
      </c>
      <c r="F395" s="36">
        <v>1238.8999999999999</v>
      </c>
      <c r="G395" s="36">
        <v>1213.7499999999998</v>
      </c>
      <c r="H395" s="36">
        <v>1334.45</v>
      </c>
      <c r="I395" s="36">
        <v>1359.6000000000001</v>
      </c>
      <c r="J395" s="36">
        <v>1394.8000000000002</v>
      </c>
      <c r="K395" s="31">
        <v>1324.4</v>
      </c>
      <c r="L395" s="31">
        <v>1264.05</v>
      </c>
      <c r="M395" s="31">
        <v>3.0600999999999998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270.39999999999998</v>
      </c>
      <c r="D396" s="36">
        <v>275.13333333333333</v>
      </c>
      <c r="E396" s="36">
        <v>265.26666666666665</v>
      </c>
      <c r="F396" s="36">
        <v>260.13333333333333</v>
      </c>
      <c r="G396" s="36">
        <v>250.26666666666665</v>
      </c>
      <c r="H396" s="36">
        <v>280.26666666666665</v>
      </c>
      <c r="I396" s="36">
        <v>290.13333333333333</v>
      </c>
      <c r="J396" s="36">
        <v>295.26666666666665</v>
      </c>
      <c r="K396" s="31">
        <v>285</v>
      </c>
      <c r="L396" s="31">
        <v>270</v>
      </c>
      <c r="M396" s="31">
        <v>17.721419999999998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698.1</v>
      </c>
      <c r="D397" s="36">
        <v>693.0333333333333</v>
      </c>
      <c r="E397" s="36">
        <v>677.06666666666661</v>
      </c>
      <c r="F397" s="36">
        <v>656.0333333333333</v>
      </c>
      <c r="G397" s="36">
        <v>640.06666666666661</v>
      </c>
      <c r="H397" s="36">
        <v>714.06666666666661</v>
      </c>
      <c r="I397" s="36">
        <v>730.0333333333333</v>
      </c>
      <c r="J397" s="36">
        <v>751.06666666666661</v>
      </c>
      <c r="K397" s="31">
        <v>709</v>
      </c>
      <c r="L397" s="31">
        <v>672</v>
      </c>
      <c r="M397" s="31">
        <v>5.1481500000000002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150.35</v>
      </c>
      <c r="D398" s="36">
        <v>150.31666666666669</v>
      </c>
      <c r="E398" s="36">
        <v>147.13333333333338</v>
      </c>
      <c r="F398" s="36">
        <v>143.91666666666669</v>
      </c>
      <c r="G398" s="36">
        <v>140.73333333333338</v>
      </c>
      <c r="H398" s="36">
        <v>153.53333333333339</v>
      </c>
      <c r="I398" s="36">
        <v>156.71666666666673</v>
      </c>
      <c r="J398" s="36">
        <v>159.93333333333339</v>
      </c>
      <c r="K398" s="31">
        <v>153.5</v>
      </c>
      <c r="L398" s="31">
        <v>147.1</v>
      </c>
      <c r="M398" s="31">
        <v>38.632710000000003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3408.2</v>
      </c>
      <c r="D399" s="36">
        <v>3398.0666666666671</v>
      </c>
      <c r="E399" s="36">
        <v>3370.1833333333343</v>
      </c>
      <c r="F399" s="36">
        <v>3332.1666666666674</v>
      </c>
      <c r="G399" s="36">
        <v>3304.2833333333347</v>
      </c>
      <c r="H399" s="36">
        <v>3436.0833333333339</v>
      </c>
      <c r="I399" s="36">
        <v>3463.9666666666662</v>
      </c>
      <c r="J399" s="36">
        <v>3501.9833333333336</v>
      </c>
      <c r="K399" s="31">
        <v>3425.95</v>
      </c>
      <c r="L399" s="31">
        <v>3360.05</v>
      </c>
      <c r="M399" s="31">
        <v>1.4324399999999999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77.900000000000006</v>
      </c>
      <c r="D400" s="36">
        <v>75.899999999999991</v>
      </c>
      <c r="E400" s="36">
        <v>73.199999999999989</v>
      </c>
      <c r="F400" s="36">
        <v>68.5</v>
      </c>
      <c r="G400" s="36">
        <v>65.8</v>
      </c>
      <c r="H400" s="36">
        <v>80.59999999999998</v>
      </c>
      <c r="I400" s="36">
        <v>83.3</v>
      </c>
      <c r="J400" s="36">
        <v>87.999999999999972</v>
      </c>
      <c r="K400" s="31">
        <v>78.599999999999994</v>
      </c>
      <c r="L400" s="31">
        <v>71.2</v>
      </c>
      <c r="M400" s="31">
        <v>137.39971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2295.6</v>
      </c>
      <c r="D401" s="36">
        <v>2273.5500000000002</v>
      </c>
      <c r="E401" s="36">
        <v>2227.1000000000004</v>
      </c>
      <c r="F401" s="36">
        <v>2158.6000000000004</v>
      </c>
      <c r="G401" s="36">
        <v>2112.1500000000005</v>
      </c>
      <c r="H401" s="36">
        <v>2342.0500000000002</v>
      </c>
      <c r="I401" s="36">
        <v>2388.5</v>
      </c>
      <c r="J401" s="36">
        <v>2457</v>
      </c>
      <c r="K401" s="31">
        <v>2320</v>
      </c>
      <c r="L401" s="31">
        <v>2205.0500000000002</v>
      </c>
      <c r="M401" s="31">
        <v>2.8402099999999999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205.25</v>
      </c>
      <c r="D402" s="36">
        <v>206.13333333333335</v>
      </c>
      <c r="E402" s="36">
        <v>202.41666666666671</v>
      </c>
      <c r="F402" s="36">
        <v>199.58333333333337</v>
      </c>
      <c r="G402" s="36">
        <v>195.86666666666673</v>
      </c>
      <c r="H402" s="36">
        <v>208.9666666666667</v>
      </c>
      <c r="I402" s="36">
        <v>212.68333333333334</v>
      </c>
      <c r="J402" s="36">
        <v>215.51666666666668</v>
      </c>
      <c r="K402" s="31">
        <v>209.85</v>
      </c>
      <c r="L402" s="31">
        <v>203.3</v>
      </c>
      <c r="M402" s="31">
        <v>13.32433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2863.2</v>
      </c>
      <c r="D403" s="36">
        <v>2864.4333333333329</v>
      </c>
      <c r="E403" s="36">
        <v>2841.4666666666658</v>
      </c>
      <c r="F403" s="36">
        <v>2819.7333333333327</v>
      </c>
      <c r="G403" s="36">
        <v>2796.7666666666655</v>
      </c>
      <c r="H403" s="36">
        <v>2886.1666666666661</v>
      </c>
      <c r="I403" s="36">
        <v>2909.1333333333332</v>
      </c>
      <c r="J403" s="36">
        <v>2930.8666666666663</v>
      </c>
      <c r="K403" s="31">
        <v>2887.4</v>
      </c>
      <c r="L403" s="31">
        <v>2842.7</v>
      </c>
      <c r="M403" s="31">
        <v>89.27861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107.25</v>
      </c>
      <c r="D404" s="36">
        <v>106.2</v>
      </c>
      <c r="E404" s="36">
        <v>102.4</v>
      </c>
      <c r="F404" s="36">
        <v>97.55</v>
      </c>
      <c r="G404" s="36">
        <v>93.75</v>
      </c>
      <c r="H404" s="36">
        <v>111.05000000000001</v>
      </c>
      <c r="I404" s="36">
        <v>114.85</v>
      </c>
      <c r="J404" s="36">
        <v>119.70000000000002</v>
      </c>
      <c r="K404" s="31">
        <v>110</v>
      </c>
      <c r="L404" s="31">
        <v>101.35</v>
      </c>
      <c r="M404" s="31">
        <v>52.354959999999998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1476.55</v>
      </c>
      <c r="D405" s="36">
        <v>1475.1333333333332</v>
      </c>
      <c r="E405" s="36">
        <v>1448.2666666666664</v>
      </c>
      <c r="F405" s="36">
        <v>1419.9833333333331</v>
      </c>
      <c r="G405" s="36">
        <v>1393.1166666666663</v>
      </c>
      <c r="H405" s="36">
        <v>1503.4166666666665</v>
      </c>
      <c r="I405" s="36">
        <v>1530.2833333333333</v>
      </c>
      <c r="J405" s="36">
        <v>1558.5666666666666</v>
      </c>
      <c r="K405" s="31">
        <v>1502</v>
      </c>
      <c r="L405" s="31">
        <v>1446.85</v>
      </c>
      <c r="M405" s="31">
        <v>0.86402999999999996</v>
      </c>
      <c r="N405" s="1"/>
      <c r="O405" s="1"/>
    </row>
    <row r="406" spans="1:15" ht="12.75" customHeight="1">
      <c r="A406" s="33">
        <v>396</v>
      </c>
      <c r="B406" s="53" t="s">
        <v>886</v>
      </c>
      <c r="C406" s="31">
        <v>83.25</v>
      </c>
      <c r="D406" s="36">
        <v>83.516666666666666</v>
      </c>
      <c r="E406" s="36">
        <v>82.183333333333337</v>
      </c>
      <c r="F406" s="36">
        <v>81.116666666666674</v>
      </c>
      <c r="G406" s="36">
        <v>79.783333333333346</v>
      </c>
      <c r="H406" s="36">
        <v>84.583333333333329</v>
      </c>
      <c r="I406" s="36">
        <v>85.916666666666671</v>
      </c>
      <c r="J406" s="36">
        <v>86.98333333333332</v>
      </c>
      <c r="K406" s="31">
        <v>84.85</v>
      </c>
      <c r="L406" s="31">
        <v>82.45</v>
      </c>
      <c r="M406" s="31">
        <v>13.022729999999999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703.7</v>
      </c>
      <c r="D407" s="36">
        <v>703.38333333333333</v>
      </c>
      <c r="E407" s="36">
        <v>699.76666666666665</v>
      </c>
      <c r="F407" s="36">
        <v>695.83333333333337</v>
      </c>
      <c r="G407" s="36">
        <v>692.2166666666667</v>
      </c>
      <c r="H407" s="36">
        <v>707.31666666666661</v>
      </c>
      <c r="I407" s="36">
        <v>710.93333333333317</v>
      </c>
      <c r="J407" s="36">
        <v>714.86666666666656</v>
      </c>
      <c r="K407" s="31">
        <v>707</v>
      </c>
      <c r="L407" s="31">
        <v>699.45</v>
      </c>
      <c r="M407" s="31">
        <v>7.55105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1442.85</v>
      </c>
      <c r="D408" s="36">
        <v>1422.9666666666665</v>
      </c>
      <c r="E408" s="36">
        <v>1400.133333333333</v>
      </c>
      <c r="F408" s="36">
        <v>1357.4166666666665</v>
      </c>
      <c r="G408" s="36">
        <v>1334.583333333333</v>
      </c>
      <c r="H408" s="36">
        <v>1465.6833333333329</v>
      </c>
      <c r="I408" s="36">
        <v>1488.5166666666664</v>
      </c>
      <c r="J408" s="36">
        <v>1531.2333333333329</v>
      </c>
      <c r="K408" s="31">
        <v>1445.8</v>
      </c>
      <c r="L408" s="31">
        <v>1380.25</v>
      </c>
      <c r="M408" s="31">
        <v>22.270209999999999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131.19999999999999</v>
      </c>
      <c r="D409" s="36">
        <v>131.16666666666666</v>
      </c>
      <c r="E409" s="36">
        <v>128.5333333333333</v>
      </c>
      <c r="F409" s="36">
        <v>125.86666666666665</v>
      </c>
      <c r="G409" s="36">
        <v>123.23333333333329</v>
      </c>
      <c r="H409" s="36">
        <v>133.83333333333331</v>
      </c>
      <c r="I409" s="36">
        <v>136.4666666666667</v>
      </c>
      <c r="J409" s="36">
        <v>139.13333333333333</v>
      </c>
      <c r="K409" s="31">
        <v>133.80000000000001</v>
      </c>
      <c r="L409" s="31">
        <v>128.5</v>
      </c>
      <c r="M409" s="31">
        <v>202.32853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6090.65</v>
      </c>
      <c r="D410" s="36">
        <v>6105.8833333333341</v>
      </c>
      <c r="E410" s="36">
        <v>6024.7666666666682</v>
      </c>
      <c r="F410" s="36">
        <v>5958.8833333333341</v>
      </c>
      <c r="G410" s="36">
        <v>5877.7666666666682</v>
      </c>
      <c r="H410" s="36">
        <v>6171.7666666666682</v>
      </c>
      <c r="I410" s="36">
        <v>6252.883333333335</v>
      </c>
      <c r="J410" s="36">
        <v>6318.7666666666682</v>
      </c>
      <c r="K410" s="31">
        <v>6187</v>
      </c>
      <c r="L410" s="31">
        <v>6040</v>
      </c>
      <c r="M410" s="31">
        <v>0.33645000000000003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2296.5500000000002</v>
      </c>
      <c r="D411" s="36">
        <v>2295.85</v>
      </c>
      <c r="E411" s="36">
        <v>2279.6999999999998</v>
      </c>
      <c r="F411" s="36">
        <v>2262.85</v>
      </c>
      <c r="G411" s="36">
        <v>2246.6999999999998</v>
      </c>
      <c r="H411" s="36">
        <v>2312.6999999999998</v>
      </c>
      <c r="I411" s="36">
        <v>2328.8500000000004</v>
      </c>
      <c r="J411" s="36">
        <v>2345.6999999999998</v>
      </c>
      <c r="K411" s="31">
        <v>2312</v>
      </c>
      <c r="L411" s="31">
        <v>2279</v>
      </c>
      <c r="M411" s="31">
        <v>3.04806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2002.3</v>
      </c>
      <c r="D412" s="36">
        <v>1996.2666666666667</v>
      </c>
      <c r="E412" s="36">
        <v>1972.2833333333333</v>
      </c>
      <c r="F412" s="36">
        <v>1942.2666666666667</v>
      </c>
      <c r="G412" s="36">
        <v>1918.2833333333333</v>
      </c>
      <c r="H412" s="36">
        <v>2026.2833333333333</v>
      </c>
      <c r="I412" s="36">
        <v>2050.2666666666664</v>
      </c>
      <c r="J412" s="36">
        <v>2080.2833333333333</v>
      </c>
      <c r="K412" s="31">
        <v>2020.25</v>
      </c>
      <c r="L412" s="31">
        <v>1966.25</v>
      </c>
      <c r="M412" s="31">
        <v>0.38845000000000002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152.44999999999999</v>
      </c>
      <c r="D413" s="36">
        <v>152.38333333333333</v>
      </c>
      <c r="E413" s="36">
        <v>149.56666666666666</v>
      </c>
      <c r="F413" s="36">
        <v>146.68333333333334</v>
      </c>
      <c r="G413" s="36">
        <v>143.86666666666667</v>
      </c>
      <c r="H413" s="36">
        <v>155.26666666666665</v>
      </c>
      <c r="I413" s="36">
        <v>158.08333333333331</v>
      </c>
      <c r="J413" s="36">
        <v>160.96666666666664</v>
      </c>
      <c r="K413" s="31">
        <v>155.19999999999999</v>
      </c>
      <c r="L413" s="31">
        <v>149.5</v>
      </c>
      <c r="M413" s="31">
        <v>317.18779000000001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9106.5</v>
      </c>
      <c r="D414" s="36">
        <v>9143.5</v>
      </c>
      <c r="E414" s="36">
        <v>9043</v>
      </c>
      <c r="F414" s="36">
        <v>8979.5</v>
      </c>
      <c r="G414" s="36">
        <v>8879</v>
      </c>
      <c r="H414" s="36">
        <v>9207</v>
      </c>
      <c r="I414" s="36">
        <v>9307.5</v>
      </c>
      <c r="J414" s="36">
        <v>9371</v>
      </c>
      <c r="K414" s="31">
        <v>9244</v>
      </c>
      <c r="L414" s="31">
        <v>9080</v>
      </c>
      <c r="M414" s="31">
        <v>0.33037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1457.9</v>
      </c>
      <c r="D415" s="36">
        <v>1455.95</v>
      </c>
      <c r="E415" s="36">
        <v>1436.95</v>
      </c>
      <c r="F415" s="36">
        <v>1416</v>
      </c>
      <c r="G415" s="36">
        <v>1397</v>
      </c>
      <c r="H415" s="36">
        <v>1476.9</v>
      </c>
      <c r="I415" s="36">
        <v>1495.9</v>
      </c>
      <c r="J415" s="36">
        <v>1516.8500000000001</v>
      </c>
      <c r="K415" s="31">
        <v>1474.95</v>
      </c>
      <c r="L415" s="31">
        <v>1435</v>
      </c>
      <c r="M415" s="31">
        <v>0.70626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531.35</v>
      </c>
      <c r="D416" s="36">
        <v>523.06666666666672</v>
      </c>
      <c r="E416" s="36">
        <v>511.28333333333342</v>
      </c>
      <c r="F416" s="36">
        <v>491.2166666666667</v>
      </c>
      <c r="G416" s="36">
        <v>479.43333333333339</v>
      </c>
      <c r="H416" s="36">
        <v>543.13333333333344</v>
      </c>
      <c r="I416" s="36">
        <v>554.91666666666674</v>
      </c>
      <c r="J416" s="36">
        <v>574.98333333333346</v>
      </c>
      <c r="K416" s="31">
        <v>534.85</v>
      </c>
      <c r="L416" s="31">
        <v>503</v>
      </c>
      <c r="M416" s="31">
        <v>5.49763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4271</v>
      </c>
      <c r="D417" s="36">
        <v>4247.2</v>
      </c>
      <c r="E417" s="36">
        <v>4133.7999999999993</v>
      </c>
      <c r="F417" s="36">
        <v>3996.5999999999995</v>
      </c>
      <c r="G417" s="36">
        <v>3883.1999999999989</v>
      </c>
      <c r="H417" s="36">
        <v>4384.3999999999996</v>
      </c>
      <c r="I417" s="36">
        <v>4497.7999999999993</v>
      </c>
      <c r="J417" s="36">
        <v>4635</v>
      </c>
      <c r="K417" s="31">
        <v>4360.6000000000004</v>
      </c>
      <c r="L417" s="31">
        <v>4110</v>
      </c>
      <c r="M417" s="31">
        <v>0.95050999999999997</v>
      </c>
      <c r="N417" s="1"/>
      <c r="O417" s="1"/>
    </row>
    <row r="418" spans="1:15" ht="12.75" customHeight="1">
      <c r="A418" s="33">
        <v>408</v>
      </c>
      <c r="B418" s="53" t="s">
        <v>887</v>
      </c>
      <c r="C418" s="31">
        <v>709.6</v>
      </c>
      <c r="D418" s="36">
        <v>709.19999999999993</v>
      </c>
      <c r="E418" s="36">
        <v>694.39999999999986</v>
      </c>
      <c r="F418" s="36">
        <v>679.19999999999993</v>
      </c>
      <c r="G418" s="36">
        <v>664.39999999999986</v>
      </c>
      <c r="H418" s="36">
        <v>724.39999999999986</v>
      </c>
      <c r="I418" s="36">
        <v>739.19999999999982</v>
      </c>
      <c r="J418" s="36">
        <v>754.39999999999986</v>
      </c>
      <c r="K418" s="31">
        <v>724</v>
      </c>
      <c r="L418" s="31">
        <v>694</v>
      </c>
      <c r="M418" s="31">
        <v>3.6181899999999998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25636.25</v>
      </c>
      <c r="D419" s="36">
        <v>25623.416666666668</v>
      </c>
      <c r="E419" s="36">
        <v>25447.833333333336</v>
      </c>
      <c r="F419" s="36">
        <v>25259.416666666668</v>
      </c>
      <c r="G419" s="36">
        <v>25083.833333333336</v>
      </c>
      <c r="H419" s="36">
        <v>25811.833333333336</v>
      </c>
      <c r="I419" s="36">
        <v>25987.416666666672</v>
      </c>
      <c r="J419" s="36">
        <v>26175.833333333336</v>
      </c>
      <c r="K419" s="31">
        <v>25799</v>
      </c>
      <c r="L419" s="31">
        <v>25435</v>
      </c>
      <c r="M419" s="31">
        <v>0.32684000000000002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40.75</v>
      </c>
      <c r="D420" s="36">
        <v>40.699999999999996</v>
      </c>
      <c r="E420" s="36">
        <v>40.199999999999989</v>
      </c>
      <c r="F420" s="36">
        <v>39.649999999999991</v>
      </c>
      <c r="G420" s="36">
        <v>39.149999999999984</v>
      </c>
      <c r="H420" s="36">
        <v>41.249999999999993</v>
      </c>
      <c r="I420" s="36">
        <v>41.750000000000007</v>
      </c>
      <c r="J420" s="36">
        <v>42.3</v>
      </c>
      <c r="K420" s="31">
        <v>41.2</v>
      </c>
      <c r="L420" s="31">
        <v>40.15</v>
      </c>
      <c r="M420" s="31">
        <v>43.474449999999997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2474.8000000000002</v>
      </c>
      <c r="D421" s="36">
        <v>2469.9500000000003</v>
      </c>
      <c r="E421" s="36">
        <v>2404.9000000000005</v>
      </c>
      <c r="F421" s="36">
        <v>2335.0000000000005</v>
      </c>
      <c r="G421" s="36">
        <v>2269.9500000000007</v>
      </c>
      <c r="H421" s="36">
        <v>2539.8500000000004</v>
      </c>
      <c r="I421" s="36">
        <v>2604.9000000000005</v>
      </c>
      <c r="J421" s="36">
        <v>2674.8</v>
      </c>
      <c r="K421" s="31">
        <v>2535</v>
      </c>
      <c r="L421" s="31">
        <v>2400.0500000000002</v>
      </c>
      <c r="M421" s="31">
        <v>21.002970000000001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605.1</v>
      </c>
      <c r="D422" s="36">
        <v>598.68333333333339</v>
      </c>
      <c r="E422" s="36">
        <v>579.01666666666677</v>
      </c>
      <c r="F422" s="36">
        <v>552.93333333333339</v>
      </c>
      <c r="G422" s="36">
        <v>533.26666666666677</v>
      </c>
      <c r="H422" s="36">
        <v>624.76666666666677</v>
      </c>
      <c r="I422" s="36">
        <v>644.43333333333328</v>
      </c>
      <c r="J422" s="36">
        <v>670.51666666666677</v>
      </c>
      <c r="K422" s="31">
        <v>618.35</v>
      </c>
      <c r="L422" s="31">
        <v>572.6</v>
      </c>
      <c r="M422" s="31">
        <v>6.5250300000000001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6793.95</v>
      </c>
      <c r="D423" s="36">
        <v>6742.4666666666662</v>
      </c>
      <c r="E423" s="36">
        <v>6646.5333333333328</v>
      </c>
      <c r="F423" s="36">
        <v>6499.1166666666668</v>
      </c>
      <c r="G423" s="36">
        <v>6403.1833333333334</v>
      </c>
      <c r="H423" s="36">
        <v>6889.8833333333323</v>
      </c>
      <c r="I423" s="36">
        <v>6985.8166666666648</v>
      </c>
      <c r="J423" s="36">
        <v>7133.2333333333318</v>
      </c>
      <c r="K423" s="31">
        <v>6838.4</v>
      </c>
      <c r="L423" s="31">
        <v>6595.05</v>
      </c>
      <c r="M423" s="31">
        <v>4.20303</v>
      </c>
      <c r="N423" s="1"/>
      <c r="O423" s="1"/>
    </row>
    <row r="424" spans="1:15" ht="12.75" customHeight="1">
      <c r="A424" s="33">
        <v>414</v>
      </c>
      <c r="B424" s="53" t="s">
        <v>888</v>
      </c>
      <c r="C424" s="31">
        <v>1232.0999999999999</v>
      </c>
      <c r="D424" s="36">
        <v>1203.3666666666666</v>
      </c>
      <c r="E424" s="36">
        <v>1148.7333333333331</v>
      </c>
      <c r="F424" s="36">
        <v>1065.3666666666666</v>
      </c>
      <c r="G424" s="36">
        <v>1010.7333333333331</v>
      </c>
      <c r="H424" s="36">
        <v>1286.7333333333331</v>
      </c>
      <c r="I424" s="36">
        <v>1341.3666666666668</v>
      </c>
      <c r="J424" s="36">
        <v>1424.7333333333331</v>
      </c>
      <c r="K424" s="31">
        <v>1258</v>
      </c>
      <c r="L424" s="31">
        <v>1120</v>
      </c>
      <c r="M424" s="31">
        <v>9.1960200000000007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1949.8</v>
      </c>
      <c r="D425" s="36">
        <v>1921.5666666666668</v>
      </c>
      <c r="E425" s="36">
        <v>1868.1333333333337</v>
      </c>
      <c r="F425" s="36">
        <v>1786.4666666666669</v>
      </c>
      <c r="G425" s="36">
        <v>1733.0333333333338</v>
      </c>
      <c r="H425" s="36">
        <v>2003.2333333333336</v>
      </c>
      <c r="I425" s="36">
        <v>2056.6666666666665</v>
      </c>
      <c r="J425" s="36">
        <v>2138.3333333333335</v>
      </c>
      <c r="K425" s="31">
        <v>1975</v>
      </c>
      <c r="L425" s="31">
        <v>1839.9</v>
      </c>
      <c r="M425" s="31">
        <v>2.3984700000000001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9131.7000000000007</v>
      </c>
      <c r="D426" s="36">
        <v>9067.3000000000011</v>
      </c>
      <c r="E426" s="36">
        <v>8934.6000000000022</v>
      </c>
      <c r="F426" s="36">
        <v>8737.5000000000018</v>
      </c>
      <c r="G426" s="36">
        <v>8604.8000000000029</v>
      </c>
      <c r="H426" s="36">
        <v>9264.4000000000015</v>
      </c>
      <c r="I426" s="36">
        <v>9397.1000000000022</v>
      </c>
      <c r="J426" s="36">
        <v>9594.2000000000007</v>
      </c>
      <c r="K426" s="31">
        <v>9200</v>
      </c>
      <c r="L426" s="31">
        <v>8870.2000000000007</v>
      </c>
      <c r="M426" s="31">
        <v>2.4171299999999998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657</v>
      </c>
      <c r="D427" s="36">
        <v>660.65</v>
      </c>
      <c r="E427" s="36">
        <v>648.34999999999991</v>
      </c>
      <c r="F427" s="36">
        <v>639.69999999999993</v>
      </c>
      <c r="G427" s="36">
        <v>627.39999999999986</v>
      </c>
      <c r="H427" s="36">
        <v>669.3</v>
      </c>
      <c r="I427" s="36">
        <v>681.59999999999991</v>
      </c>
      <c r="J427" s="36">
        <v>690.25</v>
      </c>
      <c r="K427" s="31">
        <v>672.95</v>
      </c>
      <c r="L427" s="31">
        <v>652</v>
      </c>
      <c r="M427" s="31">
        <v>6.9845499999999996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542.4</v>
      </c>
      <c r="D428" s="36">
        <v>534.5333333333333</v>
      </c>
      <c r="E428" s="36">
        <v>524.66666666666663</v>
      </c>
      <c r="F428" s="36">
        <v>506.93333333333328</v>
      </c>
      <c r="G428" s="36">
        <v>497.06666666666661</v>
      </c>
      <c r="H428" s="36">
        <v>552.26666666666665</v>
      </c>
      <c r="I428" s="36">
        <v>562.13333333333344</v>
      </c>
      <c r="J428" s="36">
        <v>579.86666666666667</v>
      </c>
      <c r="K428" s="31">
        <v>544.4</v>
      </c>
      <c r="L428" s="31">
        <v>516.79999999999995</v>
      </c>
      <c r="M428" s="31">
        <v>10.14655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499.25</v>
      </c>
      <c r="D429" s="36">
        <v>501.81666666666666</v>
      </c>
      <c r="E429" s="36">
        <v>495.93333333333334</v>
      </c>
      <c r="F429" s="36">
        <v>492.61666666666667</v>
      </c>
      <c r="G429" s="36">
        <v>486.73333333333335</v>
      </c>
      <c r="H429" s="36">
        <v>505.13333333333333</v>
      </c>
      <c r="I429" s="36">
        <v>511.01666666666665</v>
      </c>
      <c r="J429" s="36">
        <v>514.33333333333326</v>
      </c>
      <c r="K429" s="31">
        <v>507.7</v>
      </c>
      <c r="L429" s="31">
        <v>498.5</v>
      </c>
      <c r="M429" s="31">
        <v>11.168480000000001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816.95</v>
      </c>
      <c r="D430" s="36">
        <v>815.43333333333339</v>
      </c>
      <c r="E430" s="36">
        <v>797.51666666666677</v>
      </c>
      <c r="F430" s="36">
        <v>778.08333333333337</v>
      </c>
      <c r="G430" s="36">
        <v>760.16666666666674</v>
      </c>
      <c r="H430" s="36">
        <v>834.86666666666679</v>
      </c>
      <c r="I430" s="36">
        <v>852.7833333333333</v>
      </c>
      <c r="J430" s="36">
        <v>872.21666666666681</v>
      </c>
      <c r="K430" s="31">
        <v>833.35</v>
      </c>
      <c r="L430" s="31">
        <v>796</v>
      </c>
      <c r="M430" s="31">
        <v>405.55649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146.9</v>
      </c>
      <c r="D431" s="36">
        <v>147.66666666666669</v>
      </c>
      <c r="E431" s="36">
        <v>143.53333333333336</v>
      </c>
      <c r="F431" s="36">
        <v>140.16666666666669</v>
      </c>
      <c r="G431" s="36">
        <v>136.03333333333336</v>
      </c>
      <c r="H431" s="36">
        <v>151.03333333333336</v>
      </c>
      <c r="I431" s="36">
        <v>155.16666666666669</v>
      </c>
      <c r="J431" s="36">
        <v>158.53333333333336</v>
      </c>
      <c r="K431" s="31">
        <v>151.80000000000001</v>
      </c>
      <c r="L431" s="31">
        <v>144.30000000000001</v>
      </c>
      <c r="M431" s="31">
        <v>570.06811000000005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697.5</v>
      </c>
      <c r="D432" s="36">
        <v>685.26666666666677</v>
      </c>
      <c r="E432" s="36">
        <v>672.23333333333358</v>
      </c>
      <c r="F432" s="36">
        <v>646.96666666666681</v>
      </c>
      <c r="G432" s="36">
        <v>633.93333333333362</v>
      </c>
      <c r="H432" s="36">
        <v>710.53333333333353</v>
      </c>
      <c r="I432" s="36">
        <v>723.56666666666661</v>
      </c>
      <c r="J432" s="36">
        <v>748.83333333333348</v>
      </c>
      <c r="K432" s="31">
        <v>698.3</v>
      </c>
      <c r="L432" s="31">
        <v>660</v>
      </c>
      <c r="M432" s="31">
        <v>46.610250000000001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121.8</v>
      </c>
      <c r="D433" s="36">
        <v>121.95</v>
      </c>
      <c r="E433" s="36">
        <v>119.2</v>
      </c>
      <c r="F433" s="36">
        <v>116.6</v>
      </c>
      <c r="G433" s="36">
        <v>113.85</v>
      </c>
      <c r="H433" s="36">
        <v>124.55000000000001</v>
      </c>
      <c r="I433" s="36">
        <v>127.30000000000001</v>
      </c>
      <c r="J433" s="36">
        <v>129.90000000000003</v>
      </c>
      <c r="K433" s="31">
        <v>124.7</v>
      </c>
      <c r="L433" s="31">
        <v>119.35</v>
      </c>
      <c r="M433" s="31">
        <v>15.315440000000001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479.6</v>
      </c>
      <c r="D434" s="36">
        <v>485.2833333333333</v>
      </c>
      <c r="E434" s="36">
        <v>470.56666666666661</v>
      </c>
      <c r="F434" s="36">
        <v>461.5333333333333</v>
      </c>
      <c r="G434" s="36">
        <v>446.81666666666661</v>
      </c>
      <c r="H434" s="36">
        <v>494.31666666666661</v>
      </c>
      <c r="I434" s="36">
        <v>509.0333333333333</v>
      </c>
      <c r="J434" s="36">
        <v>518.06666666666661</v>
      </c>
      <c r="K434" s="31">
        <v>500</v>
      </c>
      <c r="L434" s="31">
        <v>476.25</v>
      </c>
      <c r="M434" s="31">
        <v>7.7129399999999997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219.85</v>
      </c>
      <c r="D435" s="36">
        <v>216.93333333333331</v>
      </c>
      <c r="E435" s="36">
        <v>213.41666666666663</v>
      </c>
      <c r="F435" s="36">
        <v>206.98333333333332</v>
      </c>
      <c r="G435" s="36">
        <v>203.46666666666664</v>
      </c>
      <c r="H435" s="36">
        <v>223.36666666666662</v>
      </c>
      <c r="I435" s="36">
        <v>226.88333333333333</v>
      </c>
      <c r="J435" s="36">
        <v>233.31666666666661</v>
      </c>
      <c r="K435" s="31">
        <v>220.45</v>
      </c>
      <c r="L435" s="31">
        <v>210.5</v>
      </c>
      <c r="M435" s="31">
        <v>9.7486800000000002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1472.7</v>
      </c>
      <c r="D436" s="36">
        <v>1473.9166666666667</v>
      </c>
      <c r="E436" s="36">
        <v>1453.8333333333335</v>
      </c>
      <c r="F436" s="36">
        <v>1434.9666666666667</v>
      </c>
      <c r="G436" s="36">
        <v>1414.8833333333334</v>
      </c>
      <c r="H436" s="36">
        <v>1492.7833333333335</v>
      </c>
      <c r="I436" s="36">
        <v>1512.866666666667</v>
      </c>
      <c r="J436" s="36">
        <v>1531.7333333333336</v>
      </c>
      <c r="K436" s="31">
        <v>1494</v>
      </c>
      <c r="L436" s="31">
        <v>1455.05</v>
      </c>
      <c r="M436" s="31">
        <v>30.04955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718.95</v>
      </c>
      <c r="D437" s="36">
        <v>727.06666666666661</v>
      </c>
      <c r="E437" s="36">
        <v>706.13333333333321</v>
      </c>
      <c r="F437" s="36">
        <v>693.31666666666661</v>
      </c>
      <c r="G437" s="36">
        <v>672.38333333333321</v>
      </c>
      <c r="H437" s="36">
        <v>739.88333333333321</v>
      </c>
      <c r="I437" s="36">
        <v>760.81666666666661</v>
      </c>
      <c r="J437" s="36">
        <v>773.63333333333321</v>
      </c>
      <c r="K437" s="31">
        <v>748</v>
      </c>
      <c r="L437" s="31">
        <v>714.25</v>
      </c>
      <c r="M437" s="31">
        <v>47.163359999999997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4479.75</v>
      </c>
      <c r="D438" s="36">
        <v>4477.2333333333336</v>
      </c>
      <c r="E438" s="36">
        <v>4428.3166666666675</v>
      </c>
      <c r="F438" s="36">
        <v>4376.8833333333341</v>
      </c>
      <c r="G438" s="36">
        <v>4327.9666666666681</v>
      </c>
      <c r="H438" s="36">
        <v>4528.666666666667</v>
      </c>
      <c r="I438" s="36">
        <v>4577.583333333333</v>
      </c>
      <c r="J438" s="36">
        <v>4629.0166666666664</v>
      </c>
      <c r="K438" s="31">
        <v>4526.1499999999996</v>
      </c>
      <c r="L438" s="31">
        <v>4425.8</v>
      </c>
      <c r="M438" s="31">
        <v>1.3957999999999999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1246.05</v>
      </c>
      <c r="D439" s="36">
        <v>1245.2</v>
      </c>
      <c r="E439" s="36">
        <v>1225.8500000000001</v>
      </c>
      <c r="F439" s="36">
        <v>1205.6500000000001</v>
      </c>
      <c r="G439" s="36">
        <v>1186.3000000000002</v>
      </c>
      <c r="H439" s="36">
        <v>1265.4000000000001</v>
      </c>
      <c r="I439" s="36">
        <v>1284.75</v>
      </c>
      <c r="J439" s="36">
        <v>1304.95</v>
      </c>
      <c r="K439" s="31">
        <v>1264.55</v>
      </c>
      <c r="L439" s="31">
        <v>1225</v>
      </c>
      <c r="M439" s="31">
        <v>3.1117400000000002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465.25</v>
      </c>
      <c r="D440" s="36">
        <v>467.11666666666662</v>
      </c>
      <c r="E440" s="36">
        <v>460.23333333333323</v>
      </c>
      <c r="F440" s="36">
        <v>455.21666666666664</v>
      </c>
      <c r="G440" s="36">
        <v>448.33333333333326</v>
      </c>
      <c r="H440" s="36">
        <v>472.13333333333321</v>
      </c>
      <c r="I440" s="36">
        <v>479.01666666666654</v>
      </c>
      <c r="J440" s="36">
        <v>484.03333333333319</v>
      </c>
      <c r="K440" s="31">
        <v>474</v>
      </c>
      <c r="L440" s="31">
        <v>462.1</v>
      </c>
      <c r="M440" s="31">
        <v>5.1565799999999999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5729.5</v>
      </c>
      <c r="D441" s="36">
        <v>5692.666666666667</v>
      </c>
      <c r="E441" s="36">
        <v>5535.3333333333339</v>
      </c>
      <c r="F441" s="36">
        <v>5341.166666666667</v>
      </c>
      <c r="G441" s="36">
        <v>5183.8333333333339</v>
      </c>
      <c r="H441" s="36">
        <v>5886.8333333333339</v>
      </c>
      <c r="I441" s="36">
        <v>6044.1666666666679</v>
      </c>
      <c r="J441" s="36">
        <v>6238.3333333333339</v>
      </c>
      <c r="K441" s="31">
        <v>5850</v>
      </c>
      <c r="L441" s="31">
        <v>5498.5</v>
      </c>
      <c r="M441" s="31">
        <v>2.1164700000000001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635.54999999999995</v>
      </c>
      <c r="D442" s="36">
        <v>633.29999999999995</v>
      </c>
      <c r="E442" s="36">
        <v>625.54999999999995</v>
      </c>
      <c r="F442" s="36">
        <v>615.54999999999995</v>
      </c>
      <c r="G442" s="36">
        <v>607.79999999999995</v>
      </c>
      <c r="H442" s="36">
        <v>643.29999999999995</v>
      </c>
      <c r="I442" s="36">
        <v>651.04999999999995</v>
      </c>
      <c r="J442" s="36">
        <v>661.05</v>
      </c>
      <c r="K442" s="31">
        <v>641.04999999999995</v>
      </c>
      <c r="L442" s="31">
        <v>623.29999999999995</v>
      </c>
      <c r="M442" s="31">
        <v>1.75224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49.8</v>
      </c>
      <c r="D443" s="36">
        <v>49.6</v>
      </c>
      <c r="E443" s="36">
        <v>48.7</v>
      </c>
      <c r="F443" s="36">
        <v>47.6</v>
      </c>
      <c r="G443" s="36">
        <v>46.7</v>
      </c>
      <c r="H443" s="36">
        <v>50.7</v>
      </c>
      <c r="I443" s="36">
        <v>51.599999999999994</v>
      </c>
      <c r="J443" s="36">
        <v>52.7</v>
      </c>
      <c r="K443" s="31">
        <v>50.5</v>
      </c>
      <c r="L443" s="31">
        <v>48.5</v>
      </c>
      <c r="M443" s="31">
        <v>491.63157999999999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573.75</v>
      </c>
      <c r="D444" s="36">
        <v>567.05000000000007</v>
      </c>
      <c r="E444" s="36">
        <v>559.35000000000014</v>
      </c>
      <c r="F444" s="36">
        <v>544.95000000000005</v>
      </c>
      <c r="G444" s="36">
        <v>537.25000000000011</v>
      </c>
      <c r="H444" s="36">
        <v>581.45000000000016</v>
      </c>
      <c r="I444" s="36">
        <v>589.1500000000002</v>
      </c>
      <c r="J444" s="36">
        <v>603.55000000000018</v>
      </c>
      <c r="K444" s="31">
        <v>574.75</v>
      </c>
      <c r="L444" s="31">
        <v>552.65</v>
      </c>
      <c r="M444" s="31">
        <v>27.649760000000001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685.15</v>
      </c>
      <c r="D445" s="36">
        <v>681.06666666666672</v>
      </c>
      <c r="E445" s="36">
        <v>674.13333333333344</v>
      </c>
      <c r="F445" s="36">
        <v>663.11666666666667</v>
      </c>
      <c r="G445" s="36">
        <v>656.18333333333339</v>
      </c>
      <c r="H445" s="36">
        <v>692.08333333333348</v>
      </c>
      <c r="I445" s="36">
        <v>699.01666666666665</v>
      </c>
      <c r="J445" s="36">
        <v>710.03333333333353</v>
      </c>
      <c r="K445" s="31">
        <v>688</v>
      </c>
      <c r="L445" s="31">
        <v>670.05</v>
      </c>
      <c r="M445" s="31">
        <v>5.34049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452.5</v>
      </c>
      <c r="D446" s="36">
        <v>452.41666666666669</v>
      </c>
      <c r="E446" s="36">
        <v>444.83333333333337</v>
      </c>
      <c r="F446" s="36">
        <v>437.16666666666669</v>
      </c>
      <c r="G446" s="36">
        <v>429.58333333333337</v>
      </c>
      <c r="H446" s="36">
        <v>460.08333333333337</v>
      </c>
      <c r="I446" s="36">
        <v>467.66666666666674</v>
      </c>
      <c r="J446" s="36">
        <v>475.33333333333337</v>
      </c>
      <c r="K446" s="31">
        <v>460</v>
      </c>
      <c r="L446" s="31">
        <v>444.75</v>
      </c>
      <c r="M446" s="31">
        <v>7.5512199999999998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42.4</v>
      </c>
      <c r="D447" s="36">
        <v>41.9</v>
      </c>
      <c r="E447" s="36">
        <v>41.199999999999996</v>
      </c>
      <c r="F447" s="36">
        <v>40</v>
      </c>
      <c r="G447" s="36">
        <v>39.299999999999997</v>
      </c>
      <c r="H447" s="36">
        <v>43.099999999999994</v>
      </c>
      <c r="I447" s="36">
        <v>43.8</v>
      </c>
      <c r="J447" s="36">
        <v>44.999999999999993</v>
      </c>
      <c r="K447" s="31">
        <v>42.6</v>
      </c>
      <c r="L447" s="31">
        <v>40.700000000000003</v>
      </c>
      <c r="M447" s="31">
        <v>36.195300000000003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2398.1999999999998</v>
      </c>
      <c r="D448" s="36">
        <v>2381.2166666666667</v>
      </c>
      <c r="E448" s="36">
        <v>2352.4833333333336</v>
      </c>
      <c r="F448" s="36">
        <v>2306.7666666666669</v>
      </c>
      <c r="G448" s="36">
        <v>2278.0333333333338</v>
      </c>
      <c r="H448" s="36">
        <v>2426.9333333333334</v>
      </c>
      <c r="I448" s="36">
        <v>2455.6666666666661</v>
      </c>
      <c r="J448" s="36">
        <v>2501.3833333333332</v>
      </c>
      <c r="K448" s="31">
        <v>2409.9499999999998</v>
      </c>
      <c r="L448" s="31">
        <v>2335.5</v>
      </c>
      <c r="M448" s="31">
        <v>16.06531</v>
      </c>
      <c r="N448" s="1"/>
      <c r="O448" s="1"/>
    </row>
    <row r="449" spans="1:15" ht="12.75" customHeight="1">
      <c r="A449" s="33">
        <v>439</v>
      </c>
      <c r="B449" s="53" t="s">
        <v>889</v>
      </c>
      <c r="C449" s="31">
        <v>169.6</v>
      </c>
      <c r="D449" s="36">
        <v>168.98333333333335</v>
      </c>
      <c r="E449" s="36">
        <v>166.9666666666667</v>
      </c>
      <c r="F449" s="36">
        <v>164.33333333333334</v>
      </c>
      <c r="G449" s="36">
        <v>162.31666666666669</v>
      </c>
      <c r="H449" s="36">
        <v>171.6166666666667</v>
      </c>
      <c r="I449" s="36">
        <v>173.63333333333335</v>
      </c>
      <c r="J449" s="36">
        <v>176.26666666666671</v>
      </c>
      <c r="K449" s="31">
        <v>171</v>
      </c>
      <c r="L449" s="31">
        <v>166.35</v>
      </c>
      <c r="M449" s="31">
        <v>6.2227199999999998</v>
      </c>
      <c r="N449" s="1"/>
      <c r="O449" s="1"/>
    </row>
    <row r="450" spans="1:15" ht="12.75" customHeight="1">
      <c r="A450" s="33">
        <v>440</v>
      </c>
      <c r="B450" s="53" t="s">
        <v>890</v>
      </c>
      <c r="C450" s="31">
        <v>471.75</v>
      </c>
      <c r="D450" s="36">
        <v>469.98333333333329</v>
      </c>
      <c r="E450" s="36">
        <v>466.41666666666657</v>
      </c>
      <c r="F450" s="36">
        <v>461.08333333333326</v>
      </c>
      <c r="G450" s="36">
        <v>457.51666666666654</v>
      </c>
      <c r="H450" s="36">
        <v>475.31666666666661</v>
      </c>
      <c r="I450" s="36">
        <v>478.88333333333333</v>
      </c>
      <c r="J450" s="36">
        <v>484.21666666666664</v>
      </c>
      <c r="K450" s="31">
        <v>473.55</v>
      </c>
      <c r="L450" s="31">
        <v>464.65</v>
      </c>
      <c r="M450" s="31">
        <v>1.0130699999999999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897.95</v>
      </c>
      <c r="D451" s="36">
        <v>895.98333333333323</v>
      </c>
      <c r="E451" s="36">
        <v>880.96666666666647</v>
      </c>
      <c r="F451" s="36">
        <v>863.98333333333323</v>
      </c>
      <c r="G451" s="36">
        <v>848.96666666666647</v>
      </c>
      <c r="H451" s="36">
        <v>912.96666666666647</v>
      </c>
      <c r="I451" s="36">
        <v>927.98333333333312</v>
      </c>
      <c r="J451" s="36">
        <v>944.96666666666647</v>
      </c>
      <c r="K451" s="31">
        <v>911</v>
      </c>
      <c r="L451" s="31">
        <v>879</v>
      </c>
      <c r="M451" s="31">
        <v>3.0539499999999999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1063.3499999999999</v>
      </c>
      <c r="D452" s="36">
        <v>1058.45</v>
      </c>
      <c r="E452" s="36">
        <v>1049.9000000000001</v>
      </c>
      <c r="F452" s="36">
        <v>1036.45</v>
      </c>
      <c r="G452" s="36">
        <v>1027.9000000000001</v>
      </c>
      <c r="H452" s="36">
        <v>1071.9000000000001</v>
      </c>
      <c r="I452" s="36">
        <v>1080.4499999999998</v>
      </c>
      <c r="J452" s="36">
        <v>1093.9000000000001</v>
      </c>
      <c r="K452" s="31">
        <v>1067</v>
      </c>
      <c r="L452" s="31">
        <v>1045</v>
      </c>
      <c r="M452" s="31">
        <v>8.5735700000000001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1791.1</v>
      </c>
      <c r="D453" s="36">
        <v>1779.3666666666668</v>
      </c>
      <c r="E453" s="36">
        <v>1759.7333333333336</v>
      </c>
      <c r="F453" s="36">
        <v>1728.3666666666668</v>
      </c>
      <c r="G453" s="36">
        <v>1708.7333333333336</v>
      </c>
      <c r="H453" s="36">
        <v>1810.7333333333336</v>
      </c>
      <c r="I453" s="36">
        <v>1830.3666666666668</v>
      </c>
      <c r="J453" s="36">
        <v>1861.7333333333336</v>
      </c>
      <c r="K453" s="31">
        <v>1799</v>
      </c>
      <c r="L453" s="31">
        <v>1748</v>
      </c>
      <c r="M453" s="31">
        <v>3.7593000000000001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3830.4</v>
      </c>
      <c r="D454" s="36">
        <v>3803.9333333333329</v>
      </c>
      <c r="E454" s="36">
        <v>3767.9666666666658</v>
      </c>
      <c r="F454" s="36">
        <v>3705.5333333333328</v>
      </c>
      <c r="G454" s="36">
        <v>3669.5666666666657</v>
      </c>
      <c r="H454" s="36">
        <v>3866.3666666666659</v>
      </c>
      <c r="I454" s="36">
        <v>3902.333333333333</v>
      </c>
      <c r="J454" s="36">
        <v>3964.766666666666</v>
      </c>
      <c r="K454" s="31">
        <v>3839.9</v>
      </c>
      <c r="L454" s="31">
        <v>3741.5</v>
      </c>
      <c r="M454" s="31">
        <v>43.280360000000002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1139.9000000000001</v>
      </c>
      <c r="D455" s="36">
        <v>1135.8333333333333</v>
      </c>
      <c r="E455" s="36">
        <v>1123.6666666666665</v>
      </c>
      <c r="F455" s="36">
        <v>1107.4333333333332</v>
      </c>
      <c r="G455" s="36">
        <v>1095.2666666666664</v>
      </c>
      <c r="H455" s="36">
        <v>1152.0666666666666</v>
      </c>
      <c r="I455" s="36">
        <v>1164.2333333333331</v>
      </c>
      <c r="J455" s="36">
        <v>1180.4666666666667</v>
      </c>
      <c r="K455" s="31">
        <v>1148</v>
      </c>
      <c r="L455" s="31">
        <v>1119.5999999999999</v>
      </c>
      <c r="M455" s="31">
        <v>26.551369999999999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6932.2</v>
      </c>
      <c r="D456" s="36">
        <v>6950.2333333333336</v>
      </c>
      <c r="E456" s="36">
        <v>6881.9666666666672</v>
      </c>
      <c r="F456" s="36">
        <v>6831.7333333333336</v>
      </c>
      <c r="G456" s="36">
        <v>6763.4666666666672</v>
      </c>
      <c r="H456" s="36">
        <v>7000.4666666666672</v>
      </c>
      <c r="I456" s="36">
        <v>7068.7333333333336</v>
      </c>
      <c r="J456" s="36">
        <v>7118.9666666666672</v>
      </c>
      <c r="K456" s="31">
        <v>7018.5</v>
      </c>
      <c r="L456" s="31">
        <v>6900</v>
      </c>
      <c r="M456" s="31">
        <v>1.38019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6413.25</v>
      </c>
      <c r="D457" s="36">
        <v>6405.4000000000005</v>
      </c>
      <c r="E457" s="36">
        <v>6277.4500000000007</v>
      </c>
      <c r="F457" s="36">
        <v>6141.6500000000005</v>
      </c>
      <c r="G457" s="36">
        <v>6013.7000000000007</v>
      </c>
      <c r="H457" s="36">
        <v>6541.2000000000007</v>
      </c>
      <c r="I457" s="36">
        <v>6669.15</v>
      </c>
      <c r="J457" s="36">
        <v>6804.9500000000007</v>
      </c>
      <c r="K457" s="31">
        <v>6533.35</v>
      </c>
      <c r="L457" s="31">
        <v>6269.6</v>
      </c>
      <c r="M457" s="31">
        <v>0.24942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626.15</v>
      </c>
      <c r="D458" s="36">
        <v>627.1</v>
      </c>
      <c r="E458" s="36">
        <v>621.85</v>
      </c>
      <c r="F458" s="36">
        <v>617.54999999999995</v>
      </c>
      <c r="G458" s="36">
        <v>612.29999999999995</v>
      </c>
      <c r="H458" s="36">
        <v>631.40000000000009</v>
      </c>
      <c r="I458" s="36">
        <v>636.65000000000009</v>
      </c>
      <c r="J458" s="36">
        <v>640.95000000000016</v>
      </c>
      <c r="K458" s="31">
        <v>632.35</v>
      </c>
      <c r="L458" s="31">
        <v>622.79999999999995</v>
      </c>
      <c r="M458" s="31">
        <v>26.70655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938.25</v>
      </c>
      <c r="D459" s="36">
        <v>938.48333333333323</v>
      </c>
      <c r="E459" s="36">
        <v>930.96666666666647</v>
      </c>
      <c r="F459" s="36">
        <v>923.68333333333328</v>
      </c>
      <c r="G459" s="36">
        <v>916.16666666666652</v>
      </c>
      <c r="H459" s="36">
        <v>945.76666666666642</v>
      </c>
      <c r="I459" s="36">
        <v>953.28333333333308</v>
      </c>
      <c r="J459" s="36">
        <v>960.56666666666638</v>
      </c>
      <c r="K459" s="31">
        <v>946</v>
      </c>
      <c r="L459" s="31">
        <v>931.2</v>
      </c>
      <c r="M459" s="31">
        <v>117.9264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431.55</v>
      </c>
      <c r="D460" s="36">
        <v>431.90000000000003</v>
      </c>
      <c r="E460" s="36">
        <v>425.40000000000009</v>
      </c>
      <c r="F460" s="36">
        <v>419.25000000000006</v>
      </c>
      <c r="G460" s="36">
        <v>412.75000000000011</v>
      </c>
      <c r="H460" s="36">
        <v>438.05000000000007</v>
      </c>
      <c r="I460" s="36">
        <v>444.54999999999995</v>
      </c>
      <c r="J460" s="36">
        <v>450.70000000000005</v>
      </c>
      <c r="K460" s="31">
        <v>438.4</v>
      </c>
      <c r="L460" s="31">
        <v>425.75</v>
      </c>
      <c r="M460" s="31">
        <v>136.44902999999999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172.05</v>
      </c>
      <c r="D461" s="36">
        <v>172.04999999999998</v>
      </c>
      <c r="E461" s="36">
        <v>169.39999999999998</v>
      </c>
      <c r="F461" s="36">
        <v>166.75</v>
      </c>
      <c r="G461" s="36">
        <v>164.1</v>
      </c>
      <c r="H461" s="36">
        <v>174.69999999999996</v>
      </c>
      <c r="I461" s="36">
        <v>177.35</v>
      </c>
      <c r="J461" s="36">
        <v>179.99999999999994</v>
      </c>
      <c r="K461" s="31">
        <v>174.7</v>
      </c>
      <c r="L461" s="31">
        <v>169.4</v>
      </c>
      <c r="M461" s="31">
        <v>579.20818999999995</v>
      </c>
      <c r="N461" s="1"/>
      <c r="O461" s="1"/>
    </row>
    <row r="462" spans="1:15" ht="12.75" customHeight="1">
      <c r="A462" s="33">
        <v>452</v>
      </c>
      <c r="B462" s="53" t="s">
        <v>891</v>
      </c>
      <c r="C462" s="31">
        <v>1048.6500000000001</v>
      </c>
      <c r="D462" s="36">
        <v>1048.6499999999999</v>
      </c>
      <c r="E462" s="36">
        <v>1036.2999999999997</v>
      </c>
      <c r="F462" s="36">
        <v>1023.9499999999998</v>
      </c>
      <c r="G462" s="36">
        <v>1011.5999999999997</v>
      </c>
      <c r="H462" s="36">
        <v>1060.9999999999998</v>
      </c>
      <c r="I462" s="36">
        <v>1073.3499999999997</v>
      </c>
      <c r="J462" s="36">
        <v>1085.6999999999998</v>
      </c>
      <c r="K462" s="31">
        <v>1061</v>
      </c>
      <c r="L462" s="31">
        <v>1036.3</v>
      </c>
      <c r="M462" s="31">
        <v>9.1562900000000003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74.349999999999994</v>
      </c>
      <c r="D463" s="36">
        <v>73.8</v>
      </c>
      <c r="E463" s="36">
        <v>72.599999999999994</v>
      </c>
      <c r="F463" s="36">
        <v>70.849999999999994</v>
      </c>
      <c r="G463" s="36">
        <v>69.649999999999991</v>
      </c>
      <c r="H463" s="36">
        <v>75.55</v>
      </c>
      <c r="I463" s="36">
        <v>76.750000000000014</v>
      </c>
      <c r="J463" s="36">
        <v>78.5</v>
      </c>
      <c r="K463" s="31">
        <v>75</v>
      </c>
      <c r="L463" s="31">
        <v>72.05</v>
      </c>
      <c r="M463" s="31">
        <v>18.603249999999999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1317.45</v>
      </c>
      <c r="D464" s="36">
        <v>1305.0833333333333</v>
      </c>
      <c r="E464" s="36">
        <v>1286.5666666666666</v>
      </c>
      <c r="F464" s="36">
        <v>1255.6833333333334</v>
      </c>
      <c r="G464" s="36">
        <v>1237.1666666666667</v>
      </c>
      <c r="H464" s="36">
        <v>1335.9666666666665</v>
      </c>
      <c r="I464" s="36">
        <v>1354.4833333333333</v>
      </c>
      <c r="J464" s="36">
        <v>1385.3666666666663</v>
      </c>
      <c r="K464" s="31">
        <v>1323.6</v>
      </c>
      <c r="L464" s="31">
        <v>1274.2</v>
      </c>
      <c r="M464" s="31">
        <v>32.051209999999998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1160.8</v>
      </c>
      <c r="D465" s="36">
        <v>1167.1833333333334</v>
      </c>
      <c r="E465" s="36">
        <v>1126.3666666666668</v>
      </c>
      <c r="F465" s="36">
        <v>1091.9333333333334</v>
      </c>
      <c r="G465" s="36">
        <v>1051.1166666666668</v>
      </c>
      <c r="H465" s="36">
        <v>1201.6166666666668</v>
      </c>
      <c r="I465" s="36">
        <v>1242.4333333333334</v>
      </c>
      <c r="J465" s="36">
        <v>1276.8666666666668</v>
      </c>
      <c r="K465" s="31">
        <v>1208</v>
      </c>
      <c r="L465" s="31">
        <v>1132.75</v>
      </c>
      <c r="M465" s="31">
        <v>6.9585699999999999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217.15</v>
      </c>
      <c r="D466" s="36">
        <v>217.66666666666666</v>
      </c>
      <c r="E466" s="36">
        <v>213.0333333333333</v>
      </c>
      <c r="F466" s="36">
        <v>208.91666666666666</v>
      </c>
      <c r="G466" s="36">
        <v>204.2833333333333</v>
      </c>
      <c r="H466" s="36">
        <v>221.7833333333333</v>
      </c>
      <c r="I466" s="36">
        <v>226.41666666666669</v>
      </c>
      <c r="J466" s="36">
        <v>230.5333333333333</v>
      </c>
      <c r="K466" s="31">
        <v>222.3</v>
      </c>
      <c r="L466" s="31">
        <v>213.55</v>
      </c>
      <c r="M466" s="31">
        <v>13.24272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786.7</v>
      </c>
      <c r="D467" s="36">
        <v>782.4</v>
      </c>
      <c r="E467" s="36">
        <v>764.3</v>
      </c>
      <c r="F467" s="36">
        <v>741.9</v>
      </c>
      <c r="G467" s="36">
        <v>723.8</v>
      </c>
      <c r="H467" s="36">
        <v>804.8</v>
      </c>
      <c r="I467" s="36">
        <v>822.90000000000009</v>
      </c>
      <c r="J467" s="36">
        <v>845.3</v>
      </c>
      <c r="K467" s="31">
        <v>800.5</v>
      </c>
      <c r="L467" s="31">
        <v>760</v>
      </c>
      <c r="M467" s="31">
        <v>22.93421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5262.2</v>
      </c>
      <c r="D468" s="36">
        <v>5215.45</v>
      </c>
      <c r="E468" s="36">
        <v>5148.8999999999996</v>
      </c>
      <c r="F468" s="36">
        <v>5035.5999999999995</v>
      </c>
      <c r="G468" s="36">
        <v>4969.0499999999993</v>
      </c>
      <c r="H468" s="36">
        <v>5328.75</v>
      </c>
      <c r="I468" s="36">
        <v>5395.3000000000011</v>
      </c>
      <c r="J468" s="36">
        <v>5508.6</v>
      </c>
      <c r="K468" s="31">
        <v>5282</v>
      </c>
      <c r="L468" s="31">
        <v>5102.1499999999996</v>
      </c>
      <c r="M468" s="31">
        <v>2.1293500000000001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4129.6499999999996</v>
      </c>
      <c r="D469" s="36">
        <v>4073.7666666666664</v>
      </c>
      <c r="E469" s="36">
        <v>3947.5333333333328</v>
      </c>
      <c r="F469" s="36">
        <v>3765.4166666666665</v>
      </c>
      <c r="G469" s="36">
        <v>3639.1833333333329</v>
      </c>
      <c r="H469" s="36">
        <v>4255.8833333333332</v>
      </c>
      <c r="I469" s="36">
        <v>4382.1166666666668</v>
      </c>
      <c r="J469" s="36">
        <v>4564.2333333333327</v>
      </c>
      <c r="K469" s="31">
        <v>4200</v>
      </c>
      <c r="L469" s="31">
        <v>3891.65</v>
      </c>
      <c r="M469" s="31">
        <v>2.0066199999999998</v>
      </c>
      <c r="N469" s="1"/>
      <c r="O469" s="1"/>
    </row>
    <row r="470" spans="1:15" ht="12.75" customHeight="1">
      <c r="A470" s="33">
        <v>460</v>
      </c>
      <c r="B470" s="53" t="s">
        <v>892</v>
      </c>
      <c r="C470" s="31">
        <v>1167.7</v>
      </c>
      <c r="D470" s="36">
        <v>1179.2333333333333</v>
      </c>
      <c r="E470" s="36">
        <v>1138.4666666666667</v>
      </c>
      <c r="F470" s="36">
        <v>1109.2333333333333</v>
      </c>
      <c r="G470" s="36">
        <v>1068.4666666666667</v>
      </c>
      <c r="H470" s="36">
        <v>1208.4666666666667</v>
      </c>
      <c r="I470" s="36">
        <v>1249.2333333333336</v>
      </c>
      <c r="J470" s="36">
        <v>1278.4666666666667</v>
      </c>
      <c r="K470" s="31">
        <v>1220</v>
      </c>
      <c r="L470" s="31">
        <v>1150</v>
      </c>
      <c r="M470" s="31">
        <v>43.038800000000002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3321.65</v>
      </c>
      <c r="D471" s="36">
        <v>3324.1333333333332</v>
      </c>
      <c r="E471" s="36">
        <v>3288.2666666666664</v>
      </c>
      <c r="F471" s="36">
        <v>3254.8833333333332</v>
      </c>
      <c r="G471" s="36">
        <v>3219.0166666666664</v>
      </c>
      <c r="H471" s="36">
        <v>3357.5166666666664</v>
      </c>
      <c r="I471" s="36">
        <v>3393.3833333333332</v>
      </c>
      <c r="J471" s="36">
        <v>3426.7666666666664</v>
      </c>
      <c r="K471" s="31">
        <v>3360</v>
      </c>
      <c r="L471" s="31">
        <v>3290.75</v>
      </c>
      <c r="M471" s="31">
        <v>18.255030000000001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2782</v>
      </c>
      <c r="D472" s="36">
        <v>2786.1</v>
      </c>
      <c r="E472" s="36">
        <v>2741.25</v>
      </c>
      <c r="F472" s="36">
        <v>2700.5</v>
      </c>
      <c r="G472" s="36">
        <v>2655.65</v>
      </c>
      <c r="H472" s="36">
        <v>2826.85</v>
      </c>
      <c r="I472" s="36">
        <v>2871.6999999999994</v>
      </c>
      <c r="J472" s="36">
        <v>2912.45</v>
      </c>
      <c r="K472" s="31">
        <v>2830.95</v>
      </c>
      <c r="L472" s="31">
        <v>2745.35</v>
      </c>
      <c r="M472" s="31">
        <v>2.55802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1461.95</v>
      </c>
      <c r="D473" s="36">
        <v>1460.4000000000003</v>
      </c>
      <c r="E473" s="36">
        <v>1442.6500000000005</v>
      </c>
      <c r="F473" s="36">
        <v>1423.3500000000001</v>
      </c>
      <c r="G473" s="36">
        <v>1405.6000000000004</v>
      </c>
      <c r="H473" s="36">
        <v>1479.7000000000007</v>
      </c>
      <c r="I473" s="36">
        <v>1497.4500000000003</v>
      </c>
      <c r="J473" s="36">
        <v>1516.7500000000009</v>
      </c>
      <c r="K473" s="31">
        <v>1478.15</v>
      </c>
      <c r="L473" s="31">
        <v>1441.1</v>
      </c>
      <c r="M473" s="31">
        <v>1.78746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4878.45</v>
      </c>
      <c r="D474" s="36">
        <v>4876.0333333333328</v>
      </c>
      <c r="E474" s="36">
        <v>4823.4666666666653</v>
      </c>
      <c r="F474" s="36">
        <v>4768.4833333333327</v>
      </c>
      <c r="G474" s="36">
        <v>4715.9166666666652</v>
      </c>
      <c r="H474" s="36">
        <v>4931.0166666666655</v>
      </c>
      <c r="I474" s="36">
        <v>4983.583333333333</v>
      </c>
      <c r="J474" s="36">
        <v>5038.5666666666657</v>
      </c>
      <c r="K474" s="31">
        <v>4928.6000000000004</v>
      </c>
      <c r="L474" s="31">
        <v>4821.05</v>
      </c>
      <c r="M474" s="31">
        <v>5.12601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36.700000000000003</v>
      </c>
      <c r="D475" s="36">
        <v>36.65</v>
      </c>
      <c r="E475" s="36">
        <v>36.15</v>
      </c>
      <c r="F475" s="36">
        <v>35.6</v>
      </c>
      <c r="G475" s="36">
        <v>35.1</v>
      </c>
      <c r="H475" s="36">
        <v>37.199999999999996</v>
      </c>
      <c r="I475" s="36">
        <v>37.699999999999996</v>
      </c>
      <c r="J475" s="36">
        <v>38.249999999999993</v>
      </c>
      <c r="K475" s="31">
        <v>37.15</v>
      </c>
      <c r="L475" s="31">
        <v>36.1</v>
      </c>
      <c r="M475" s="31">
        <v>99.854330000000004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315.95</v>
      </c>
      <c r="D476" s="36">
        <v>320.98333333333335</v>
      </c>
      <c r="E476" s="36">
        <v>310.01666666666671</v>
      </c>
      <c r="F476" s="36">
        <v>304.08333333333337</v>
      </c>
      <c r="G476" s="36">
        <v>293.11666666666673</v>
      </c>
      <c r="H476" s="36">
        <v>326.91666666666669</v>
      </c>
      <c r="I476" s="36">
        <v>337.88333333333338</v>
      </c>
      <c r="J476" s="36">
        <v>343.81666666666666</v>
      </c>
      <c r="K476" s="31">
        <v>331.95</v>
      </c>
      <c r="L476" s="31">
        <v>315.05</v>
      </c>
      <c r="M476" s="31">
        <v>15.41592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562.79999999999995</v>
      </c>
      <c r="D477" s="36">
        <v>568.6</v>
      </c>
      <c r="E477" s="36">
        <v>555.20000000000005</v>
      </c>
      <c r="F477" s="36">
        <v>547.6</v>
      </c>
      <c r="G477" s="36">
        <v>534.20000000000005</v>
      </c>
      <c r="H477" s="36">
        <v>576.20000000000005</v>
      </c>
      <c r="I477" s="36">
        <v>589.59999999999991</v>
      </c>
      <c r="J477" s="31">
        <v>597.20000000000005</v>
      </c>
      <c r="K477" s="31">
        <v>582</v>
      </c>
      <c r="L477" s="31">
        <v>561</v>
      </c>
      <c r="M477" s="53">
        <v>6.0180199999999999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3861.5</v>
      </c>
      <c r="D478" s="36">
        <v>3835.9833333333336</v>
      </c>
      <c r="E478" s="36">
        <v>3767.7166666666672</v>
      </c>
      <c r="F478" s="36">
        <v>3673.9333333333334</v>
      </c>
      <c r="G478" s="36">
        <v>3605.666666666667</v>
      </c>
      <c r="H478" s="36">
        <v>3929.7666666666673</v>
      </c>
      <c r="I478" s="36">
        <v>3998.0333333333338</v>
      </c>
      <c r="J478" s="31">
        <v>4091.8166666666675</v>
      </c>
      <c r="K478" s="31">
        <v>3904.25</v>
      </c>
      <c r="L478" s="31">
        <v>3742.2</v>
      </c>
      <c r="M478" s="53">
        <v>1.6709799999999999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56.2</v>
      </c>
      <c r="D479" s="36">
        <v>56.25</v>
      </c>
      <c r="E479" s="36">
        <v>55</v>
      </c>
      <c r="F479" s="36">
        <v>53.8</v>
      </c>
      <c r="G479" s="36">
        <v>52.55</v>
      </c>
      <c r="H479" s="36">
        <v>57.45</v>
      </c>
      <c r="I479" s="36">
        <v>58.7</v>
      </c>
      <c r="J479" s="36">
        <v>59.900000000000006</v>
      </c>
      <c r="K479" s="31">
        <v>57.5</v>
      </c>
      <c r="L479" s="31">
        <v>55.05</v>
      </c>
      <c r="M479" s="31">
        <v>212.85217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974.2</v>
      </c>
      <c r="D480" s="36">
        <v>966.4</v>
      </c>
      <c r="E480" s="36">
        <v>907.8</v>
      </c>
      <c r="F480" s="36">
        <v>841.4</v>
      </c>
      <c r="G480" s="36">
        <v>782.8</v>
      </c>
      <c r="H480" s="36">
        <v>1032.8</v>
      </c>
      <c r="I480" s="36">
        <v>1091.4000000000001</v>
      </c>
      <c r="J480" s="31">
        <v>1157.8</v>
      </c>
      <c r="K480" s="31">
        <v>1025</v>
      </c>
      <c r="L480" s="31">
        <v>900</v>
      </c>
      <c r="M480" s="53">
        <v>62.87932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537.4</v>
      </c>
      <c r="D481" s="36">
        <v>536.86666666666667</v>
      </c>
      <c r="E481" s="36">
        <v>528.23333333333335</v>
      </c>
      <c r="F481" s="36">
        <v>519.06666666666672</v>
      </c>
      <c r="G481" s="36">
        <v>510.43333333333339</v>
      </c>
      <c r="H481" s="36">
        <v>546.0333333333333</v>
      </c>
      <c r="I481" s="36">
        <v>554.66666666666674</v>
      </c>
      <c r="J481" s="36">
        <v>563.83333333333326</v>
      </c>
      <c r="K481" s="31">
        <v>545.5</v>
      </c>
      <c r="L481" s="31">
        <v>527.70000000000005</v>
      </c>
      <c r="M481" s="31">
        <v>69.399990000000003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959.35</v>
      </c>
      <c r="D482" s="36">
        <v>954.96666666666658</v>
      </c>
      <c r="E482" s="36">
        <v>934.43333333333317</v>
      </c>
      <c r="F482" s="36">
        <v>909.51666666666654</v>
      </c>
      <c r="G482" s="36">
        <v>888.98333333333312</v>
      </c>
      <c r="H482" s="36">
        <v>979.88333333333321</v>
      </c>
      <c r="I482" s="36">
        <v>1000.4166666666667</v>
      </c>
      <c r="J482" s="36">
        <v>1025.3333333333333</v>
      </c>
      <c r="K482" s="31">
        <v>975.5</v>
      </c>
      <c r="L482" s="31">
        <v>930.05</v>
      </c>
      <c r="M482" s="31">
        <v>2.8039900000000002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47.85</v>
      </c>
      <c r="D483" s="36">
        <v>48.216666666666669</v>
      </c>
      <c r="E483" s="36">
        <v>47.13333333333334</v>
      </c>
      <c r="F483" s="36">
        <v>46.416666666666671</v>
      </c>
      <c r="G483" s="36">
        <v>45.333333333333343</v>
      </c>
      <c r="H483" s="36">
        <v>48.933333333333337</v>
      </c>
      <c r="I483" s="36">
        <v>50.016666666666666</v>
      </c>
      <c r="J483" s="36">
        <v>50.733333333333334</v>
      </c>
      <c r="K483" s="31">
        <v>49.3</v>
      </c>
      <c r="L483" s="31">
        <v>47.5</v>
      </c>
      <c r="M483" s="31">
        <v>123.11253000000001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10054.950000000001</v>
      </c>
      <c r="D484" s="36">
        <v>10054.183333333334</v>
      </c>
      <c r="E484" s="36">
        <v>9931.8666666666686</v>
      </c>
      <c r="F484" s="36">
        <v>9808.7833333333347</v>
      </c>
      <c r="G484" s="36">
        <v>9686.466666666669</v>
      </c>
      <c r="H484" s="36">
        <v>10177.266666666668</v>
      </c>
      <c r="I484" s="36">
        <v>10299.583333333334</v>
      </c>
      <c r="J484" s="36">
        <v>10422.666666666668</v>
      </c>
      <c r="K484" s="31">
        <v>10176.5</v>
      </c>
      <c r="L484" s="31">
        <v>9931.1</v>
      </c>
      <c r="M484" s="31">
        <v>4.8356599999999998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144.55000000000001</v>
      </c>
      <c r="D485" s="36">
        <v>145.83333333333334</v>
      </c>
      <c r="E485" s="36">
        <v>141.76666666666668</v>
      </c>
      <c r="F485" s="36">
        <v>138.98333333333335</v>
      </c>
      <c r="G485" s="36">
        <v>134.91666666666669</v>
      </c>
      <c r="H485" s="36">
        <v>148.61666666666667</v>
      </c>
      <c r="I485" s="36">
        <v>152.68333333333334</v>
      </c>
      <c r="J485" s="36">
        <v>155.46666666666667</v>
      </c>
      <c r="K485" s="31">
        <v>149.9</v>
      </c>
      <c r="L485" s="31">
        <v>143.05000000000001</v>
      </c>
      <c r="M485" s="31">
        <v>232.37244999999999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2035.6</v>
      </c>
      <c r="D486" s="36">
        <v>2015.75</v>
      </c>
      <c r="E486" s="36">
        <v>1985.5</v>
      </c>
      <c r="F486" s="36">
        <v>1935.4</v>
      </c>
      <c r="G486" s="36">
        <v>1905.15</v>
      </c>
      <c r="H486" s="36">
        <v>2065.85</v>
      </c>
      <c r="I486" s="36">
        <v>2096.1</v>
      </c>
      <c r="J486" s="36">
        <v>2146.1999999999998</v>
      </c>
      <c r="K486" s="31">
        <v>2046</v>
      </c>
      <c r="L486" s="31">
        <v>1965.65</v>
      </c>
      <c r="M486" s="31">
        <v>2.6157300000000001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1305.45</v>
      </c>
      <c r="D487" s="36">
        <v>1295.9666666666669</v>
      </c>
      <c r="E487" s="36">
        <v>1278.0333333333338</v>
      </c>
      <c r="F487" s="36">
        <v>1250.6166666666668</v>
      </c>
      <c r="G487" s="36">
        <v>1232.6833333333336</v>
      </c>
      <c r="H487" s="36">
        <v>1323.3833333333339</v>
      </c>
      <c r="I487" s="36">
        <v>1341.3166666666668</v>
      </c>
      <c r="J487" s="36">
        <v>1368.733333333334</v>
      </c>
      <c r="K487" s="31">
        <v>1313.9</v>
      </c>
      <c r="L487" s="31">
        <v>1268.55</v>
      </c>
      <c r="M487" s="31">
        <v>15.33822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357.25</v>
      </c>
      <c r="D488" s="36">
        <v>352.65000000000003</v>
      </c>
      <c r="E488" s="36">
        <v>345.90000000000009</v>
      </c>
      <c r="F488" s="36">
        <v>334.55000000000007</v>
      </c>
      <c r="G488" s="36">
        <v>327.80000000000013</v>
      </c>
      <c r="H488" s="36">
        <v>364.00000000000006</v>
      </c>
      <c r="I488" s="36">
        <v>370.74999999999994</v>
      </c>
      <c r="J488" s="36">
        <v>382.1</v>
      </c>
      <c r="K488" s="31">
        <v>359.4</v>
      </c>
      <c r="L488" s="31">
        <v>341.3</v>
      </c>
      <c r="M488" s="31">
        <v>6.1633800000000001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396.6</v>
      </c>
      <c r="D489" s="36">
        <v>392.5</v>
      </c>
      <c r="E489" s="36">
        <v>380.45</v>
      </c>
      <c r="F489" s="36">
        <v>364.3</v>
      </c>
      <c r="G489" s="36">
        <v>352.25</v>
      </c>
      <c r="H489" s="36">
        <v>408.65</v>
      </c>
      <c r="I489" s="36">
        <v>420.69999999999993</v>
      </c>
      <c r="J489" s="36">
        <v>436.84999999999997</v>
      </c>
      <c r="K489" s="31">
        <v>404.55</v>
      </c>
      <c r="L489" s="31">
        <v>376.35</v>
      </c>
      <c r="M489" s="31">
        <v>16.935890000000001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484.9</v>
      </c>
      <c r="D490" s="36">
        <v>487.41666666666669</v>
      </c>
      <c r="E490" s="36">
        <v>479.93333333333339</v>
      </c>
      <c r="F490" s="36">
        <v>474.9666666666667</v>
      </c>
      <c r="G490" s="36">
        <v>467.48333333333341</v>
      </c>
      <c r="H490" s="36">
        <v>492.38333333333338</v>
      </c>
      <c r="I490" s="36">
        <v>499.86666666666662</v>
      </c>
      <c r="J490" s="36">
        <v>504.83333333333337</v>
      </c>
      <c r="K490" s="31">
        <v>494.9</v>
      </c>
      <c r="L490" s="31">
        <v>482.45</v>
      </c>
      <c r="M490" s="31">
        <v>4.6883400000000002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309</v>
      </c>
      <c r="D491" s="36">
        <v>307.60000000000002</v>
      </c>
      <c r="E491" s="36">
        <v>300.50000000000006</v>
      </c>
      <c r="F491" s="36">
        <v>292.00000000000006</v>
      </c>
      <c r="G491" s="36">
        <v>284.90000000000009</v>
      </c>
      <c r="H491" s="36">
        <v>316.10000000000002</v>
      </c>
      <c r="I491" s="36">
        <v>323.19999999999993</v>
      </c>
      <c r="J491" s="36">
        <v>331.7</v>
      </c>
      <c r="K491" s="31">
        <v>314.7</v>
      </c>
      <c r="L491" s="31">
        <v>299.10000000000002</v>
      </c>
      <c r="M491" s="31">
        <v>8.8790999999999993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471.75</v>
      </c>
      <c r="D492" s="36">
        <v>474.93333333333334</v>
      </c>
      <c r="E492" s="36">
        <v>464.86666666666667</v>
      </c>
      <c r="F492" s="36">
        <v>457.98333333333335</v>
      </c>
      <c r="G492" s="36">
        <v>447.91666666666669</v>
      </c>
      <c r="H492" s="36">
        <v>481.81666666666666</v>
      </c>
      <c r="I492" s="36">
        <v>491.88333333333338</v>
      </c>
      <c r="J492" s="36">
        <v>498.76666666666665</v>
      </c>
      <c r="K492" s="31">
        <v>485</v>
      </c>
      <c r="L492" s="31">
        <v>468.05</v>
      </c>
      <c r="M492" s="31">
        <v>4.5683199999999999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584.85</v>
      </c>
      <c r="D493" s="36">
        <v>582.19999999999993</v>
      </c>
      <c r="E493" s="36">
        <v>566.39999999999986</v>
      </c>
      <c r="F493" s="36">
        <v>547.94999999999993</v>
      </c>
      <c r="G493" s="36">
        <v>532.14999999999986</v>
      </c>
      <c r="H493" s="36">
        <v>600.64999999999986</v>
      </c>
      <c r="I493" s="36">
        <v>616.44999999999982</v>
      </c>
      <c r="J493" s="36">
        <v>634.89999999999986</v>
      </c>
      <c r="K493" s="31">
        <v>598</v>
      </c>
      <c r="L493" s="31">
        <v>563.75</v>
      </c>
      <c r="M493" s="31">
        <v>4.5779899999999998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1499.4</v>
      </c>
      <c r="D494" s="36">
        <v>1502.5666666666666</v>
      </c>
      <c r="E494" s="36">
        <v>1492.8333333333333</v>
      </c>
      <c r="F494" s="36">
        <v>1486.2666666666667</v>
      </c>
      <c r="G494" s="36">
        <v>1476.5333333333333</v>
      </c>
      <c r="H494" s="36">
        <v>1509.1333333333332</v>
      </c>
      <c r="I494" s="36">
        <v>1518.8666666666668</v>
      </c>
      <c r="J494" s="36">
        <v>1525.4333333333332</v>
      </c>
      <c r="K494" s="31">
        <v>1512.3</v>
      </c>
      <c r="L494" s="31">
        <v>1496</v>
      </c>
      <c r="M494" s="31">
        <v>17.942419999999998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1051.4000000000001</v>
      </c>
      <c r="D495" s="36">
        <v>1057.05</v>
      </c>
      <c r="E495" s="36">
        <v>1039.3499999999999</v>
      </c>
      <c r="F495" s="36">
        <v>1027.3</v>
      </c>
      <c r="G495" s="36">
        <v>1009.5999999999999</v>
      </c>
      <c r="H495" s="36">
        <v>1069.0999999999999</v>
      </c>
      <c r="I495" s="36">
        <v>1086.8000000000002</v>
      </c>
      <c r="J495" s="36">
        <v>1098.8499999999999</v>
      </c>
      <c r="K495" s="31">
        <v>1074.75</v>
      </c>
      <c r="L495" s="31">
        <v>1045</v>
      </c>
      <c r="M495" s="31">
        <v>1.67279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449.9</v>
      </c>
      <c r="D496" s="36">
        <v>451.40000000000003</v>
      </c>
      <c r="E496" s="36">
        <v>444.80000000000007</v>
      </c>
      <c r="F496" s="36">
        <v>439.70000000000005</v>
      </c>
      <c r="G496" s="36">
        <v>433.10000000000008</v>
      </c>
      <c r="H496" s="36">
        <v>456.50000000000006</v>
      </c>
      <c r="I496" s="36">
        <v>463.10000000000008</v>
      </c>
      <c r="J496" s="36">
        <v>468.20000000000005</v>
      </c>
      <c r="K496" s="31">
        <v>458</v>
      </c>
      <c r="L496" s="31">
        <v>446.3</v>
      </c>
      <c r="M496" s="31">
        <v>135.7911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815.45</v>
      </c>
      <c r="D497" s="36">
        <v>835.31666666666661</v>
      </c>
      <c r="E497" s="36">
        <v>791.13333333333321</v>
      </c>
      <c r="F497" s="36">
        <v>766.81666666666661</v>
      </c>
      <c r="G497" s="36">
        <v>722.63333333333321</v>
      </c>
      <c r="H497" s="36">
        <v>859.63333333333321</v>
      </c>
      <c r="I497" s="36">
        <v>903.81666666666661</v>
      </c>
      <c r="J497" s="36">
        <v>928.13333333333321</v>
      </c>
      <c r="K497" s="31">
        <v>879.5</v>
      </c>
      <c r="L497" s="31">
        <v>811</v>
      </c>
      <c r="M497" s="31">
        <v>3.6386599999999998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</v>
      </c>
      <c r="D498" s="36">
        <v>15.083333333333334</v>
      </c>
      <c r="E498" s="36">
        <v>14.766666666666667</v>
      </c>
      <c r="F498" s="36">
        <v>14.533333333333333</v>
      </c>
      <c r="G498" s="36">
        <v>14.216666666666667</v>
      </c>
      <c r="H498" s="36">
        <v>15.316666666666668</v>
      </c>
      <c r="I498" s="36">
        <v>15.633333333333335</v>
      </c>
      <c r="J498" s="36">
        <v>15.866666666666669</v>
      </c>
      <c r="K498" s="31">
        <v>15.4</v>
      </c>
      <c r="L498" s="31">
        <v>14.85</v>
      </c>
      <c r="M498" s="31">
        <v>8532.7576300000001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1449.55</v>
      </c>
      <c r="D499" s="36">
        <v>1455.9166666666667</v>
      </c>
      <c r="E499" s="36">
        <v>1433.6333333333334</v>
      </c>
      <c r="F499" s="36">
        <v>1417.7166666666667</v>
      </c>
      <c r="G499" s="36">
        <v>1395.4333333333334</v>
      </c>
      <c r="H499" s="36">
        <v>1471.8333333333335</v>
      </c>
      <c r="I499" s="36">
        <v>1494.1166666666668</v>
      </c>
      <c r="J499" s="31">
        <v>1510.0333333333335</v>
      </c>
      <c r="K499" s="31">
        <v>1478.2</v>
      </c>
      <c r="L499" s="31">
        <v>1440</v>
      </c>
      <c r="M499" s="53">
        <v>11.86354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509.25</v>
      </c>
      <c r="D500" s="36">
        <v>508.60000000000008</v>
      </c>
      <c r="E500" s="36">
        <v>496.55000000000018</v>
      </c>
      <c r="F500" s="36">
        <v>483.85000000000008</v>
      </c>
      <c r="G500" s="36">
        <v>471.80000000000018</v>
      </c>
      <c r="H500" s="36">
        <v>521.30000000000018</v>
      </c>
      <c r="I500" s="36">
        <v>533.35</v>
      </c>
      <c r="J500" s="31">
        <v>546.05000000000018</v>
      </c>
      <c r="K500" s="31">
        <v>520.65</v>
      </c>
      <c r="L500" s="31">
        <v>495.9</v>
      </c>
      <c r="M500" s="53">
        <v>19.772539999999999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134.69999999999999</v>
      </c>
      <c r="D501" s="36">
        <v>134.01666666666668</v>
      </c>
      <c r="E501" s="36">
        <v>132.23333333333335</v>
      </c>
      <c r="F501" s="36">
        <v>129.76666666666668</v>
      </c>
      <c r="G501" s="36">
        <v>127.98333333333335</v>
      </c>
      <c r="H501" s="36">
        <v>136.48333333333335</v>
      </c>
      <c r="I501" s="36">
        <v>138.26666666666671</v>
      </c>
      <c r="J501" s="36">
        <v>140.73333333333335</v>
      </c>
      <c r="K501" s="31">
        <v>135.80000000000001</v>
      </c>
      <c r="L501" s="31">
        <v>131.55000000000001</v>
      </c>
      <c r="M501" s="31">
        <v>19.837060000000001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812.7</v>
      </c>
      <c r="D502" s="36">
        <v>808.25</v>
      </c>
      <c r="E502" s="36">
        <v>796.5</v>
      </c>
      <c r="F502" s="36">
        <v>780.3</v>
      </c>
      <c r="G502" s="36">
        <v>768.55</v>
      </c>
      <c r="H502" s="36">
        <v>824.45</v>
      </c>
      <c r="I502" s="36">
        <v>836.2</v>
      </c>
      <c r="J502" s="36">
        <v>852.40000000000009</v>
      </c>
      <c r="K502" s="31">
        <v>820</v>
      </c>
      <c r="L502" s="31">
        <v>792.05</v>
      </c>
      <c r="M502" s="31">
        <v>0.72672000000000003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1543.35</v>
      </c>
      <c r="D503" s="36">
        <v>1547.5166666666667</v>
      </c>
      <c r="E503" s="36">
        <v>1527.3833333333332</v>
      </c>
      <c r="F503" s="36">
        <v>1511.4166666666665</v>
      </c>
      <c r="G503" s="36">
        <v>1491.2833333333331</v>
      </c>
      <c r="H503" s="36">
        <v>1563.4833333333333</v>
      </c>
      <c r="I503" s="36">
        <v>1583.616666666667</v>
      </c>
      <c r="J503" s="31">
        <v>1599.5833333333335</v>
      </c>
      <c r="K503" s="31">
        <v>1567.65</v>
      </c>
      <c r="L503" s="31">
        <v>1531.55</v>
      </c>
      <c r="M503" s="53">
        <v>0.63827999999999996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461</v>
      </c>
      <c r="D504" s="36">
        <v>458.5333333333333</v>
      </c>
      <c r="E504" s="36">
        <v>455.06666666666661</v>
      </c>
      <c r="F504" s="36">
        <v>449.13333333333333</v>
      </c>
      <c r="G504" s="36">
        <v>445.66666666666663</v>
      </c>
      <c r="H504" s="36">
        <v>464.46666666666658</v>
      </c>
      <c r="I504" s="36">
        <v>467.93333333333328</v>
      </c>
      <c r="J504" s="36">
        <v>473.86666666666656</v>
      </c>
      <c r="K504" s="31">
        <v>462</v>
      </c>
      <c r="L504" s="31">
        <v>452.6</v>
      </c>
      <c r="M504" s="31">
        <v>77.127840000000006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22.9</v>
      </c>
      <c r="D505" s="200">
        <v>23</v>
      </c>
      <c r="E505" s="200">
        <v>22.7</v>
      </c>
      <c r="F505" s="200">
        <v>22.5</v>
      </c>
      <c r="G505" s="200">
        <v>22.2</v>
      </c>
      <c r="H505" s="200">
        <v>23.2</v>
      </c>
      <c r="I505" s="200">
        <v>23.499999999999996</v>
      </c>
      <c r="J505" s="200">
        <v>23.7</v>
      </c>
      <c r="K505" s="201">
        <v>23.3</v>
      </c>
      <c r="L505" s="201">
        <v>22.8</v>
      </c>
      <c r="M505" s="201">
        <v>1720.88732</v>
      </c>
      <c r="N505" s="1"/>
      <c r="O505" s="1"/>
    </row>
    <row r="506" spans="1:15" ht="12.75" customHeight="1">
      <c r="A506" s="33">
        <v>496</v>
      </c>
      <c r="B506" s="281" t="s">
        <v>517</v>
      </c>
      <c r="C506" s="281">
        <v>16986.25</v>
      </c>
      <c r="D506" s="282">
        <v>16990.733333333334</v>
      </c>
      <c r="E506" s="282">
        <v>16595.516666666666</v>
      </c>
      <c r="F506" s="282">
        <v>16204.783333333333</v>
      </c>
      <c r="G506" s="282">
        <v>15809.566666666666</v>
      </c>
      <c r="H506" s="282">
        <v>17381.466666666667</v>
      </c>
      <c r="I506" s="282">
        <v>17776.683333333334</v>
      </c>
      <c r="J506" s="282">
        <v>18167.416666666668</v>
      </c>
      <c r="K506" s="283">
        <v>17385.95</v>
      </c>
      <c r="L506" s="283">
        <v>16600</v>
      </c>
      <c r="M506" s="283">
        <v>4.2099999999999999E-2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153.55000000000001</v>
      </c>
      <c r="D507" s="215">
        <v>153.78333333333333</v>
      </c>
      <c r="E507" s="215">
        <v>150.01666666666665</v>
      </c>
      <c r="F507" s="215">
        <v>146.48333333333332</v>
      </c>
      <c r="G507" s="215">
        <v>142.71666666666664</v>
      </c>
      <c r="H507" s="215">
        <v>157.31666666666666</v>
      </c>
      <c r="I507" s="215">
        <v>161.08333333333337</v>
      </c>
      <c r="J507" s="215">
        <v>164.61666666666667</v>
      </c>
      <c r="K507" s="213">
        <v>157.55000000000001</v>
      </c>
      <c r="L507" s="213">
        <v>150.25</v>
      </c>
      <c r="M507" s="213">
        <v>308.71485999999999</v>
      </c>
      <c r="N507" s="198"/>
      <c r="O507" s="198"/>
    </row>
    <row r="508" spans="1:15" ht="12.75" customHeight="1">
      <c r="A508" s="33">
        <v>498</v>
      </c>
      <c r="B508" s="285" t="s">
        <v>518</v>
      </c>
      <c r="C508" s="285">
        <v>667.75</v>
      </c>
      <c r="D508" s="285">
        <v>652.23333333333335</v>
      </c>
      <c r="E508" s="285">
        <v>629.4666666666667</v>
      </c>
      <c r="F508" s="285">
        <v>591.18333333333339</v>
      </c>
      <c r="G508" s="285">
        <v>568.41666666666674</v>
      </c>
      <c r="H508" s="285">
        <v>690.51666666666665</v>
      </c>
      <c r="I508" s="285">
        <v>713.2833333333333</v>
      </c>
      <c r="J508" s="285">
        <v>751.56666666666661</v>
      </c>
      <c r="K508" s="285">
        <v>675</v>
      </c>
      <c r="L508" s="285">
        <v>613.95000000000005</v>
      </c>
      <c r="M508" s="285">
        <v>29.846270000000001</v>
      </c>
      <c r="N508" s="198"/>
      <c r="O508" s="198"/>
    </row>
    <row r="509" spans="1:15" ht="12.75" customHeight="1">
      <c r="A509" s="280">
        <v>499</v>
      </c>
      <c r="B509" s="287" t="s">
        <v>301</v>
      </c>
      <c r="C509" s="287">
        <v>183.65</v>
      </c>
      <c r="D509" s="287">
        <v>183.98333333333335</v>
      </c>
      <c r="E509" s="287">
        <v>182.16666666666669</v>
      </c>
      <c r="F509" s="287">
        <v>180.68333333333334</v>
      </c>
      <c r="G509" s="287">
        <v>178.86666666666667</v>
      </c>
      <c r="H509" s="287">
        <v>185.4666666666667</v>
      </c>
      <c r="I509" s="287">
        <v>187.28333333333336</v>
      </c>
      <c r="J509" s="287">
        <v>188.76666666666671</v>
      </c>
      <c r="K509" s="287">
        <v>185.8</v>
      </c>
      <c r="L509" s="287">
        <v>182.5</v>
      </c>
      <c r="M509" s="287">
        <v>208.87553</v>
      </c>
      <c r="N509" s="198"/>
      <c r="O509" s="198"/>
    </row>
    <row r="510" spans="1:15" ht="12.75" customHeight="1">
      <c r="A510" s="284">
        <v>500</v>
      </c>
      <c r="B510" s="285" t="s">
        <v>237</v>
      </c>
      <c r="C510" s="285">
        <v>1045</v>
      </c>
      <c r="D510" s="285">
        <v>1047.3</v>
      </c>
      <c r="E510" s="285">
        <v>1031.6499999999999</v>
      </c>
      <c r="F510" s="285">
        <v>1018.3</v>
      </c>
      <c r="G510" s="285">
        <v>1002.6499999999999</v>
      </c>
      <c r="H510" s="285">
        <v>1060.6499999999999</v>
      </c>
      <c r="I510" s="285">
        <v>1076.3</v>
      </c>
      <c r="J510" s="285">
        <v>1089.6499999999999</v>
      </c>
      <c r="K510" s="285">
        <v>1062.95</v>
      </c>
      <c r="L510" s="285">
        <v>1033.95</v>
      </c>
      <c r="M510" s="285">
        <v>19.090450000000001</v>
      </c>
      <c r="N510" s="198"/>
      <c r="O510" s="198"/>
    </row>
    <row r="511" spans="1:15" ht="12.75" customHeight="1">
      <c r="A511" s="284">
        <v>501</v>
      </c>
      <c r="B511" s="288" t="s">
        <v>893</v>
      </c>
      <c r="C511" s="288">
        <v>2221.0500000000002</v>
      </c>
      <c r="D511" s="288">
        <v>2201.1</v>
      </c>
      <c r="E511" s="288">
        <v>2170.1999999999998</v>
      </c>
      <c r="F511" s="288">
        <v>2119.35</v>
      </c>
      <c r="G511" s="288">
        <v>2088.4499999999998</v>
      </c>
      <c r="H511" s="288">
        <v>2251.9499999999998</v>
      </c>
      <c r="I511" s="288">
        <v>2282.8500000000004</v>
      </c>
      <c r="J511" s="288">
        <v>2333.6999999999998</v>
      </c>
      <c r="K511" s="288">
        <v>2232</v>
      </c>
      <c r="L511" s="288">
        <v>2150.25</v>
      </c>
      <c r="M511" s="288">
        <v>0.84426000000000001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66"/>
      <c r="B5" s="367"/>
      <c r="C5" s="366"/>
      <c r="D5" s="36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368" t="s">
        <v>521</v>
      </c>
      <c r="C7" s="368"/>
      <c r="D7" s="7">
        <f>Main!B10</f>
        <v>45450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45449</v>
      </c>
      <c r="B10" s="32">
        <v>539506</v>
      </c>
      <c r="C10" s="31" t="s">
        <v>1043</v>
      </c>
      <c r="D10" s="31" t="s">
        <v>1044</v>
      </c>
      <c r="E10" s="31" t="s">
        <v>531</v>
      </c>
      <c r="F10" s="84">
        <v>1035000</v>
      </c>
      <c r="G10" s="32">
        <v>0.72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45449</v>
      </c>
      <c r="B11" s="32">
        <v>543453</v>
      </c>
      <c r="C11" s="31" t="s">
        <v>1045</v>
      </c>
      <c r="D11" s="31" t="s">
        <v>1046</v>
      </c>
      <c r="E11" s="31" t="s">
        <v>531</v>
      </c>
      <c r="F11" s="84">
        <v>37500</v>
      </c>
      <c r="G11" s="32">
        <v>110.45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45449</v>
      </c>
      <c r="B12" s="32">
        <v>543453</v>
      </c>
      <c r="C12" s="31" t="s">
        <v>1045</v>
      </c>
      <c r="D12" s="31" t="s">
        <v>1047</v>
      </c>
      <c r="E12" s="31" t="s">
        <v>530</v>
      </c>
      <c r="F12" s="84">
        <v>36000</v>
      </c>
      <c r="G12" s="32">
        <v>110.45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45449</v>
      </c>
      <c r="B13" s="32">
        <v>543453</v>
      </c>
      <c r="C13" s="31" t="s">
        <v>1045</v>
      </c>
      <c r="D13" s="31" t="s">
        <v>1048</v>
      </c>
      <c r="E13" s="31" t="s">
        <v>530</v>
      </c>
      <c r="F13" s="84">
        <v>36000</v>
      </c>
      <c r="G13" s="32">
        <v>110.45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45449</v>
      </c>
      <c r="B14" s="32">
        <v>531297</v>
      </c>
      <c r="C14" s="31" t="s">
        <v>1049</v>
      </c>
      <c r="D14" s="31" t="s">
        <v>1050</v>
      </c>
      <c r="E14" s="31" t="s">
        <v>531</v>
      </c>
      <c r="F14" s="84">
        <v>44607</v>
      </c>
      <c r="G14" s="32">
        <v>67.39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45449</v>
      </c>
      <c r="B15" s="32">
        <v>530249</v>
      </c>
      <c r="C15" s="31" t="s">
        <v>1051</v>
      </c>
      <c r="D15" s="31" t="s">
        <v>1052</v>
      </c>
      <c r="E15" s="31" t="s">
        <v>531</v>
      </c>
      <c r="F15" s="84">
        <v>17030</v>
      </c>
      <c r="G15" s="32">
        <v>23.88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45449</v>
      </c>
      <c r="B16" s="32">
        <v>504340</v>
      </c>
      <c r="C16" s="31" t="s">
        <v>997</v>
      </c>
      <c r="D16" s="31" t="s">
        <v>1053</v>
      </c>
      <c r="E16" s="31" t="s">
        <v>531</v>
      </c>
      <c r="F16" s="84">
        <v>195024</v>
      </c>
      <c r="G16" s="32">
        <v>5.55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45449</v>
      </c>
      <c r="B17" s="32">
        <v>504340</v>
      </c>
      <c r="C17" s="31" t="s">
        <v>997</v>
      </c>
      <c r="D17" s="31" t="s">
        <v>998</v>
      </c>
      <c r="E17" s="31" t="s">
        <v>531</v>
      </c>
      <c r="F17" s="84">
        <v>200000</v>
      </c>
      <c r="G17" s="32">
        <v>5.55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45449</v>
      </c>
      <c r="B18" s="32">
        <v>504340</v>
      </c>
      <c r="C18" s="31" t="s">
        <v>997</v>
      </c>
      <c r="D18" s="31" t="s">
        <v>999</v>
      </c>
      <c r="E18" s="31" t="s">
        <v>530</v>
      </c>
      <c r="F18" s="84">
        <v>639594</v>
      </c>
      <c r="G18" s="32">
        <v>5.55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45449</v>
      </c>
      <c r="B19" s="32">
        <v>504340</v>
      </c>
      <c r="C19" s="31" t="s">
        <v>997</v>
      </c>
      <c r="D19" s="31" t="s">
        <v>1054</v>
      </c>
      <c r="E19" s="31" t="s">
        <v>531</v>
      </c>
      <c r="F19" s="84">
        <v>265554</v>
      </c>
      <c r="G19" s="32">
        <v>5.55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45449</v>
      </c>
      <c r="B20" s="32">
        <v>540204</v>
      </c>
      <c r="C20" s="31" t="s">
        <v>1055</v>
      </c>
      <c r="D20" s="31" t="s">
        <v>1056</v>
      </c>
      <c r="E20" s="31" t="s">
        <v>531</v>
      </c>
      <c r="F20" s="84">
        <v>76100</v>
      </c>
      <c r="G20" s="32">
        <v>49.03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45449</v>
      </c>
      <c r="B21" s="32">
        <v>540204</v>
      </c>
      <c r="C21" s="31" t="s">
        <v>1055</v>
      </c>
      <c r="D21" s="31" t="s">
        <v>1057</v>
      </c>
      <c r="E21" s="31" t="s">
        <v>530</v>
      </c>
      <c r="F21" s="84">
        <v>70100</v>
      </c>
      <c r="G21" s="32">
        <v>49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45449</v>
      </c>
      <c r="B22" s="32">
        <v>504351</v>
      </c>
      <c r="C22" s="31" t="s">
        <v>1000</v>
      </c>
      <c r="D22" s="31" t="s">
        <v>1006</v>
      </c>
      <c r="E22" s="31" t="s">
        <v>531</v>
      </c>
      <c r="F22" s="84">
        <v>7002512</v>
      </c>
      <c r="G22" s="32">
        <v>2.2599999999999998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45449</v>
      </c>
      <c r="B23" s="32">
        <v>523696</v>
      </c>
      <c r="C23" s="31" t="s">
        <v>1058</v>
      </c>
      <c r="D23" s="31" t="s">
        <v>1007</v>
      </c>
      <c r="E23" s="31" t="s">
        <v>531</v>
      </c>
      <c r="F23" s="84">
        <v>89544</v>
      </c>
      <c r="G23" s="32">
        <v>56.13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45449</v>
      </c>
      <c r="B24" s="32">
        <v>523696</v>
      </c>
      <c r="C24" s="31" t="s">
        <v>1058</v>
      </c>
      <c r="D24" s="31" t="s">
        <v>1007</v>
      </c>
      <c r="E24" s="31" t="s">
        <v>530</v>
      </c>
      <c r="F24" s="84">
        <v>150356</v>
      </c>
      <c r="G24" s="32">
        <v>56.42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45449</v>
      </c>
      <c r="B25" s="32">
        <v>544173</v>
      </c>
      <c r="C25" s="31" t="s">
        <v>1059</v>
      </c>
      <c r="D25" s="31" t="s">
        <v>1060</v>
      </c>
      <c r="E25" s="31" t="s">
        <v>530</v>
      </c>
      <c r="F25" s="84">
        <v>20000</v>
      </c>
      <c r="G25" s="32">
        <v>57.99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45449</v>
      </c>
      <c r="B26" s="32">
        <v>544173</v>
      </c>
      <c r="C26" s="31" t="s">
        <v>1059</v>
      </c>
      <c r="D26" s="31" t="s">
        <v>1061</v>
      </c>
      <c r="E26" s="31" t="s">
        <v>531</v>
      </c>
      <c r="F26" s="84">
        <v>38000</v>
      </c>
      <c r="G26" s="32">
        <v>57.92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45449</v>
      </c>
      <c r="B27" s="32">
        <v>544173</v>
      </c>
      <c r="C27" s="31" t="s">
        <v>1059</v>
      </c>
      <c r="D27" s="31" t="s">
        <v>1062</v>
      </c>
      <c r="E27" s="31" t="s">
        <v>531</v>
      </c>
      <c r="F27" s="84">
        <v>29000</v>
      </c>
      <c r="G27" s="32">
        <v>52.47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45449</v>
      </c>
      <c r="B28" s="32">
        <v>531758</v>
      </c>
      <c r="C28" s="31" t="s">
        <v>957</v>
      </c>
      <c r="D28" s="31" t="s">
        <v>958</v>
      </c>
      <c r="E28" s="31" t="s">
        <v>531</v>
      </c>
      <c r="F28" s="84">
        <v>40090</v>
      </c>
      <c r="G28" s="32">
        <v>12.79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45449</v>
      </c>
      <c r="B29" s="32">
        <v>531758</v>
      </c>
      <c r="C29" s="31" t="s">
        <v>957</v>
      </c>
      <c r="D29" s="31" t="s">
        <v>1001</v>
      </c>
      <c r="E29" s="31" t="s">
        <v>530</v>
      </c>
      <c r="F29" s="84">
        <v>28000</v>
      </c>
      <c r="G29" s="32">
        <v>12.79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45449</v>
      </c>
      <c r="B30" s="32">
        <v>543520</v>
      </c>
      <c r="C30" s="31" t="s">
        <v>1063</v>
      </c>
      <c r="D30" s="31" t="s">
        <v>1064</v>
      </c>
      <c r="E30" s="31" t="s">
        <v>531</v>
      </c>
      <c r="F30" s="84">
        <v>120000</v>
      </c>
      <c r="G30" s="32">
        <v>31.97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45449</v>
      </c>
      <c r="B31" s="32">
        <v>542850</v>
      </c>
      <c r="C31" s="31" t="s">
        <v>1065</v>
      </c>
      <c r="D31" s="31" t="s">
        <v>1066</v>
      </c>
      <c r="E31" s="31" t="s">
        <v>531</v>
      </c>
      <c r="F31" s="84">
        <v>200000</v>
      </c>
      <c r="G31" s="32">
        <v>46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45449</v>
      </c>
      <c r="B32" s="32">
        <v>542850</v>
      </c>
      <c r="C32" s="31" t="s">
        <v>1065</v>
      </c>
      <c r="D32" s="31" t="s">
        <v>1067</v>
      </c>
      <c r="E32" s="31" t="s">
        <v>530</v>
      </c>
      <c r="F32" s="84">
        <v>200000</v>
      </c>
      <c r="G32" s="32">
        <v>46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45449</v>
      </c>
      <c r="B33" s="32">
        <v>532980</v>
      </c>
      <c r="C33" s="31" t="s">
        <v>1068</v>
      </c>
      <c r="D33" s="31" t="s">
        <v>1069</v>
      </c>
      <c r="E33" s="31" t="s">
        <v>531</v>
      </c>
      <c r="F33" s="84">
        <v>606304</v>
      </c>
      <c r="G33" s="32">
        <v>38.25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45449</v>
      </c>
      <c r="B34" s="32">
        <v>539175</v>
      </c>
      <c r="C34" s="31" t="s">
        <v>900</v>
      </c>
      <c r="D34" s="31" t="s">
        <v>894</v>
      </c>
      <c r="E34" s="31" t="s">
        <v>530</v>
      </c>
      <c r="F34" s="84">
        <v>50446</v>
      </c>
      <c r="G34" s="32">
        <v>14.32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45449</v>
      </c>
      <c r="B35" s="32">
        <v>530547</v>
      </c>
      <c r="C35" s="31" t="s">
        <v>1070</v>
      </c>
      <c r="D35" s="31" t="s">
        <v>1071</v>
      </c>
      <c r="E35" s="31" t="s">
        <v>530</v>
      </c>
      <c r="F35" s="84">
        <v>16000</v>
      </c>
      <c r="G35" s="32">
        <v>28.85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45449</v>
      </c>
      <c r="B36" s="32">
        <v>540953</v>
      </c>
      <c r="C36" s="31" t="s">
        <v>1072</v>
      </c>
      <c r="D36" s="31" t="s">
        <v>1073</v>
      </c>
      <c r="E36" s="31" t="s">
        <v>530</v>
      </c>
      <c r="F36" s="84">
        <v>900000</v>
      </c>
      <c r="G36" s="32">
        <v>6.14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45449</v>
      </c>
      <c r="B37" s="32">
        <v>523373</v>
      </c>
      <c r="C37" s="31" t="s">
        <v>1074</v>
      </c>
      <c r="D37" s="31" t="s">
        <v>1075</v>
      </c>
      <c r="E37" s="31" t="s">
        <v>531</v>
      </c>
      <c r="F37" s="84">
        <v>19693</v>
      </c>
      <c r="G37" s="32">
        <v>74.180000000000007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45449</v>
      </c>
      <c r="B38" s="32">
        <v>531893</v>
      </c>
      <c r="C38" s="31" t="s">
        <v>1076</v>
      </c>
      <c r="D38" s="31" t="s">
        <v>1077</v>
      </c>
      <c r="E38" s="31" t="s">
        <v>531</v>
      </c>
      <c r="F38" s="84">
        <v>7977366</v>
      </c>
      <c r="G38" s="32">
        <v>1.29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45449</v>
      </c>
      <c r="B39" s="32">
        <v>531893</v>
      </c>
      <c r="C39" s="31" t="s">
        <v>1076</v>
      </c>
      <c r="D39" s="31" t="s">
        <v>1078</v>
      </c>
      <c r="E39" s="31" t="s">
        <v>530</v>
      </c>
      <c r="F39" s="84">
        <v>5601166</v>
      </c>
      <c r="G39" s="32">
        <v>1.31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45449</v>
      </c>
      <c r="B40" s="32">
        <v>531893</v>
      </c>
      <c r="C40" s="31" t="s">
        <v>1076</v>
      </c>
      <c r="D40" s="31" t="s">
        <v>1078</v>
      </c>
      <c r="E40" s="31" t="s">
        <v>531</v>
      </c>
      <c r="F40" s="84">
        <v>5601166</v>
      </c>
      <c r="G40" s="32">
        <v>1.37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45449</v>
      </c>
      <c r="B41" s="32">
        <v>538402</v>
      </c>
      <c r="C41" s="31" t="s">
        <v>1003</v>
      </c>
      <c r="D41" s="31" t="s">
        <v>1004</v>
      </c>
      <c r="E41" s="31" t="s">
        <v>530</v>
      </c>
      <c r="F41" s="84">
        <v>105938</v>
      </c>
      <c r="G41" s="32">
        <v>58.1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45449</v>
      </c>
      <c r="B42" s="32">
        <v>538402</v>
      </c>
      <c r="C42" s="31" t="s">
        <v>1003</v>
      </c>
      <c r="D42" s="31" t="s">
        <v>1005</v>
      </c>
      <c r="E42" s="31" t="s">
        <v>531</v>
      </c>
      <c r="F42" s="84">
        <v>109044</v>
      </c>
      <c r="G42" s="32">
        <v>58.1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45449</v>
      </c>
      <c r="B43" s="32">
        <v>539026</v>
      </c>
      <c r="C43" s="31" t="s">
        <v>1079</v>
      </c>
      <c r="D43" s="31" t="s">
        <v>1080</v>
      </c>
      <c r="E43" s="31" t="s">
        <v>531</v>
      </c>
      <c r="F43" s="84">
        <v>24000</v>
      </c>
      <c r="G43" s="32">
        <v>8.7100000000000009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45449</v>
      </c>
      <c r="B44" s="32">
        <v>539026</v>
      </c>
      <c r="C44" s="31" t="s">
        <v>1079</v>
      </c>
      <c r="D44" s="31" t="s">
        <v>1081</v>
      </c>
      <c r="E44" s="31" t="s">
        <v>530</v>
      </c>
      <c r="F44" s="84">
        <v>28000</v>
      </c>
      <c r="G44" s="32">
        <v>8.7100000000000009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45449</v>
      </c>
      <c r="B45" s="32">
        <v>543799</v>
      </c>
      <c r="C45" s="31" t="s">
        <v>1082</v>
      </c>
      <c r="D45" s="31" t="s">
        <v>1083</v>
      </c>
      <c r="E45" s="31" t="s">
        <v>531</v>
      </c>
      <c r="F45" s="84">
        <v>31500</v>
      </c>
      <c r="G45" s="32">
        <v>23.43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45449</v>
      </c>
      <c r="B46" s="32">
        <v>531499</v>
      </c>
      <c r="C46" s="31" t="s">
        <v>1084</v>
      </c>
      <c r="D46" s="31" t="s">
        <v>1085</v>
      </c>
      <c r="E46" s="31" t="s">
        <v>531</v>
      </c>
      <c r="F46" s="84">
        <v>400000</v>
      </c>
      <c r="G46" s="32">
        <v>7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45449</v>
      </c>
      <c r="B47" s="32">
        <v>531499</v>
      </c>
      <c r="C47" s="31" t="s">
        <v>1084</v>
      </c>
      <c r="D47" s="31" t="s">
        <v>1086</v>
      </c>
      <c r="E47" s="31" t="s">
        <v>530</v>
      </c>
      <c r="F47" s="84">
        <v>218000</v>
      </c>
      <c r="G47" s="32">
        <v>7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45449</v>
      </c>
      <c r="B48" s="32">
        <v>531499</v>
      </c>
      <c r="C48" s="31" t="s">
        <v>1084</v>
      </c>
      <c r="D48" s="31" t="s">
        <v>1087</v>
      </c>
      <c r="E48" s="31" t="s">
        <v>530</v>
      </c>
      <c r="F48" s="84">
        <v>197384</v>
      </c>
      <c r="G48" s="32">
        <v>7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45449</v>
      </c>
      <c r="B49" s="32">
        <v>532315</v>
      </c>
      <c r="C49" s="31" t="s">
        <v>1088</v>
      </c>
      <c r="D49" s="31" t="s">
        <v>1089</v>
      </c>
      <c r="E49" s="31" t="s">
        <v>531</v>
      </c>
      <c r="F49" s="84">
        <v>191934</v>
      </c>
      <c r="G49" s="32">
        <v>8.99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45449</v>
      </c>
      <c r="B50" s="32">
        <v>539040</v>
      </c>
      <c r="C50" s="31" t="s">
        <v>1090</v>
      </c>
      <c r="D50" s="31" t="s">
        <v>1091</v>
      </c>
      <c r="E50" s="31" t="s">
        <v>531</v>
      </c>
      <c r="F50" s="84">
        <v>196783</v>
      </c>
      <c r="G50" s="32">
        <v>28.93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45449</v>
      </c>
      <c r="B51" s="32">
        <v>539040</v>
      </c>
      <c r="C51" s="31" t="s">
        <v>1090</v>
      </c>
      <c r="D51" s="31" t="s">
        <v>1092</v>
      </c>
      <c r="E51" s="31" t="s">
        <v>531</v>
      </c>
      <c r="F51" s="84">
        <v>200933</v>
      </c>
      <c r="G51" s="32">
        <v>29.36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45449</v>
      </c>
      <c r="B52" s="32">
        <v>539040</v>
      </c>
      <c r="C52" s="31" t="s">
        <v>1090</v>
      </c>
      <c r="D52" s="31" t="s">
        <v>1002</v>
      </c>
      <c r="E52" s="31" t="s">
        <v>530</v>
      </c>
      <c r="F52" s="84">
        <v>171000</v>
      </c>
      <c r="G52" s="32">
        <v>28.93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45449</v>
      </c>
      <c r="B53" s="32">
        <v>539040</v>
      </c>
      <c r="C53" s="31" t="s">
        <v>1090</v>
      </c>
      <c r="D53" s="31" t="s">
        <v>1093</v>
      </c>
      <c r="E53" s="31" t="s">
        <v>530</v>
      </c>
      <c r="F53" s="84">
        <v>213135</v>
      </c>
      <c r="G53" s="32">
        <v>28.93</v>
      </c>
      <c r="H53" s="32" t="s">
        <v>326</v>
      </c>
    </row>
    <row r="54" spans="1:28" ht="15" customHeight="1">
      <c r="A54" s="83">
        <v>45449</v>
      </c>
      <c r="B54" s="32">
        <v>539040</v>
      </c>
      <c r="C54" s="31" t="s">
        <v>1090</v>
      </c>
      <c r="D54" s="31" t="s">
        <v>1093</v>
      </c>
      <c r="E54" s="31" t="s">
        <v>531</v>
      </c>
      <c r="F54" s="84">
        <v>10</v>
      </c>
      <c r="G54" s="32">
        <v>31.65</v>
      </c>
      <c r="H54" s="32" t="s">
        <v>326</v>
      </c>
    </row>
    <row r="55" spans="1:28" ht="15" customHeight="1">
      <c r="A55" s="83">
        <v>45449</v>
      </c>
      <c r="B55" s="32">
        <v>544168</v>
      </c>
      <c r="C55" s="31" t="s">
        <v>1094</v>
      </c>
      <c r="D55" s="31" t="s">
        <v>1078</v>
      </c>
      <c r="E55" s="31" t="s">
        <v>531</v>
      </c>
      <c r="F55" s="84">
        <v>60000</v>
      </c>
      <c r="G55" s="32">
        <v>68.209999999999994</v>
      </c>
      <c r="H55" s="32" t="s">
        <v>326</v>
      </c>
    </row>
    <row r="56" spans="1:28" ht="15" customHeight="1">
      <c r="A56" s="83">
        <v>45449</v>
      </c>
      <c r="B56" s="32">
        <v>544168</v>
      </c>
      <c r="C56" s="31" t="s">
        <v>1094</v>
      </c>
      <c r="D56" s="31" t="s">
        <v>1078</v>
      </c>
      <c r="E56" s="31" t="s">
        <v>530</v>
      </c>
      <c r="F56" s="84">
        <v>24000</v>
      </c>
      <c r="G56" s="32">
        <v>69.739999999999995</v>
      </c>
      <c r="H56" s="32" t="s">
        <v>326</v>
      </c>
    </row>
    <row r="57" spans="1:28" ht="15" customHeight="1">
      <c r="A57" s="83">
        <v>45449</v>
      </c>
      <c r="B57" s="32">
        <v>533427</v>
      </c>
      <c r="C57" s="31" t="s">
        <v>1095</v>
      </c>
      <c r="D57" s="31" t="s">
        <v>1096</v>
      </c>
      <c r="E57" s="31" t="s">
        <v>530</v>
      </c>
      <c r="F57" s="84">
        <v>175000</v>
      </c>
      <c r="G57" s="32">
        <v>35.5</v>
      </c>
      <c r="H57" s="32" t="s">
        <v>326</v>
      </c>
    </row>
    <row r="58" spans="1:28" ht="15" customHeight="1">
      <c r="A58" s="83">
        <v>45449</v>
      </c>
      <c r="B58" s="32">
        <v>514266</v>
      </c>
      <c r="C58" s="31" t="s">
        <v>1097</v>
      </c>
      <c r="D58" s="31" t="s">
        <v>1098</v>
      </c>
      <c r="E58" s="31" t="s">
        <v>531</v>
      </c>
      <c r="F58" s="84">
        <v>425000</v>
      </c>
      <c r="G58" s="32">
        <v>78.099999999999994</v>
      </c>
      <c r="H58" s="32" t="s">
        <v>326</v>
      </c>
    </row>
    <row r="59" spans="1:28" ht="15" customHeight="1">
      <c r="A59" s="83">
        <v>45449</v>
      </c>
      <c r="B59" s="32">
        <v>514266</v>
      </c>
      <c r="C59" s="31" t="s">
        <v>1097</v>
      </c>
      <c r="D59" s="31" t="s">
        <v>1099</v>
      </c>
      <c r="E59" s="31" t="s">
        <v>530</v>
      </c>
      <c r="F59" s="84">
        <v>444466</v>
      </c>
      <c r="G59" s="32">
        <v>78.069999999999993</v>
      </c>
      <c r="H59" s="32" t="s">
        <v>326</v>
      </c>
    </row>
    <row r="60" spans="1:28" ht="15" customHeight="1">
      <c r="A60" s="83">
        <v>45449</v>
      </c>
      <c r="B60" s="32" t="s">
        <v>1100</v>
      </c>
      <c r="C60" s="31" t="s">
        <v>1101</v>
      </c>
      <c r="D60" s="31" t="s">
        <v>1102</v>
      </c>
      <c r="E60" s="31" t="s">
        <v>530</v>
      </c>
      <c r="F60" s="84">
        <v>229600</v>
      </c>
      <c r="G60" s="32">
        <v>253.05</v>
      </c>
      <c r="H60" s="32" t="s">
        <v>848</v>
      </c>
    </row>
    <row r="61" spans="1:28" ht="15" customHeight="1">
      <c r="A61" s="83">
        <v>45449</v>
      </c>
      <c r="B61" s="32" t="s">
        <v>1100</v>
      </c>
      <c r="C61" s="31" t="s">
        <v>1101</v>
      </c>
      <c r="D61" s="31" t="s">
        <v>1103</v>
      </c>
      <c r="E61" s="31" t="s">
        <v>530</v>
      </c>
      <c r="F61" s="84">
        <v>800000</v>
      </c>
      <c r="G61" s="32">
        <v>241</v>
      </c>
      <c r="H61" s="32" t="s">
        <v>848</v>
      </c>
    </row>
    <row r="62" spans="1:28" ht="15" customHeight="1">
      <c r="A62" s="83">
        <v>45449</v>
      </c>
      <c r="B62" s="32" t="s">
        <v>1104</v>
      </c>
      <c r="C62" s="31" t="s">
        <v>1105</v>
      </c>
      <c r="D62" s="31" t="s">
        <v>1106</v>
      </c>
      <c r="E62" s="31" t="s">
        <v>530</v>
      </c>
      <c r="F62" s="84">
        <v>467845</v>
      </c>
      <c r="G62" s="32">
        <v>5.79</v>
      </c>
      <c r="H62" s="32" t="s">
        <v>848</v>
      </c>
    </row>
    <row r="63" spans="1:28" ht="15" customHeight="1">
      <c r="A63" s="83">
        <v>45449</v>
      </c>
      <c r="B63" s="32" t="s">
        <v>320</v>
      </c>
      <c r="C63" s="31" t="s">
        <v>1107</v>
      </c>
      <c r="D63" s="31" t="s">
        <v>1013</v>
      </c>
      <c r="E63" s="31" t="s">
        <v>530</v>
      </c>
      <c r="F63" s="84">
        <v>730260</v>
      </c>
      <c r="G63" s="32">
        <v>772.51</v>
      </c>
      <c r="H63" s="32" t="s">
        <v>848</v>
      </c>
    </row>
    <row r="64" spans="1:28" ht="15" customHeight="1">
      <c r="A64" s="83">
        <v>45449</v>
      </c>
      <c r="B64" s="32" t="s">
        <v>320</v>
      </c>
      <c r="C64" s="31" t="s">
        <v>1107</v>
      </c>
      <c r="D64" s="31" t="s">
        <v>1017</v>
      </c>
      <c r="E64" s="31" t="s">
        <v>530</v>
      </c>
      <c r="F64" s="84">
        <v>1250</v>
      </c>
      <c r="G64" s="32">
        <v>773.13</v>
      </c>
      <c r="H64" s="32" t="s">
        <v>848</v>
      </c>
    </row>
    <row r="65" spans="1:8" ht="15" customHeight="1">
      <c r="A65" s="83">
        <v>45449</v>
      </c>
      <c r="B65" s="32" t="s">
        <v>1108</v>
      </c>
      <c r="C65" s="31" t="s">
        <v>1109</v>
      </c>
      <c r="D65" s="31" t="s">
        <v>1110</v>
      </c>
      <c r="E65" s="31" t="s">
        <v>530</v>
      </c>
      <c r="F65" s="84">
        <v>308460</v>
      </c>
      <c r="G65" s="32">
        <v>20.84</v>
      </c>
      <c r="H65" s="32" t="s">
        <v>848</v>
      </c>
    </row>
    <row r="66" spans="1:8" ht="15" customHeight="1">
      <c r="A66" s="83">
        <v>45449</v>
      </c>
      <c r="B66" s="32" t="s">
        <v>1108</v>
      </c>
      <c r="C66" s="31" t="s">
        <v>1109</v>
      </c>
      <c r="D66" s="31" t="s">
        <v>1111</v>
      </c>
      <c r="E66" s="31" t="s">
        <v>530</v>
      </c>
      <c r="F66" s="84">
        <v>548848</v>
      </c>
      <c r="G66" s="32">
        <v>21.06</v>
      </c>
      <c r="H66" s="32" t="s">
        <v>848</v>
      </c>
    </row>
    <row r="67" spans="1:8" ht="15" customHeight="1">
      <c r="A67" s="83">
        <v>45449</v>
      </c>
      <c r="B67" s="32" t="s">
        <v>1112</v>
      </c>
      <c r="C67" s="31" t="s">
        <v>1113</v>
      </c>
      <c r="D67" s="31" t="s">
        <v>1114</v>
      </c>
      <c r="E67" s="31" t="s">
        <v>530</v>
      </c>
      <c r="F67" s="84">
        <v>96015</v>
      </c>
      <c r="G67" s="32">
        <v>201.48</v>
      </c>
      <c r="H67" s="32" t="s">
        <v>848</v>
      </c>
    </row>
    <row r="68" spans="1:8" ht="15" customHeight="1">
      <c r="A68" s="83">
        <v>45449</v>
      </c>
      <c r="B68" s="32" t="s">
        <v>1115</v>
      </c>
      <c r="C68" s="31" t="s">
        <v>1116</v>
      </c>
      <c r="D68" s="31" t="s">
        <v>1002</v>
      </c>
      <c r="E68" s="31" t="s">
        <v>530</v>
      </c>
      <c r="F68" s="84">
        <v>200000</v>
      </c>
      <c r="G68" s="32">
        <v>33.4</v>
      </c>
      <c r="H68" s="32" t="s">
        <v>848</v>
      </c>
    </row>
    <row r="69" spans="1:8" ht="15" customHeight="1">
      <c r="A69" s="83">
        <v>45449</v>
      </c>
      <c r="B69" s="32" t="s">
        <v>960</v>
      </c>
      <c r="C69" s="31" t="s">
        <v>961</v>
      </c>
      <c r="D69" s="31" t="s">
        <v>1117</v>
      </c>
      <c r="E69" s="31" t="s">
        <v>530</v>
      </c>
      <c r="F69" s="84">
        <v>475003</v>
      </c>
      <c r="G69" s="32">
        <v>591.29999999999995</v>
      </c>
      <c r="H69" s="32" t="s">
        <v>848</v>
      </c>
    </row>
    <row r="70" spans="1:8" ht="15" customHeight="1">
      <c r="A70" s="83">
        <v>45449</v>
      </c>
      <c r="B70" s="32" t="s">
        <v>1008</v>
      </c>
      <c r="C70" s="31" t="s">
        <v>1009</v>
      </c>
      <c r="D70" s="31" t="s">
        <v>1118</v>
      </c>
      <c r="E70" s="31" t="s">
        <v>530</v>
      </c>
      <c r="F70" s="84">
        <v>175289</v>
      </c>
      <c r="G70" s="32">
        <v>113.64</v>
      </c>
      <c r="H70" s="32" t="s">
        <v>848</v>
      </c>
    </row>
    <row r="71" spans="1:8" ht="15" customHeight="1">
      <c r="A71" s="83">
        <v>45449</v>
      </c>
      <c r="B71" s="32" t="s">
        <v>1011</v>
      </c>
      <c r="C71" s="31" t="s">
        <v>1012</v>
      </c>
      <c r="D71" s="31" t="s">
        <v>1119</v>
      </c>
      <c r="E71" s="31" t="s">
        <v>530</v>
      </c>
      <c r="F71" s="84">
        <v>3000</v>
      </c>
      <c r="G71" s="32">
        <v>146.44999999999999</v>
      </c>
      <c r="H71" s="32" t="s">
        <v>848</v>
      </c>
    </row>
    <row r="72" spans="1:8" ht="15" customHeight="1">
      <c r="A72" s="83">
        <v>45449</v>
      </c>
      <c r="B72" s="32" t="s">
        <v>1011</v>
      </c>
      <c r="C72" s="31" t="s">
        <v>1012</v>
      </c>
      <c r="D72" s="31" t="s">
        <v>1120</v>
      </c>
      <c r="E72" s="31" t="s">
        <v>530</v>
      </c>
      <c r="F72" s="84">
        <v>51000</v>
      </c>
      <c r="G72" s="32">
        <v>146.27000000000001</v>
      </c>
      <c r="H72" s="32" t="s">
        <v>848</v>
      </c>
    </row>
    <row r="73" spans="1:8" ht="15" customHeight="1">
      <c r="A73" s="83">
        <v>45449</v>
      </c>
      <c r="B73" s="32" t="s">
        <v>1011</v>
      </c>
      <c r="C73" s="31" t="s">
        <v>1012</v>
      </c>
      <c r="D73" s="31" t="s">
        <v>1121</v>
      </c>
      <c r="E73" s="31" t="s">
        <v>530</v>
      </c>
      <c r="F73" s="84">
        <v>24000</v>
      </c>
      <c r="G73" s="32">
        <v>145.41</v>
      </c>
      <c r="H73" s="32" t="s">
        <v>848</v>
      </c>
    </row>
    <row r="74" spans="1:8" ht="15" customHeight="1">
      <c r="A74" s="83">
        <v>45449</v>
      </c>
      <c r="B74" s="32" t="s">
        <v>1122</v>
      </c>
      <c r="C74" s="31" t="s">
        <v>1123</v>
      </c>
      <c r="D74" s="31" t="s">
        <v>1124</v>
      </c>
      <c r="E74" s="31" t="s">
        <v>530</v>
      </c>
      <c r="F74" s="84">
        <v>142500</v>
      </c>
      <c r="G74" s="32">
        <v>108.26</v>
      </c>
      <c r="H74" s="32" t="s">
        <v>848</v>
      </c>
    </row>
    <row r="75" spans="1:8" ht="15" customHeight="1">
      <c r="A75" s="83">
        <v>45449</v>
      </c>
      <c r="B75" s="32" t="s">
        <v>1125</v>
      </c>
      <c r="C75" s="31" t="s">
        <v>1126</v>
      </c>
      <c r="D75" s="31" t="s">
        <v>1127</v>
      </c>
      <c r="E75" s="31" t="s">
        <v>530</v>
      </c>
      <c r="F75" s="84">
        <v>7500000</v>
      </c>
      <c r="G75" s="32">
        <v>1.65</v>
      </c>
      <c r="H75" s="32" t="s">
        <v>848</v>
      </c>
    </row>
    <row r="76" spans="1:8" ht="15" customHeight="1">
      <c r="A76" s="83">
        <v>45449</v>
      </c>
      <c r="B76" s="32" t="s">
        <v>1128</v>
      </c>
      <c r="C76" s="31" t="s">
        <v>1129</v>
      </c>
      <c r="D76" s="31" t="s">
        <v>895</v>
      </c>
      <c r="E76" s="31" t="s">
        <v>530</v>
      </c>
      <c r="F76" s="84">
        <v>721212</v>
      </c>
      <c r="G76" s="32">
        <v>227.09</v>
      </c>
      <c r="H76" s="32" t="s">
        <v>848</v>
      </c>
    </row>
    <row r="77" spans="1:8" ht="15" customHeight="1">
      <c r="A77" s="83">
        <v>45449</v>
      </c>
      <c r="B77" s="32" t="s">
        <v>416</v>
      </c>
      <c r="C77" s="31" t="s">
        <v>1130</v>
      </c>
      <c r="D77" s="31" t="s">
        <v>895</v>
      </c>
      <c r="E77" s="31" t="s">
        <v>530</v>
      </c>
      <c r="F77" s="84">
        <v>2493437</v>
      </c>
      <c r="G77" s="32">
        <v>377.94</v>
      </c>
      <c r="H77" s="32" t="s">
        <v>848</v>
      </c>
    </row>
    <row r="78" spans="1:8" ht="15" customHeight="1">
      <c r="A78" s="83">
        <v>45449</v>
      </c>
      <c r="B78" s="32" t="s">
        <v>1131</v>
      </c>
      <c r="C78" s="31" t="s">
        <v>1132</v>
      </c>
      <c r="D78" s="31" t="s">
        <v>1111</v>
      </c>
      <c r="E78" s="31" t="s">
        <v>530</v>
      </c>
      <c r="F78" s="84">
        <v>396780</v>
      </c>
      <c r="G78" s="32">
        <v>5.55</v>
      </c>
      <c r="H78" s="32" t="s">
        <v>848</v>
      </c>
    </row>
    <row r="79" spans="1:8" ht="15" customHeight="1">
      <c r="A79" s="83">
        <v>45449</v>
      </c>
      <c r="B79" s="32" t="s">
        <v>1133</v>
      </c>
      <c r="C79" s="31" t="s">
        <v>1134</v>
      </c>
      <c r="D79" s="31" t="s">
        <v>1135</v>
      </c>
      <c r="E79" s="31" t="s">
        <v>530</v>
      </c>
      <c r="F79" s="84">
        <v>420000</v>
      </c>
      <c r="G79" s="32">
        <v>422</v>
      </c>
      <c r="H79" s="32" t="s">
        <v>848</v>
      </c>
    </row>
    <row r="80" spans="1:8" ht="15" customHeight="1">
      <c r="A80" s="83">
        <v>45449</v>
      </c>
      <c r="B80" s="32" t="s">
        <v>1136</v>
      </c>
      <c r="C80" s="31" t="s">
        <v>1137</v>
      </c>
      <c r="D80" s="31" t="s">
        <v>1002</v>
      </c>
      <c r="E80" s="31" t="s">
        <v>530</v>
      </c>
      <c r="F80" s="84">
        <v>600</v>
      </c>
      <c r="G80" s="32">
        <v>326.75</v>
      </c>
      <c r="H80" s="32" t="s">
        <v>848</v>
      </c>
    </row>
    <row r="81" spans="1:8" ht="15" customHeight="1">
      <c r="A81" s="83">
        <v>45449</v>
      </c>
      <c r="B81" s="32" t="s">
        <v>931</v>
      </c>
      <c r="C81" s="31" t="s">
        <v>932</v>
      </c>
      <c r="D81" s="31" t="s">
        <v>962</v>
      </c>
      <c r="E81" s="31" t="s">
        <v>530</v>
      </c>
      <c r="F81" s="84">
        <v>638537</v>
      </c>
      <c r="G81" s="32">
        <v>56.49</v>
      </c>
      <c r="H81" s="32" t="s">
        <v>848</v>
      </c>
    </row>
    <row r="82" spans="1:8" ht="15" customHeight="1">
      <c r="A82" s="83">
        <v>45449</v>
      </c>
      <c r="B82" s="32" t="s">
        <v>931</v>
      </c>
      <c r="C82" s="31" t="s">
        <v>932</v>
      </c>
      <c r="D82" s="31" t="s">
        <v>1016</v>
      </c>
      <c r="E82" s="31" t="s">
        <v>530</v>
      </c>
      <c r="F82" s="84">
        <v>1040229</v>
      </c>
      <c r="G82" s="32">
        <v>57.31</v>
      </c>
      <c r="H82" s="32" t="s">
        <v>848</v>
      </c>
    </row>
    <row r="83" spans="1:8" ht="15" customHeight="1">
      <c r="A83" s="83">
        <v>45449</v>
      </c>
      <c r="B83" s="32" t="s">
        <v>1138</v>
      </c>
      <c r="C83" s="31" t="s">
        <v>1139</v>
      </c>
      <c r="D83" s="31" t="s">
        <v>959</v>
      </c>
      <c r="E83" s="31" t="s">
        <v>530</v>
      </c>
      <c r="F83" s="84">
        <v>1500000</v>
      </c>
      <c r="G83" s="32">
        <v>0.75</v>
      </c>
      <c r="H83" s="32" t="s">
        <v>848</v>
      </c>
    </row>
    <row r="84" spans="1:8" ht="15" customHeight="1">
      <c r="A84" s="83">
        <v>45449</v>
      </c>
      <c r="B84" s="32" t="s">
        <v>1138</v>
      </c>
      <c r="C84" s="31" t="s">
        <v>1139</v>
      </c>
      <c r="D84" s="31" t="s">
        <v>1096</v>
      </c>
      <c r="E84" s="31" t="s">
        <v>530</v>
      </c>
      <c r="F84" s="84">
        <v>2000000</v>
      </c>
      <c r="G84" s="32">
        <v>0.75</v>
      </c>
      <c r="H84" s="32" t="s">
        <v>848</v>
      </c>
    </row>
    <row r="85" spans="1:8" ht="15" customHeight="1">
      <c r="A85" s="83">
        <v>45449</v>
      </c>
      <c r="B85" s="32" t="s">
        <v>1140</v>
      </c>
      <c r="C85" s="31" t="s">
        <v>1141</v>
      </c>
      <c r="D85" s="31" t="s">
        <v>895</v>
      </c>
      <c r="E85" s="31" t="s">
        <v>530</v>
      </c>
      <c r="F85" s="84">
        <v>332833</v>
      </c>
      <c r="G85" s="32">
        <v>1049.8</v>
      </c>
      <c r="H85" s="32" t="s">
        <v>848</v>
      </c>
    </row>
    <row r="86" spans="1:8" ht="15" customHeight="1">
      <c r="A86" s="83">
        <v>45449</v>
      </c>
      <c r="B86" s="32" t="s">
        <v>1104</v>
      </c>
      <c r="C86" s="31" t="s">
        <v>1105</v>
      </c>
      <c r="D86" s="31" t="s">
        <v>1106</v>
      </c>
      <c r="E86" s="31" t="s">
        <v>531</v>
      </c>
      <c r="F86" s="84">
        <v>476231</v>
      </c>
      <c r="G86" s="32">
        <v>5.72</v>
      </c>
      <c r="H86" s="32" t="s">
        <v>848</v>
      </c>
    </row>
    <row r="87" spans="1:8" ht="15" customHeight="1">
      <c r="A87" s="83">
        <v>45449</v>
      </c>
      <c r="B87" s="32" t="s">
        <v>1142</v>
      </c>
      <c r="C87" s="31" t="s">
        <v>1143</v>
      </c>
      <c r="D87" s="31" t="s">
        <v>1144</v>
      </c>
      <c r="E87" s="31" t="s">
        <v>531</v>
      </c>
      <c r="F87" s="84">
        <v>124500</v>
      </c>
      <c r="G87" s="32">
        <v>301.11</v>
      </c>
      <c r="H87" s="32" t="s">
        <v>848</v>
      </c>
    </row>
    <row r="88" spans="1:8" ht="15" customHeight="1">
      <c r="A88" s="83">
        <v>45449</v>
      </c>
      <c r="B88" s="32" t="s">
        <v>320</v>
      </c>
      <c r="C88" s="31" t="s">
        <v>1107</v>
      </c>
      <c r="D88" s="31" t="s">
        <v>1013</v>
      </c>
      <c r="E88" s="31" t="s">
        <v>531</v>
      </c>
      <c r="F88" s="84">
        <v>10000</v>
      </c>
      <c r="G88" s="32">
        <v>770.24</v>
      </c>
      <c r="H88" s="32" t="s">
        <v>848</v>
      </c>
    </row>
    <row r="89" spans="1:8" ht="15" customHeight="1">
      <c r="A89" s="83">
        <v>45449</v>
      </c>
      <c r="B89" s="32" t="s">
        <v>320</v>
      </c>
      <c r="C89" s="31" t="s">
        <v>1107</v>
      </c>
      <c r="D89" s="31" t="s">
        <v>1017</v>
      </c>
      <c r="E89" s="31" t="s">
        <v>531</v>
      </c>
      <c r="F89" s="84">
        <v>738760</v>
      </c>
      <c r="G89" s="32">
        <v>772.53</v>
      </c>
      <c r="H89" s="32" t="s">
        <v>848</v>
      </c>
    </row>
    <row r="90" spans="1:8" ht="15" customHeight="1">
      <c r="A90" s="83">
        <v>45449</v>
      </c>
      <c r="B90" s="32" t="s">
        <v>1145</v>
      </c>
      <c r="C90" s="31" t="s">
        <v>1146</v>
      </c>
      <c r="D90" s="31" t="s">
        <v>1147</v>
      </c>
      <c r="E90" s="31" t="s">
        <v>531</v>
      </c>
      <c r="F90" s="84">
        <v>129000</v>
      </c>
      <c r="G90" s="32">
        <v>2290.62</v>
      </c>
      <c r="H90" s="32" t="s">
        <v>848</v>
      </c>
    </row>
    <row r="91" spans="1:8" ht="15" customHeight="1">
      <c r="A91" s="83">
        <v>45449</v>
      </c>
      <c r="B91" s="32" t="s">
        <v>1108</v>
      </c>
      <c r="C91" s="31" t="s">
        <v>1109</v>
      </c>
      <c r="D91" s="31" t="s">
        <v>1110</v>
      </c>
      <c r="E91" s="31" t="s">
        <v>531</v>
      </c>
      <c r="F91" s="84">
        <v>132000</v>
      </c>
      <c r="G91" s="32">
        <v>21.72</v>
      </c>
      <c r="H91" s="32" t="s">
        <v>848</v>
      </c>
    </row>
    <row r="92" spans="1:8" ht="15" customHeight="1">
      <c r="A92" s="83">
        <v>45449</v>
      </c>
      <c r="B92" s="32" t="s">
        <v>1108</v>
      </c>
      <c r="C92" s="31" t="s">
        <v>1109</v>
      </c>
      <c r="D92" s="31" t="s">
        <v>1148</v>
      </c>
      <c r="E92" s="31" t="s">
        <v>531</v>
      </c>
      <c r="F92" s="84">
        <v>800000</v>
      </c>
      <c r="G92" s="32">
        <v>20.87</v>
      </c>
      <c r="H92" s="32" t="s">
        <v>848</v>
      </c>
    </row>
    <row r="93" spans="1:8" ht="15" customHeight="1">
      <c r="A93" s="83">
        <v>45449</v>
      </c>
      <c r="B93" s="32" t="s">
        <v>1108</v>
      </c>
      <c r="C93" s="31" t="s">
        <v>1109</v>
      </c>
      <c r="D93" s="31" t="s">
        <v>1111</v>
      </c>
      <c r="E93" s="31" t="s">
        <v>531</v>
      </c>
      <c r="F93" s="84">
        <v>172700</v>
      </c>
      <c r="G93" s="32">
        <v>21.85</v>
      </c>
      <c r="H93" s="32" t="s">
        <v>848</v>
      </c>
    </row>
    <row r="94" spans="1:8" ht="15" customHeight="1">
      <c r="A94" s="83">
        <v>45449</v>
      </c>
      <c r="B94" s="32" t="s">
        <v>1149</v>
      </c>
      <c r="C94" s="31" t="s">
        <v>1150</v>
      </c>
      <c r="D94" s="31" t="s">
        <v>1151</v>
      </c>
      <c r="E94" s="31" t="s">
        <v>531</v>
      </c>
      <c r="F94" s="84">
        <v>405506</v>
      </c>
      <c r="G94" s="32">
        <v>7.19</v>
      </c>
      <c r="H94" s="32" t="s">
        <v>848</v>
      </c>
    </row>
    <row r="95" spans="1:8" ht="15" customHeight="1">
      <c r="A95" s="83">
        <v>45449</v>
      </c>
      <c r="B95" s="32" t="s">
        <v>1152</v>
      </c>
      <c r="C95" s="31" t="s">
        <v>1153</v>
      </c>
      <c r="D95" s="31" t="s">
        <v>1154</v>
      </c>
      <c r="E95" s="31" t="s">
        <v>531</v>
      </c>
      <c r="F95" s="84">
        <v>1825528</v>
      </c>
      <c r="G95" s="32">
        <v>78.34</v>
      </c>
      <c r="H95" s="32" t="s">
        <v>848</v>
      </c>
    </row>
    <row r="96" spans="1:8" ht="15" customHeight="1">
      <c r="A96" s="83">
        <v>45449</v>
      </c>
      <c r="B96" s="32" t="s">
        <v>963</v>
      </c>
      <c r="C96" s="31" t="s">
        <v>964</v>
      </c>
      <c r="D96" s="31" t="s">
        <v>1155</v>
      </c>
      <c r="E96" s="31" t="s">
        <v>531</v>
      </c>
      <c r="F96" s="84">
        <v>1587466</v>
      </c>
      <c r="G96" s="32">
        <v>2.78</v>
      </c>
      <c r="H96" s="32" t="s">
        <v>848</v>
      </c>
    </row>
    <row r="97" spans="1:8" ht="15" customHeight="1">
      <c r="A97" s="83">
        <v>45449</v>
      </c>
      <c r="B97" s="32" t="s">
        <v>960</v>
      </c>
      <c r="C97" s="31" t="s">
        <v>961</v>
      </c>
      <c r="D97" s="31" t="s">
        <v>1117</v>
      </c>
      <c r="E97" s="31" t="s">
        <v>531</v>
      </c>
      <c r="F97" s="84">
        <v>407260</v>
      </c>
      <c r="G97" s="32">
        <v>591.36</v>
      </c>
      <c r="H97" s="32" t="s">
        <v>848</v>
      </c>
    </row>
    <row r="98" spans="1:8" ht="15" customHeight="1">
      <c r="A98" s="83">
        <v>45449</v>
      </c>
      <c r="B98" s="32" t="s">
        <v>1008</v>
      </c>
      <c r="C98" s="31" t="s">
        <v>1009</v>
      </c>
      <c r="D98" s="31" t="s">
        <v>1010</v>
      </c>
      <c r="E98" s="31" t="s">
        <v>531</v>
      </c>
      <c r="F98" s="84">
        <v>125300</v>
      </c>
      <c r="G98" s="32">
        <v>113.62</v>
      </c>
      <c r="H98" s="32" t="s">
        <v>848</v>
      </c>
    </row>
    <row r="99" spans="1:8" ht="15" customHeight="1">
      <c r="A99" s="83">
        <v>45449</v>
      </c>
      <c r="B99" s="32" t="s">
        <v>1011</v>
      </c>
      <c r="C99" s="31" t="s">
        <v>1012</v>
      </c>
      <c r="D99" s="31" t="s">
        <v>1119</v>
      </c>
      <c r="E99" s="31" t="s">
        <v>531</v>
      </c>
      <c r="F99" s="84">
        <v>24000</v>
      </c>
      <c r="G99" s="32">
        <v>146.44</v>
      </c>
      <c r="H99" s="32" t="s">
        <v>848</v>
      </c>
    </row>
    <row r="100" spans="1:8" ht="15" customHeight="1">
      <c r="A100" s="83">
        <v>45449</v>
      </c>
      <c r="B100" s="32" t="s">
        <v>1156</v>
      </c>
      <c r="C100" s="31" t="s">
        <v>1157</v>
      </c>
      <c r="D100" s="31" t="s">
        <v>1158</v>
      </c>
      <c r="E100" s="31" t="s">
        <v>531</v>
      </c>
      <c r="F100" s="84">
        <v>1000000</v>
      </c>
      <c r="G100" s="32">
        <v>3.2</v>
      </c>
      <c r="H100" s="32" t="s">
        <v>848</v>
      </c>
    </row>
    <row r="101" spans="1:8" ht="15" customHeight="1">
      <c r="A101" s="83">
        <v>45449</v>
      </c>
      <c r="B101" s="32" t="s">
        <v>1128</v>
      </c>
      <c r="C101" s="31" t="s">
        <v>1129</v>
      </c>
      <c r="D101" s="31" t="s">
        <v>895</v>
      </c>
      <c r="E101" s="31" t="s">
        <v>531</v>
      </c>
      <c r="F101" s="84">
        <v>721212</v>
      </c>
      <c r="G101" s="32">
        <v>227.44</v>
      </c>
      <c r="H101" s="32" t="s">
        <v>848</v>
      </c>
    </row>
    <row r="102" spans="1:8" ht="15" customHeight="1">
      <c r="A102" s="83">
        <v>45449</v>
      </c>
      <c r="B102" s="32" t="s">
        <v>416</v>
      </c>
      <c r="C102" s="31" t="s">
        <v>1130</v>
      </c>
      <c r="D102" s="31" t="s">
        <v>895</v>
      </c>
      <c r="E102" s="31" t="s">
        <v>531</v>
      </c>
      <c r="F102" s="84">
        <v>2493437</v>
      </c>
      <c r="G102" s="32">
        <v>377.96</v>
      </c>
      <c r="H102" s="32" t="s">
        <v>848</v>
      </c>
    </row>
    <row r="103" spans="1:8" ht="15" customHeight="1">
      <c r="A103" s="83">
        <v>45449</v>
      </c>
      <c r="B103" s="32" t="s">
        <v>1131</v>
      </c>
      <c r="C103" s="31" t="s">
        <v>1132</v>
      </c>
      <c r="D103" s="31" t="s">
        <v>1159</v>
      </c>
      <c r="E103" s="31" t="s">
        <v>531</v>
      </c>
      <c r="F103" s="84">
        <v>345000</v>
      </c>
      <c r="G103" s="32">
        <v>5.55</v>
      </c>
      <c r="H103" s="32" t="s">
        <v>848</v>
      </c>
    </row>
    <row r="104" spans="1:8" ht="15" customHeight="1">
      <c r="A104" s="83">
        <v>45449</v>
      </c>
      <c r="B104" s="32" t="s">
        <v>441</v>
      </c>
      <c r="C104" s="31" t="s">
        <v>1160</v>
      </c>
      <c r="D104" s="31" t="s">
        <v>1161</v>
      </c>
      <c r="E104" s="31" t="s">
        <v>531</v>
      </c>
      <c r="F104" s="84">
        <v>3169815</v>
      </c>
      <c r="G104" s="32">
        <v>308.13</v>
      </c>
      <c r="H104" s="32" t="s">
        <v>848</v>
      </c>
    </row>
    <row r="105" spans="1:8" ht="15" customHeight="1">
      <c r="A105" s="83">
        <v>45449</v>
      </c>
      <c r="B105" s="32" t="s">
        <v>286</v>
      </c>
      <c r="C105" s="31" t="s">
        <v>1162</v>
      </c>
      <c r="D105" s="31" t="s">
        <v>1163</v>
      </c>
      <c r="E105" s="31" t="s">
        <v>531</v>
      </c>
      <c r="F105" s="84">
        <v>3300000</v>
      </c>
      <c r="G105" s="32">
        <v>1259.71</v>
      </c>
      <c r="H105" s="32" t="s">
        <v>848</v>
      </c>
    </row>
    <row r="106" spans="1:8" ht="15" customHeight="1">
      <c r="A106" s="83">
        <v>45449</v>
      </c>
      <c r="B106" s="32" t="s">
        <v>1164</v>
      </c>
      <c r="C106" s="31" t="s">
        <v>1165</v>
      </c>
      <c r="D106" s="31" t="s">
        <v>1166</v>
      </c>
      <c r="E106" s="31" t="s">
        <v>531</v>
      </c>
      <c r="F106" s="84">
        <v>181717</v>
      </c>
      <c r="G106" s="32">
        <v>777.02</v>
      </c>
      <c r="H106" s="32" t="s">
        <v>848</v>
      </c>
    </row>
    <row r="107" spans="1:8" ht="15" customHeight="1">
      <c r="A107" s="83">
        <v>45449</v>
      </c>
      <c r="B107" s="32" t="s">
        <v>1133</v>
      </c>
      <c r="C107" s="31" t="s">
        <v>1134</v>
      </c>
      <c r="D107" s="31" t="s">
        <v>1167</v>
      </c>
      <c r="E107" s="31" t="s">
        <v>531</v>
      </c>
      <c r="F107" s="84">
        <v>75000</v>
      </c>
      <c r="G107" s="32">
        <v>422</v>
      </c>
      <c r="H107" s="32" t="s">
        <v>848</v>
      </c>
    </row>
    <row r="108" spans="1:8" ht="15" customHeight="1">
      <c r="A108" s="83">
        <v>45449</v>
      </c>
      <c r="B108" s="32" t="s">
        <v>1133</v>
      </c>
      <c r="C108" s="31" t="s">
        <v>1134</v>
      </c>
      <c r="D108" s="31" t="s">
        <v>1168</v>
      </c>
      <c r="E108" s="31" t="s">
        <v>531</v>
      </c>
      <c r="F108" s="84">
        <v>273000</v>
      </c>
      <c r="G108" s="32">
        <v>422</v>
      </c>
      <c r="H108" s="32" t="s">
        <v>848</v>
      </c>
    </row>
    <row r="109" spans="1:8" ht="15" customHeight="1">
      <c r="A109" s="83">
        <v>45449</v>
      </c>
      <c r="B109" s="32" t="s">
        <v>1133</v>
      </c>
      <c r="C109" s="31" t="s">
        <v>1134</v>
      </c>
      <c r="D109" s="31" t="s">
        <v>1169</v>
      </c>
      <c r="E109" s="31" t="s">
        <v>531</v>
      </c>
      <c r="F109" s="84">
        <v>53000</v>
      </c>
      <c r="G109" s="32">
        <v>422</v>
      </c>
      <c r="H109" s="32" t="s">
        <v>848</v>
      </c>
    </row>
    <row r="110" spans="1:8" ht="15" customHeight="1">
      <c r="A110" s="83">
        <v>45449</v>
      </c>
      <c r="B110" s="32" t="s">
        <v>1136</v>
      </c>
      <c r="C110" s="31" t="s">
        <v>1137</v>
      </c>
      <c r="D110" s="31" t="s">
        <v>1002</v>
      </c>
      <c r="E110" s="31" t="s">
        <v>531</v>
      </c>
      <c r="F110" s="84">
        <v>39600</v>
      </c>
      <c r="G110" s="32">
        <v>336.11</v>
      </c>
      <c r="H110" s="32" t="s">
        <v>848</v>
      </c>
    </row>
    <row r="111" spans="1:8" ht="15" customHeight="1">
      <c r="A111" s="83">
        <v>45449</v>
      </c>
      <c r="B111" s="32" t="s">
        <v>1170</v>
      </c>
      <c r="C111" s="31" t="s">
        <v>1171</v>
      </c>
      <c r="D111" s="31" t="s">
        <v>1002</v>
      </c>
      <c r="E111" s="31" t="s">
        <v>531</v>
      </c>
      <c r="F111" s="84">
        <v>15424</v>
      </c>
      <c r="G111" s="32">
        <v>621.52</v>
      </c>
      <c r="H111" s="32" t="s">
        <v>848</v>
      </c>
    </row>
    <row r="112" spans="1:8" ht="15" customHeight="1">
      <c r="A112" s="83">
        <v>45449</v>
      </c>
      <c r="B112" s="32" t="s">
        <v>1014</v>
      </c>
      <c r="C112" s="31" t="s">
        <v>1015</v>
      </c>
      <c r="D112" s="31" t="s">
        <v>1018</v>
      </c>
      <c r="E112" s="31" t="s">
        <v>531</v>
      </c>
      <c r="F112" s="84">
        <v>50000</v>
      </c>
      <c r="G112" s="32">
        <v>41.4</v>
      </c>
      <c r="H112" s="32" t="s">
        <v>848</v>
      </c>
    </row>
    <row r="113" spans="1:8" ht="15" customHeight="1">
      <c r="A113" s="83">
        <v>45449</v>
      </c>
      <c r="B113" s="32" t="s">
        <v>931</v>
      </c>
      <c r="C113" s="31" t="s">
        <v>932</v>
      </c>
      <c r="D113" s="31" t="s">
        <v>1016</v>
      </c>
      <c r="E113" s="31" t="s">
        <v>531</v>
      </c>
      <c r="F113" s="84">
        <v>1133144</v>
      </c>
      <c r="G113" s="32">
        <v>57.03</v>
      </c>
      <c r="H113" s="32" t="s">
        <v>848</v>
      </c>
    </row>
    <row r="114" spans="1:8" ht="15" customHeight="1">
      <c r="A114" s="83">
        <v>45449</v>
      </c>
      <c r="B114" s="32" t="s">
        <v>931</v>
      </c>
      <c r="C114" s="31" t="s">
        <v>932</v>
      </c>
      <c r="D114" s="31" t="s">
        <v>962</v>
      </c>
      <c r="E114" s="31" t="s">
        <v>531</v>
      </c>
      <c r="F114" s="84">
        <v>829237</v>
      </c>
      <c r="G114" s="32">
        <v>56.1</v>
      </c>
      <c r="H114" s="32" t="s">
        <v>848</v>
      </c>
    </row>
    <row r="115" spans="1:8" ht="15" customHeight="1">
      <c r="A115" s="83">
        <v>45449</v>
      </c>
      <c r="B115" s="32" t="s">
        <v>1138</v>
      </c>
      <c r="C115" s="31" t="s">
        <v>1139</v>
      </c>
      <c r="D115" s="31" t="s">
        <v>1172</v>
      </c>
      <c r="E115" s="31" t="s">
        <v>531</v>
      </c>
      <c r="F115" s="84">
        <v>3329467</v>
      </c>
      <c r="G115" s="32">
        <v>0.75</v>
      </c>
      <c r="H115" s="32" t="s">
        <v>848</v>
      </c>
    </row>
    <row r="116" spans="1:8" ht="15" customHeight="1">
      <c r="A116" s="83">
        <v>45449</v>
      </c>
      <c r="B116" s="32" t="s">
        <v>933</v>
      </c>
      <c r="C116" s="31" t="s">
        <v>934</v>
      </c>
      <c r="D116" s="31" t="s">
        <v>1002</v>
      </c>
      <c r="E116" s="31" t="s">
        <v>531</v>
      </c>
      <c r="F116" s="84">
        <v>24000</v>
      </c>
      <c r="G116" s="32">
        <v>125</v>
      </c>
      <c r="H116" s="32" t="s">
        <v>848</v>
      </c>
    </row>
    <row r="117" spans="1:8" ht="15" customHeight="1">
      <c r="A117" s="83">
        <v>45449</v>
      </c>
      <c r="B117" s="32" t="s">
        <v>1140</v>
      </c>
      <c r="C117" s="31" t="s">
        <v>1141</v>
      </c>
      <c r="D117" s="31" t="s">
        <v>895</v>
      </c>
      <c r="E117" s="31" t="s">
        <v>531</v>
      </c>
      <c r="F117" s="84">
        <v>332833</v>
      </c>
      <c r="G117" s="32">
        <v>1049.96</v>
      </c>
      <c r="H117" s="32" t="s">
        <v>848</v>
      </c>
    </row>
    <row r="118" spans="1:8" ht="15" customHeight="1">
      <c r="A118" s="83">
        <v>45449</v>
      </c>
      <c r="B118" s="32" t="s">
        <v>1173</v>
      </c>
      <c r="C118" s="31" t="s">
        <v>1174</v>
      </c>
      <c r="D118" s="31" t="s">
        <v>916</v>
      </c>
      <c r="E118" s="31" t="s">
        <v>531</v>
      </c>
      <c r="F118" s="84">
        <v>60800</v>
      </c>
      <c r="G118" s="32">
        <v>397.05</v>
      </c>
      <c r="H118" s="32" t="s">
        <v>848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5"/>
  <sheetViews>
    <sheetView zoomScale="80" zoomScaleNormal="80" workbookViewId="0">
      <selection activeCell="I22" sqref="I22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935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45450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851</v>
      </c>
      <c r="F10" s="183" t="s">
        <v>852</v>
      </c>
      <c r="G10" s="185">
        <v>3612</v>
      </c>
      <c r="H10" s="183"/>
      <c r="I10" s="183" t="s">
        <v>853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3830.4</v>
      </c>
      <c r="Q10" s="228"/>
      <c r="R10" s="54" t="s">
        <v>855</v>
      </c>
    </row>
    <row r="11" spans="1:26" ht="15" customHeight="1">
      <c r="A11" s="266">
        <v>2</v>
      </c>
      <c r="B11" s="267">
        <v>45414</v>
      </c>
      <c r="C11" s="268"/>
      <c r="D11" s="269" t="s">
        <v>124</v>
      </c>
      <c r="E11" s="270" t="s">
        <v>851</v>
      </c>
      <c r="F11" s="249">
        <v>1317</v>
      </c>
      <c r="G11" s="250">
        <v>1267</v>
      </c>
      <c r="H11" s="249">
        <v>1393</v>
      </c>
      <c r="I11" s="249" t="s">
        <v>854</v>
      </c>
      <c r="J11" s="248" t="s">
        <v>1042</v>
      </c>
      <c r="K11" s="248">
        <f t="shared" ref="K11" si="0">H11-F11</f>
        <v>76</v>
      </c>
      <c r="L11" s="262">
        <f t="shared" ref="L11" si="1">(F11*-0.3)/100</f>
        <v>-3.9509999999999996</v>
      </c>
      <c r="M11" s="263">
        <f t="shared" ref="M11" si="2">(K11+L11)/F11</f>
        <v>5.4706909643128326E-2</v>
      </c>
      <c r="N11" s="248" t="s">
        <v>548</v>
      </c>
      <c r="O11" s="264">
        <v>45449</v>
      </c>
      <c r="P11" s="265"/>
      <c r="Q11" s="228"/>
      <c r="R11" s="54" t="s">
        <v>855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546</v>
      </c>
      <c r="F12" s="183" t="s">
        <v>956</v>
      </c>
      <c r="G12" s="185">
        <v>408.5</v>
      </c>
      <c r="H12" s="183"/>
      <c r="I12" s="183" t="s">
        <v>849</v>
      </c>
      <c r="J12" s="185" t="s">
        <v>547</v>
      </c>
      <c r="K12" s="185"/>
      <c r="L12" s="186"/>
      <c r="M12" s="190"/>
      <c r="N12" s="185"/>
      <c r="O12" s="191"/>
      <c r="P12" s="186">
        <f>VLOOKUP(D12,'MidCap Intra'!$B$11:$C$571,2,0)</f>
        <v>435.4</v>
      </c>
      <c r="Q12" s="228"/>
      <c r="R12" s="54" t="s">
        <v>855</v>
      </c>
    </row>
    <row r="13" spans="1:26" ht="15" customHeight="1">
      <c r="A13" s="266">
        <v>4</v>
      </c>
      <c r="B13" s="267">
        <v>45428</v>
      </c>
      <c r="C13" s="268"/>
      <c r="D13" s="269" t="s">
        <v>133</v>
      </c>
      <c r="E13" s="270" t="s">
        <v>546</v>
      </c>
      <c r="F13" s="249">
        <v>2307.5</v>
      </c>
      <c r="G13" s="250">
        <v>2185</v>
      </c>
      <c r="H13" s="249">
        <v>2425</v>
      </c>
      <c r="I13" s="249" t="s">
        <v>862</v>
      </c>
      <c r="J13" s="248" t="s">
        <v>954</v>
      </c>
      <c r="K13" s="248">
        <f t="shared" ref="K13" si="3">H13-F13</f>
        <v>117.5</v>
      </c>
      <c r="L13" s="262">
        <f t="shared" ref="L13" si="4">(F13*-0.3)/100</f>
        <v>-6.9225000000000003</v>
      </c>
      <c r="M13" s="263">
        <f t="shared" ref="M13" si="5">(K13+L13)/F13</f>
        <v>4.7920910075839651E-2</v>
      </c>
      <c r="N13" s="248" t="s">
        <v>548</v>
      </c>
      <c r="O13" s="264">
        <v>45447</v>
      </c>
      <c r="P13" s="265"/>
      <c r="Q13" s="228"/>
      <c r="R13" s="54" t="s">
        <v>855</v>
      </c>
    </row>
    <row r="14" spans="1:26" ht="15" customHeight="1">
      <c r="A14" s="266">
        <v>5</v>
      </c>
      <c r="B14" s="267">
        <v>45434</v>
      </c>
      <c r="C14" s="268"/>
      <c r="D14" s="269" t="s">
        <v>83</v>
      </c>
      <c r="E14" s="270" t="s">
        <v>546</v>
      </c>
      <c r="F14" s="249">
        <v>628</v>
      </c>
      <c r="G14" s="250">
        <v>588</v>
      </c>
      <c r="H14" s="249">
        <v>662.5</v>
      </c>
      <c r="I14" s="249" t="s">
        <v>896</v>
      </c>
      <c r="J14" s="248" t="s">
        <v>919</v>
      </c>
      <c r="K14" s="248">
        <f t="shared" ref="K14:K15" si="6">H14-F14</f>
        <v>34.5</v>
      </c>
      <c r="L14" s="262">
        <f t="shared" ref="L14:L15" si="7">(F14*-0.3)/100</f>
        <v>-1.8840000000000001</v>
      </c>
      <c r="M14" s="263">
        <f t="shared" ref="M14:M15" si="8">(K14+L14)/F14</f>
        <v>5.1936305732484075E-2</v>
      </c>
      <c r="N14" s="248" t="s">
        <v>548</v>
      </c>
      <c r="O14" s="264">
        <v>45446</v>
      </c>
      <c r="P14" s="265"/>
      <c r="Q14" s="228"/>
      <c r="R14" s="54" t="s">
        <v>855</v>
      </c>
    </row>
    <row r="15" spans="1:26" ht="15" customHeight="1">
      <c r="A15" s="321">
        <v>6</v>
      </c>
      <c r="B15" s="322">
        <v>45436</v>
      </c>
      <c r="C15" s="323"/>
      <c r="D15" s="324" t="s">
        <v>48</v>
      </c>
      <c r="E15" s="325" t="s">
        <v>546</v>
      </c>
      <c r="F15" s="315">
        <v>2570</v>
      </c>
      <c r="G15" s="316">
        <v>2460</v>
      </c>
      <c r="H15" s="315">
        <v>2370</v>
      </c>
      <c r="I15" s="315" t="s">
        <v>897</v>
      </c>
      <c r="J15" s="317" t="s">
        <v>945</v>
      </c>
      <c r="K15" s="317">
        <f t="shared" si="6"/>
        <v>-200</v>
      </c>
      <c r="L15" s="326">
        <f t="shared" si="7"/>
        <v>-7.71</v>
      </c>
      <c r="M15" s="327">
        <f t="shared" si="8"/>
        <v>-8.0821011673151755E-2</v>
      </c>
      <c r="N15" s="317" t="s">
        <v>558</v>
      </c>
      <c r="O15" s="328">
        <v>45447</v>
      </c>
      <c r="P15" s="320"/>
      <c r="Q15" s="228"/>
      <c r="R15" s="54" t="s">
        <v>855</v>
      </c>
    </row>
    <row r="16" spans="1:26" ht="15" customHeight="1">
      <c r="A16" s="187">
        <v>7</v>
      </c>
      <c r="B16" s="184">
        <v>45442</v>
      </c>
      <c r="C16" s="188"/>
      <c r="D16" s="192" t="s">
        <v>237</v>
      </c>
      <c r="E16" s="189" t="s">
        <v>546</v>
      </c>
      <c r="F16" s="183" t="s">
        <v>902</v>
      </c>
      <c r="G16" s="185">
        <v>965</v>
      </c>
      <c r="H16" s="183"/>
      <c r="I16" s="183" t="s">
        <v>903</v>
      </c>
      <c r="J16" s="185" t="s">
        <v>547</v>
      </c>
      <c r="K16" s="185"/>
      <c r="L16" s="186"/>
      <c r="M16" s="190"/>
      <c r="N16" s="185"/>
      <c r="O16" s="191"/>
      <c r="P16" s="186">
        <f>VLOOKUP(D16,'MidCap Intra'!$B$11:$C$571,2,0)</f>
        <v>1045</v>
      </c>
      <c r="Q16" s="228"/>
      <c r="R16" s="54" t="s">
        <v>855</v>
      </c>
    </row>
    <row r="17" spans="1:18" ht="15" customHeight="1">
      <c r="A17" s="266">
        <v>8</v>
      </c>
      <c r="B17" s="267">
        <v>45442</v>
      </c>
      <c r="C17" s="268"/>
      <c r="D17" s="269" t="s">
        <v>206</v>
      </c>
      <c r="E17" s="270" t="s">
        <v>546</v>
      </c>
      <c r="F17" s="249">
        <v>2860</v>
      </c>
      <c r="G17" s="250">
        <v>2720</v>
      </c>
      <c r="H17" s="249">
        <v>2955</v>
      </c>
      <c r="I17" s="249" t="s">
        <v>904</v>
      </c>
      <c r="J17" s="248" t="s">
        <v>918</v>
      </c>
      <c r="K17" s="248">
        <f t="shared" ref="K17" si="9">H17-F17</f>
        <v>95</v>
      </c>
      <c r="L17" s="262">
        <f t="shared" ref="L17" si="10">(F17*-0.3)/100</f>
        <v>-8.58</v>
      </c>
      <c r="M17" s="263">
        <f t="shared" ref="M17" si="11">(K17+L17)/F17</f>
        <v>3.0216783216783217E-2</v>
      </c>
      <c r="N17" s="248" t="s">
        <v>548</v>
      </c>
      <c r="O17" s="264">
        <v>45446</v>
      </c>
      <c r="P17" s="265"/>
      <c r="Q17" s="228"/>
      <c r="R17" s="54" t="s">
        <v>855</v>
      </c>
    </row>
    <row r="18" spans="1:18" ht="15" customHeight="1">
      <c r="A18" s="266">
        <v>9</v>
      </c>
      <c r="B18" s="267">
        <v>45442</v>
      </c>
      <c r="C18" s="268"/>
      <c r="D18" s="269" t="s">
        <v>112</v>
      </c>
      <c r="E18" s="270" t="s">
        <v>546</v>
      </c>
      <c r="F18" s="249">
        <v>199</v>
      </c>
      <c r="G18" s="250">
        <v>185</v>
      </c>
      <c r="H18" s="249">
        <v>216.5</v>
      </c>
      <c r="I18" s="249" t="s">
        <v>905</v>
      </c>
      <c r="J18" s="248" t="s">
        <v>917</v>
      </c>
      <c r="K18" s="248">
        <f t="shared" ref="K18:K19" si="12">H18-F18</f>
        <v>17.5</v>
      </c>
      <c r="L18" s="262">
        <f t="shared" ref="L18:L19" si="13">(F18*-0.3)/100</f>
        <v>-0.59699999999999998</v>
      </c>
      <c r="M18" s="263">
        <f t="shared" ref="M18:M19" si="14">(K18+L18)/F18</f>
        <v>8.4939698492462301E-2</v>
      </c>
      <c r="N18" s="248" t="s">
        <v>548</v>
      </c>
      <c r="O18" s="264">
        <v>45446</v>
      </c>
      <c r="P18" s="265"/>
      <c r="Q18" s="228"/>
      <c r="R18" s="54" t="s">
        <v>856</v>
      </c>
    </row>
    <row r="19" spans="1:18" ht="15" customHeight="1">
      <c r="A19" s="321">
        <v>10</v>
      </c>
      <c r="B19" s="322">
        <v>45446</v>
      </c>
      <c r="C19" s="323"/>
      <c r="D19" s="324" t="s">
        <v>121</v>
      </c>
      <c r="E19" s="325" t="s">
        <v>546</v>
      </c>
      <c r="F19" s="315">
        <v>561</v>
      </c>
      <c r="G19" s="316">
        <v>534</v>
      </c>
      <c r="H19" s="315">
        <v>530</v>
      </c>
      <c r="I19" s="315" t="s">
        <v>920</v>
      </c>
      <c r="J19" s="317" t="s">
        <v>946</v>
      </c>
      <c r="K19" s="317">
        <f t="shared" si="12"/>
        <v>-31</v>
      </c>
      <c r="L19" s="326">
        <f t="shared" si="13"/>
        <v>-1.6829999999999998</v>
      </c>
      <c r="M19" s="327">
        <f t="shared" si="14"/>
        <v>-5.8258467023172902E-2</v>
      </c>
      <c r="N19" s="317" t="s">
        <v>558</v>
      </c>
      <c r="O19" s="328">
        <v>45447</v>
      </c>
      <c r="P19" s="320"/>
      <c r="Q19" s="228"/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546</v>
      </c>
      <c r="F20" s="183" t="s">
        <v>937</v>
      </c>
      <c r="G20" s="185">
        <v>2740</v>
      </c>
      <c r="H20" s="183"/>
      <c r="I20" s="183" t="s">
        <v>938</v>
      </c>
      <c r="J20" s="185" t="s">
        <v>547</v>
      </c>
      <c r="K20" s="185"/>
      <c r="L20" s="186"/>
      <c r="M20" s="190"/>
      <c r="N20" s="185"/>
      <c r="O20" s="191"/>
      <c r="P20" s="186">
        <f>VLOOKUP(D20,'MidCap Intra'!$B$11:$C$571,2,0)</f>
        <v>2863.2</v>
      </c>
      <c r="Q20" s="228"/>
    </row>
    <row r="21" spans="1:18" ht="15" customHeight="1">
      <c r="A21" s="187">
        <v>12</v>
      </c>
      <c r="B21" s="184">
        <v>45447</v>
      </c>
      <c r="C21" s="188"/>
      <c r="D21" s="192" t="s">
        <v>126</v>
      </c>
      <c r="E21" s="189" t="s">
        <v>546</v>
      </c>
      <c r="F21" s="183" t="s">
        <v>996</v>
      </c>
      <c r="G21" s="185">
        <v>1360</v>
      </c>
      <c r="H21" s="183"/>
      <c r="I21" s="183" t="s">
        <v>944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1559.7</v>
      </c>
      <c r="Q21" s="228"/>
    </row>
    <row r="22" spans="1:18" ht="15" customHeight="1">
      <c r="A22" s="321">
        <v>13</v>
      </c>
      <c r="B22" s="322">
        <v>45447</v>
      </c>
      <c r="C22" s="323"/>
      <c r="D22" s="324" t="s">
        <v>92</v>
      </c>
      <c r="E22" s="325" t="s">
        <v>546</v>
      </c>
      <c r="F22" s="315">
        <v>467.5</v>
      </c>
      <c r="G22" s="316">
        <v>445</v>
      </c>
      <c r="H22" s="315">
        <v>440</v>
      </c>
      <c r="I22" s="315" t="s">
        <v>947</v>
      </c>
      <c r="J22" s="317" t="s">
        <v>955</v>
      </c>
      <c r="K22" s="317">
        <f t="shared" ref="K22" si="15">H22-F22</f>
        <v>-27.5</v>
      </c>
      <c r="L22" s="326">
        <f t="shared" ref="L22" si="16">(F22*-0.3)/100</f>
        <v>-1.4025000000000001</v>
      </c>
      <c r="M22" s="327">
        <f t="shared" ref="M22" si="17">(K22+L22)/F22</f>
        <v>-6.1823529411764708E-2</v>
      </c>
      <c r="N22" s="317" t="s">
        <v>558</v>
      </c>
      <c r="O22" s="328">
        <v>45447</v>
      </c>
      <c r="P22" s="320"/>
      <c r="Q22" s="228"/>
    </row>
    <row r="23" spans="1:18" ht="15" customHeight="1">
      <c r="A23" s="187">
        <v>14</v>
      </c>
      <c r="B23" s="184">
        <v>45447</v>
      </c>
      <c r="C23" s="188"/>
      <c r="D23" s="192" t="s">
        <v>151</v>
      </c>
      <c r="E23" s="189" t="s">
        <v>546</v>
      </c>
      <c r="F23" s="183" t="s">
        <v>966</v>
      </c>
      <c r="G23" s="185">
        <v>150</v>
      </c>
      <c r="H23" s="183"/>
      <c r="I23" s="183" t="s">
        <v>965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163.6</v>
      </c>
      <c r="Q23" s="228"/>
    </row>
    <row r="24" spans="1:18" ht="15" customHeight="1">
      <c r="A24" s="266">
        <v>15</v>
      </c>
      <c r="B24" s="267">
        <v>45448</v>
      </c>
      <c r="C24" s="268"/>
      <c r="D24" s="269" t="s">
        <v>74</v>
      </c>
      <c r="E24" s="270" t="s">
        <v>546</v>
      </c>
      <c r="F24" s="249">
        <v>239.5</v>
      </c>
      <c r="G24" s="250">
        <v>219</v>
      </c>
      <c r="H24" s="249">
        <v>258.5</v>
      </c>
      <c r="I24" s="249" t="s">
        <v>967</v>
      </c>
      <c r="J24" s="248" t="s">
        <v>968</v>
      </c>
      <c r="K24" s="248">
        <f t="shared" ref="K24" si="18">H24-F24</f>
        <v>19</v>
      </c>
      <c r="L24" s="262">
        <f>(F24*-0.03)/100</f>
        <v>-7.1849999999999997E-2</v>
      </c>
      <c r="M24" s="263">
        <f t="shared" ref="M24" si="19">(K24+L24)/F24</f>
        <v>7.9031941544885173E-2</v>
      </c>
      <c r="N24" s="248" t="s">
        <v>548</v>
      </c>
      <c r="O24" s="264">
        <v>45448</v>
      </c>
      <c r="P24" s="265"/>
      <c r="Q24" s="228"/>
    </row>
    <row r="25" spans="1:18" ht="15" customHeight="1">
      <c r="A25" s="266">
        <v>16</v>
      </c>
      <c r="B25" s="267">
        <v>45448</v>
      </c>
      <c r="C25" s="268"/>
      <c r="D25" s="269" t="s">
        <v>298</v>
      </c>
      <c r="E25" s="270" t="s">
        <v>546</v>
      </c>
      <c r="F25" s="249">
        <v>1425</v>
      </c>
      <c r="G25" s="250">
        <v>1320</v>
      </c>
      <c r="H25" s="249">
        <v>1502.5</v>
      </c>
      <c r="I25" s="249" t="s">
        <v>973</v>
      </c>
      <c r="J25" s="248" t="s">
        <v>979</v>
      </c>
      <c r="K25" s="248">
        <f t="shared" ref="K25" si="20">H25-F25</f>
        <v>77.5</v>
      </c>
      <c r="L25" s="262">
        <f>(F25*-0.03)/100</f>
        <v>-0.42749999999999999</v>
      </c>
      <c r="M25" s="263">
        <f t="shared" ref="M25" si="21">(K25+L25)/F25</f>
        <v>5.4085964912280703E-2</v>
      </c>
      <c r="N25" s="248" t="s">
        <v>548</v>
      </c>
      <c r="O25" s="264">
        <v>45448</v>
      </c>
      <c r="P25" s="265"/>
      <c r="Q25" s="228"/>
    </row>
    <row r="26" spans="1:18" ht="15" customHeight="1">
      <c r="A26" s="187">
        <v>17</v>
      </c>
      <c r="B26" s="184">
        <v>45448</v>
      </c>
      <c r="C26" s="188"/>
      <c r="D26" s="192" t="s">
        <v>796</v>
      </c>
      <c r="E26" s="189" t="s">
        <v>546</v>
      </c>
      <c r="F26" s="183" t="s">
        <v>984</v>
      </c>
      <c r="G26" s="185">
        <v>2290</v>
      </c>
      <c r="H26" s="183"/>
      <c r="I26" s="183" t="s">
        <v>985</v>
      </c>
      <c r="J26" s="185" t="s">
        <v>547</v>
      </c>
      <c r="K26" s="185"/>
      <c r="L26" s="186"/>
      <c r="M26" s="190"/>
      <c r="N26" s="185"/>
      <c r="O26" s="191"/>
      <c r="P26" s="186">
        <f>VLOOKUP(D26,'MidCap Intra'!$B$11:$C$571,2,0)</f>
        <v>2617.85</v>
      </c>
      <c r="Q26" s="228"/>
    </row>
    <row r="27" spans="1:18" ht="15" customHeight="1">
      <c r="A27" s="187">
        <v>18</v>
      </c>
      <c r="B27" s="184">
        <v>45448</v>
      </c>
      <c r="C27" s="188"/>
      <c r="D27" s="192" t="s">
        <v>806</v>
      </c>
      <c r="E27" s="189" t="s">
        <v>546</v>
      </c>
      <c r="F27" s="183" t="s">
        <v>986</v>
      </c>
      <c r="G27" s="185">
        <v>595</v>
      </c>
      <c r="H27" s="183"/>
      <c r="I27" s="183" t="s">
        <v>987</v>
      </c>
      <c r="J27" s="185" t="s">
        <v>547</v>
      </c>
      <c r="K27" s="185"/>
      <c r="L27" s="186"/>
      <c r="M27" s="190"/>
      <c r="N27" s="185"/>
      <c r="O27" s="191"/>
      <c r="P27" s="186">
        <f>VLOOKUP(D27,'MidCap Intra'!$B$11:$C$571,2,0)</f>
        <v>698.1</v>
      </c>
      <c r="Q27" s="228"/>
    </row>
    <row r="28" spans="1:18" ht="15" customHeight="1">
      <c r="A28" s="187">
        <v>19</v>
      </c>
      <c r="B28" s="184">
        <v>45449</v>
      </c>
      <c r="C28" s="188"/>
      <c r="D28" s="192" t="s">
        <v>74</v>
      </c>
      <c r="E28" s="189" t="s">
        <v>546</v>
      </c>
      <c r="F28" s="183" t="s">
        <v>1038</v>
      </c>
      <c r="G28" s="185">
        <v>248</v>
      </c>
      <c r="H28" s="183"/>
      <c r="I28" s="183" t="s">
        <v>1039</v>
      </c>
      <c r="J28" s="185" t="s">
        <v>547</v>
      </c>
      <c r="K28" s="185"/>
      <c r="L28" s="186"/>
      <c r="M28" s="190"/>
      <c r="N28" s="185"/>
      <c r="O28" s="191"/>
      <c r="P28" s="186">
        <f>VLOOKUP(D28,'MidCap Intra'!$B$11:$C$571,2,0)</f>
        <v>273.64999999999998</v>
      </c>
      <c r="Q28" s="228"/>
    </row>
    <row r="29" spans="1:18" ht="15" customHeight="1">
      <c r="A29" s="187">
        <v>20</v>
      </c>
      <c r="B29" s="184">
        <v>45449</v>
      </c>
      <c r="C29" s="188"/>
      <c r="D29" s="192" t="s">
        <v>417</v>
      </c>
      <c r="E29" s="189" t="s">
        <v>546</v>
      </c>
      <c r="F29" s="183" t="s">
        <v>1040</v>
      </c>
      <c r="G29" s="185">
        <v>1340</v>
      </c>
      <c r="H29" s="183"/>
      <c r="I29" s="183" t="s">
        <v>1041</v>
      </c>
      <c r="J29" s="185" t="s">
        <v>547</v>
      </c>
      <c r="K29" s="185"/>
      <c r="L29" s="186"/>
      <c r="M29" s="190"/>
      <c r="N29" s="185"/>
      <c r="O29" s="191"/>
      <c r="P29" s="186">
        <f>VLOOKUP(D29,'MidCap Intra'!$B$11:$C$571,2,0)</f>
        <v>1476.3</v>
      </c>
      <c r="Q29" s="228"/>
    </row>
    <row r="30" spans="1:18" ht="15" customHeight="1">
      <c r="A30" s="187"/>
      <c r="B30" s="184"/>
      <c r="C30" s="188"/>
      <c r="D30" s="192"/>
      <c r="E30" s="189"/>
      <c r="F30" s="183"/>
      <c r="G30" s="185"/>
      <c r="H30" s="183"/>
      <c r="I30" s="183"/>
      <c r="J30" s="185"/>
      <c r="K30" s="185"/>
      <c r="L30" s="186"/>
      <c r="M30" s="190"/>
      <c r="N30" s="185"/>
      <c r="O30" s="191"/>
      <c r="P30" s="186"/>
      <c r="Q30" s="228"/>
    </row>
    <row r="31" spans="1:18" ht="15" customHeight="1">
      <c r="A31" s="187"/>
      <c r="B31" s="184"/>
      <c r="C31" s="188"/>
      <c r="D31" s="192"/>
      <c r="E31" s="189"/>
      <c r="F31" s="183"/>
      <c r="G31" s="185"/>
      <c r="H31" s="183"/>
      <c r="I31" s="183"/>
      <c r="J31" s="185"/>
      <c r="K31" s="185"/>
      <c r="L31" s="186"/>
      <c r="M31" s="190"/>
      <c r="N31" s="185"/>
      <c r="O31" s="191"/>
      <c r="P31" s="186"/>
      <c r="Q31" s="228"/>
    </row>
    <row r="32" spans="1:18" ht="15" customHeight="1"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38" ht="14.25" customHeight="1">
      <c r="A33" s="96"/>
      <c r="B33" s="97"/>
      <c r="C33" s="98"/>
      <c r="D33" s="99"/>
      <c r="E33" s="100"/>
      <c r="F33" s="100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102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3" t="s">
        <v>549</v>
      </c>
      <c r="B34" s="104"/>
      <c r="C34" s="105"/>
      <c r="E34" s="106"/>
      <c r="F34" s="106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7" t="s">
        <v>550</v>
      </c>
      <c r="B35" s="103"/>
      <c r="C35" s="103"/>
      <c r="D35" s="103"/>
      <c r="E35" s="37"/>
      <c r="F35" s="108" t="s">
        <v>551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3" t="s">
        <v>552</v>
      </c>
      <c r="B36" s="103"/>
      <c r="C36" s="103"/>
      <c r="D36" s="103" t="s">
        <v>553</v>
      </c>
      <c r="E36" s="6"/>
      <c r="F36" s="108" t="s">
        <v>554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3"/>
      <c r="B37" s="103"/>
      <c r="C37" s="103"/>
      <c r="D37" s="103"/>
      <c r="E37" s="6"/>
      <c r="F37" s="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96"/>
      <c r="B38" s="196"/>
      <c r="C38" s="196"/>
      <c r="D38" s="196"/>
      <c r="E38" s="197"/>
      <c r="F38" s="197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4.25" customHeight="1">
      <c r="A39" s="103"/>
      <c r="B39" s="103"/>
      <c r="C39" s="103"/>
      <c r="D39" s="103"/>
      <c r="E39" s="6"/>
      <c r="F39" s="6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.75" customHeight="1">
      <c r="A40" s="115" t="s">
        <v>559</v>
      </c>
      <c r="B40" s="115"/>
      <c r="C40" s="115"/>
      <c r="D40" s="115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38.25" customHeight="1">
      <c r="A41" s="93" t="s">
        <v>16</v>
      </c>
      <c r="B41" s="93" t="s">
        <v>522</v>
      </c>
      <c r="C41" s="93"/>
      <c r="D41" s="94" t="s">
        <v>533</v>
      </c>
      <c r="E41" s="93" t="s">
        <v>534</v>
      </c>
      <c r="F41" s="93" t="s">
        <v>535</v>
      </c>
      <c r="G41" s="93" t="s">
        <v>555</v>
      </c>
      <c r="H41" s="93" t="s">
        <v>537</v>
      </c>
      <c r="I41" s="193" t="s">
        <v>538</v>
      </c>
      <c r="J41" s="195" t="s">
        <v>539</v>
      </c>
      <c r="K41" s="194" t="s">
        <v>560</v>
      </c>
      <c r="L41" s="95" t="s">
        <v>541</v>
      </c>
      <c r="M41" s="116" t="s">
        <v>561</v>
      </c>
      <c r="N41" s="93" t="s">
        <v>562</v>
      </c>
      <c r="O41" s="92" t="s">
        <v>543</v>
      </c>
      <c r="P41" s="261" t="s">
        <v>544</v>
      </c>
      <c r="Q41" s="230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.75" customHeight="1">
      <c r="A42" s="310">
        <v>1</v>
      </c>
      <c r="B42" s="311">
        <v>45446</v>
      </c>
      <c r="C42" s="312"/>
      <c r="D42" s="312" t="s">
        <v>899</v>
      </c>
      <c r="E42" s="310" t="s">
        <v>546</v>
      </c>
      <c r="F42" s="310">
        <v>12550</v>
      </c>
      <c r="G42" s="310">
        <v>12300</v>
      </c>
      <c r="H42" s="310">
        <v>12300</v>
      </c>
      <c r="I42" s="313" t="s">
        <v>921</v>
      </c>
      <c r="J42" s="304" t="s">
        <v>940</v>
      </c>
      <c r="K42" s="305">
        <f t="shared" ref="K42:K50" si="22">H42-F42</f>
        <v>-250</v>
      </c>
      <c r="L42" s="306">
        <f t="shared" ref="L42" si="23">(H42*N42)*0.03%</f>
        <v>184.49999999999997</v>
      </c>
      <c r="M42" s="307">
        <f t="shared" ref="M42" si="24">(K42*N42)-L42</f>
        <v>-12684.5</v>
      </c>
      <c r="N42" s="305">
        <v>50</v>
      </c>
      <c r="O42" s="308" t="s">
        <v>558</v>
      </c>
      <c r="P42" s="309">
        <v>45447</v>
      </c>
      <c r="Q42" s="226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118"/>
      <c r="AK42" s="118"/>
      <c r="AL42" s="118"/>
    </row>
    <row r="43" spans="1:38" ht="12.75" customHeight="1">
      <c r="A43" s="310">
        <v>2</v>
      </c>
      <c r="B43" s="311">
        <v>45446</v>
      </c>
      <c r="C43" s="312"/>
      <c r="D43" s="312" t="s">
        <v>922</v>
      </c>
      <c r="E43" s="310" t="s">
        <v>546</v>
      </c>
      <c r="F43" s="310">
        <v>2381.5</v>
      </c>
      <c r="G43" s="310">
        <v>2355</v>
      </c>
      <c r="H43" s="310">
        <v>2355</v>
      </c>
      <c r="I43" s="313" t="s">
        <v>923</v>
      </c>
      <c r="J43" s="304" t="s">
        <v>939</v>
      </c>
      <c r="K43" s="305">
        <f t="shared" si="22"/>
        <v>-26.5</v>
      </c>
      <c r="L43" s="306">
        <f t="shared" ref="L43" si="25">(H43*N43)*0.03%</f>
        <v>337.00049999999999</v>
      </c>
      <c r="M43" s="307">
        <f t="shared" ref="M43" si="26">(K43*N43)-L43</f>
        <v>-12977.5005</v>
      </c>
      <c r="N43" s="305">
        <v>477</v>
      </c>
      <c r="O43" s="308" t="s">
        <v>558</v>
      </c>
      <c r="P43" s="309">
        <v>45447</v>
      </c>
      <c r="Q43" s="226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118"/>
      <c r="AK43" s="118"/>
      <c r="AL43" s="118"/>
    </row>
    <row r="44" spans="1:38" ht="12.75" customHeight="1">
      <c r="A44" s="310">
        <v>3</v>
      </c>
      <c r="B44" s="311">
        <v>45446</v>
      </c>
      <c r="C44" s="312"/>
      <c r="D44" s="312" t="s">
        <v>924</v>
      </c>
      <c r="E44" s="310" t="s">
        <v>546</v>
      </c>
      <c r="F44" s="310">
        <v>3879.5</v>
      </c>
      <c r="G44" s="310">
        <v>3810</v>
      </c>
      <c r="H44" s="310">
        <v>3755</v>
      </c>
      <c r="I44" s="313" t="s">
        <v>925</v>
      </c>
      <c r="J44" s="304" t="s">
        <v>948</v>
      </c>
      <c r="K44" s="305">
        <f t="shared" si="22"/>
        <v>-124.5</v>
      </c>
      <c r="L44" s="306">
        <f t="shared" ref="L44" si="27">(H44*N44)*0.03%</f>
        <v>168.97499999999999</v>
      </c>
      <c r="M44" s="307">
        <f t="shared" ref="M44" si="28">(K44*N44)-L44</f>
        <v>-18843.974999999999</v>
      </c>
      <c r="N44" s="305">
        <v>150</v>
      </c>
      <c r="O44" s="308" t="s">
        <v>558</v>
      </c>
      <c r="P44" s="309">
        <v>45447</v>
      </c>
      <c r="Q44" s="226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118"/>
      <c r="AK44" s="118"/>
      <c r="AL44" s="118"/>
    </row>
    <row r="45" spans="1:38" ht="12.75" customHeight="1">
      <c r="A45" s="329">
        <v>4</v>
      </c>
      <c r="B45" s="331">
        <v>45448</v>
      </c>
      <c r="C45" s="303"/>
      <c r="D45" s="303" t="s">
        <v>970</v>
      </c>
      <c r="E45" s="329" t="s">
        <v>546</v>
      </c>
      <c r="F45" s="329">
        <v>3260</v>
      </c>
      <c r="G45" s="329">
        <v>3195</v>
      </c>
      <c r="H45" s="329">
        <v>3322.5</v>
      </c>
      <c r="I45" s="329" t="s">
        <v>971</v>
      </c>
      <c r="J45" s="339" t="s">
        <v>972</v>
      </c>
      <c r="K45" s="340">
        <f t="shared" si="22"/>
        <v>62.5</v>
      </c>
      <c r="L45" s="341">
        <f t="shared" ref="L45" si="29">(H45*N45)*0.03%</f>
        <v>174.43124999999998</v>
      </c>
      <c r="M45" s="342">
        <f t="shared" ref="M45" si="30">(K45*N45)-L45</f>
        <v>10763.06875</v>
      </c>
      <c r="N45" s="340">
        <v>175</v>
      </c>
      <c r="O45" s="343" t="s">
        <v>548</v>
      </c>
      <c r="P45" s="344">
        <v>45448</v>
      </c>
      <c r="Q45" s="226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118"/>
      <c r="AK45" s="118"/>
      <c r="AL45" s="118"/>
    </row>
    <row r="46" spans="1:38" ht="12.75" customHeight="1">
      <c r="A46" s="351">
        <v>5</v>
      </c>
      <c r="B46" s="353">
        <v>45448</v>
      </c>
      <c r="C46" s="303"/>
      <c r="D46" s="303" t="s">
        <v>980</v>
      </c>
      <c r="E46" s="351" t="s">
        <v>546</v>
      </c>
      <c r="F46" s="351">
        <v>5835</v>
      </c>
      <c r="G46" s="351">
        <v>5740</v>
      </c>
      <c r="H46" s="351">
        <v>5915</v>
      </c>
      <c r="I46" s="352" t="s">
        <v>981</v>
      </c>
      <c r="J46" s="339" t="s">
        <v>1023</v>
      </c>
      <c r="K46" s="340">
        <f t="shared" si="22"/>
        <v>80</v>
      </c>
      <c r="L46" s="341">
        <f t="shared" ref="L46" si="31">(H46*N46)*0.03%</f>
        <v>221.81249999999997</v>
      </c>
      <c r="M46" s="342">
        <f t="shared" ref="M46" si="32">(K46*N46)-L46</f>
        <v>9778.1875</v>
      </c>
      <c r="N46" s="340">
        <v>125</v>
      </c>
      <c r="O46" s="343" t="s">
        <v>548</v>
      </c>
      <c r="P46" s="344">
        <v>45449</v>
      </c>
      <c r="Q46" s="226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118"/>
      <c r="AK46" s="118"/>
      <c r="AL46" s="118"/>
    </row>
    <row r="47" spans="1:38" ht="12.75" customHeight="1">
      <c r="A47" s="329">
        <v>6</v>
      </c>
      <c r="B47" s="331">
        <v>45448</v>
      </c>
      <c r="C47" s="303"/>
      <c r="D47" s="303" t="s">
        <v>982</v>
      </c>
      <c r="E47" s="329" t="s">
        <v>546</v>
      </c>
      <c r="F47" s="329">
        <v>2067.5</v>
      </c>
      <c r="G47" s="329">
        <v>2035</v>
      </c>
      <c r="H47" s="329">
        <v>2093</v>
      </c>
      <c r="I47" s="330" t="s">
        <v>983</v>
      </c>
      <c r="J47" s="339" t="s">
        <v>988</v>
      </c>
      <c r="K47" s="340">
        <f t="shared" si="22"/>
        <v>25.5</v>
      </c>
      <c r="L47" s="341">
        <f t="shared" ref="L47" si="33">(H47*N47)*0.03%</f>
        <v>230.43929999999997</v>
      </c>
      <c r="M47" s="342">
        <f t="shared" ref="M47" si="34">(K47*N47)-L47</f>
        <v>9128.0607</v>
      </c>
      <c r="N47" s="340">
        <v>367</v>
      </c>
      <c r="O47" s="343" t="s">
        <v>548</v>
      </c>
      <c r="P47" s="344">
        <v>45448</v>
      </c>
      <c r="Q47" s="226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329">
        <v>7</v>
      </c>
      <c r="B48" s="331">
        <v>45448</v>
      </c>
      <c r="C48" s="303"/>
      <c r="D48" s="303" t="s">
        <v>989</v>
      </c>
      <c r="E48" s="329" t="s">
        <v>546</v>
      </c>
      <c r="F48" s="329">
        <v>1787.5</v>
      </c>
      <c r="G48" s="329">
        <v>1762</v>
      </c>
      <c r="H48" s="329">
        <v>1809.5</v>
      </c>
      <c r="I48" s="330" t="s">
        <v>990</v>
      </c>
      <c r="J48" s="339" t="s">
        <v>991</v>
      </c>
      <c r="K48" s="340">
        <f t="shared" si="22"/>
        <v>22</v>
      </c>
      <c r="L48" s="341">
        <f t="shared" ref="L48" si="35">(H48*N48)*0.03%</f>
        <v>271.42499999999995</v>
      </c>
      <c r="M48" s="342">
        <f t="shared" ref="M48" si="36">(K48*N48)-L48</f>
        <v>10728.575000000001</v>
      </c>
      <c r="N48" s="340">
        <v>500</v>
      </c>
      <c r="O48" s="343" t="s">
        <v>548</v>
      </c>
      <c r="P48" s="344">
        <v>45448</v>
      </c>
      <c r="Q48" s="226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351">
        <v>8</v>
      </c>
      <c r="B49" s="353">
        <v>45448</v>
      </c>
      <c r="C49" s="303"/>
      <c r="D49" s="303" t="s">
        <v>992</v>
      </c>
      <c r="E49" s="351" t="s">
        <v>546</v>
      </c>
      <c r="F49" s="351">
        <v>3755</v>
      </c>
      <c r="G49" s="351">
        <v>3690</v>
      </c>
      <c r="H49" s="351">
        <v>3802.5</v>
      </c>
      <c r="I49" s="352" t="s">
        <v>994</v>
      </c>
      <c r="J49" s="339" t="s">
        <v>567</v>
      </c>
      <c r="K49" s="340">
        <f t="shared" si="22"/>
        <v>47.5</v>
      </c>
      <c r="L49" s="341">
        <f t="shared" ref="L49" si="37">(H49*N49)*0.03%</f>
        <v>199.63124999999999</v>
      </c>
      <c r="M49" s="342">
        <f t="shared" ref="M49" si="38">(K49*N49)-L49</f>
        <v>8112.8687499999996</v>
      </c>
      <c r="N49" s="340">
        <v>175</v>
      </c>
      <c r="O49" s="343" t="s">
        <v>548</v>
      </c>
      <c r="P49" s="344">
        <v>45449</v>
      </c>
      <c r="Q49" s="226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49">
        <v>9</v>
      </c>
      <c r="B50" s="348">
        <v>45448</v>
      </c>
      <c r="C50" s="312"/>
      <c r="D50" s="312" t="s">
        <v>993</v>
      </c>
      <c r="E50" s="349" t="s">
        <v>546</v>
      </c>
      <c r="F50" s="349">
        <v>5500</v>
      </c>
      <c r="G50" s="349">
        <v>5440</v>
      </c>
      <c r="H50" s="349">
        <v>5440</v>
      </c>
      <c r="I50" s="350" t="s">
        <v>995</v>
      </c>
      <c r="J50" s="304" t="s">
        <v>1019</v>
      </c>
      <c r="K50" s="305">
        <f t="shared" si="22"/>
        <v>-60</v>
      </c>
      <c r="L50" s="306">
        <f t="shared" ref="L50" si="39">(H50*N50)*0.03%</f>
        <v>326.39999999999998</v>
      </c>
      <c r="M50" s="307">
        <f t="shared" ref="M50" si="40">(K50*N50)-L50</f>
        <v>-12326.4</v>
      </c>
      <c r="N50" s="305">
        <v>200</v>
      </c>
      <c r="O50" s="308" t="s">
        <v>558</v>
      </c>
      <c r="P50" s="309">
        <v>45449</v>
      </c>
      <c r="Q50" s="226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33">
        <v>10</v>
      </c>
      <c r="B51" s="334">
        <v>45449</v>
      </c>
      <c r="C51" s="271"/>
      <c r="D51" s="271" t="s">
        <v>1020</v>
      </c>
      <c r="E51" s="333" t="s">
        <v>546</v>
      </c>
      <c r="F51" s="333" t="s">
        <v>1021</v>
      </c>
      <c r="G51" s="333">
        <v>26700</v>
      </c>
      <c r="H51" s="333"/>
      <c r="I51" s="332" t="s">
        <v>1022</v>
      </c>
      <c r="J51" s="185" t="s">
        <v>547</v>
      </c>
      <c r="K51" s="183"/>
      <c r="L51" s="186"/>
      <c r="M51" s="279"/>
      <c r="N51" s="183"/>
      <c r="O51" s="185"/>
      <c r="P51" s="231"/>
      <c r="Q51" s="226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55">
        <v>11</v>
      </c>
      <c r="B52" s="356">
        <v>45449</v>
      </c>
      <c r="C52" s="271"/>
      <c r="D52" s="271" t="s">
        <v>1024</v>
      </c>
      <c r="E52" s="355" t="s">
        <v>546</v>
      </c>
      <c r="F52" s="355" t="s">
        <v>1025</v>
      </c>
      <c r="G52" s="355">
        <v>2748</v>
      </c>
      <c r="H52" s="355"/>
      <c r="I52" s="354" t="s">
        <v>1026</v>
      </c>
      <c r="J52" s="185" t="s">
        <v>547</v>
      </c>
      <c r="K52" s="183"/>
      <c r="L52" s="186"/>
      <c r="M52" s="279"/>
      <c r="N52" s="183"/>
      <c r="O52" s="185"/>
      <c r="P52" s="231"/>
      <c r="Q52" s="226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55">
        <v>12</v>
      </c>
      <c r="B53" s="356">
        <v>45449</v>
      </c>
      <c r="C53" s="271"/>
      <c r="D53" s="271" t="s">
        <v>1027</v>
      </c>
      <c r="E53" s="355" t="s">
        <v>546</v>
      </c>
      <c r="F53" s="355" t="s">
        <v>1028</v>
      </c>
      <c r="G53" s="355">
        <v>4550</v>
      </c>
      <c r="H53" s="355"/>
      <c r="I53" s="354" t="s">
        <v>1029</v>
      </c>
      <c r="J53" s="185" t="s">
        <v>547</v>
      </c>
      <c r="K53" s="183"/>
      <c r="L53" s="186"/>
      <c r="M53" s="279"/>
      <c r="N53" s="183"/>
      <c r="O53" s="185"/>
      <c r="P53" s="231"/>
      <c r="Q53" s="226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55"/>
      <c r="B54" s="356"/>
      <c r="C54" s="271"/>
      <c r="D54" s="271"/>
      <c r="E54" s="355"/>
      <c r="F54" s="355"/>
      <c r="G54" s="355"/>
      <c r="H54" s="355"/>
      <c r="I54" s="354"/>
      <c r="J54" s="185"/>
      <c r="K54" s="183"/>
      <c r="L54" s="186"/>
      <c r="M54" s="279"/>
      <c r="N54" s="183"/>
      <c r="O54" s="185"/>
      <c r="P54" s="231"/>
      <c r="Q54" s="226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55"/>
      <c r="B55" s="356"/>
      <c r="C55" s="271"/>
      <c r="D55" s="271"/>
      <c r="E55" s="355"/>
      <c r="F55" s="355"/>
      <c r="G55" s="355"/>
      <c r="H55" s="355"/>
      <c r="I55" s="354"/>
      <c r="J55" s="185"/>
      <c r="K55" s="183"/>
      <c r="L55" s="186"/>
      <c r="M55" s="279"/>
      <c r="N55" s="183"/>
      <c r="O55" s="185"/>
      <c r="P55" s="231"/>
      <c r="Q55" s="226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s="274" customFormat="1" ht="12.75" customHeight="1">
      <c r="A56" s="183"/>
      <c r="B56" s="231"/>
      <c r="C56" s="227"/>
      <c r="D56" s="227"/>
      <c r="E56" s="183"/>
      <c r="F56" s="183"/>
      <c r="G56" s="183"/>
      <c r="H56" s="183"/>
      <c r="I56" s="185"/>
      <c r="J56" s="185"/>
      <c r="K56" s="183"/>
      <c r="L56" s="186"/>
      <c r="M56" s="279"/>
      <c r="N56" s="183"/>
      <c r="O56" s="185"/>
      <c r="P56" s="231"/>
      <c r="Q56" s="226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3"/>
      <c r="AK56" s="273"/>
      <c r="AL56" s="273"/>
    </row>
    <row r="57" spans="1:38" s="274" customFormat="1" ht="15" customHeight="1">
      <c r="A57" s="273"/>
      <c r="B57" s="226"/>
      <c r="C57" s="275"/>
      <c r="D57" s="275"/>
      <c r="E57" s="273"/>
      <c r="F57" s="273"/>
      <c r="G57" s="273"/>
      <c r="H57" s="273"/>
      <c r="I57" s="276"/>
      <c r="J57" s="276"/>
      <c r="K57" s="273"/>
      <c r="L57" s="277"/>
      <c r="M57" s="278"/>
      <c r="N57" s="273"/>
      <c r="O57" s="276"/>
      <c r="P57" s="226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</row>
    <row r="58" spans="1:38" ht="12.75" customHeight="1">
      <c r="A58" s="118"/>
      <c r="B58" s="120"/>
      <c r="C58" s="117"/>
      <c r="D58" s="117"/>
      <c r="E58" s="118"/>
      <c r="F58" s="118"/>
      <c r="G58" s="118"/>
      <c r="H58" s="121"/>
      <c r="I58" s="121"/>
      <c r="J58" s="121"/>
      <c r="K58" s="117"/>
      <c r="L58" s="118"/>
      <c r="M58" s="118"/>
      <c r="N58" s="118"/>
      <c r="O58" s="121"/>
      <c r="P58" s="121"/>
      <c r="Q58" s="121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3.8">
      <c r="A59" s="122" t="s">
        <v>563</v>
      </c>
      <c r="B59" s="122"/>
      <c r="C59" s="122"/>
      <c r="D59" s="122"/>
      <c r="E59" s="123"/>
      <c r="F59" s="101"/>
      <c r="G59" s="101"/>
      <c r="H59" s="101"/>
      <c r="I59" s="101"/>
      <c r="J59" s="1"/>
      <c r="K59" s="6"/>
      <c r="L59" s="6"/>
      <c r="M59" s="6"/>
      <c r="N59" s="1"/>
      <c r="O59" s="1"/>
      <c r="P59" s="37"/>
      <c r="Q59" s="37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37"/>
      <c r="AK59" s="37"/>
      <c r="AL59" s="37"/>
    </row>
    <row r="60" spans="1:38" ht="39.6">
      <c r="A60" s="93" t="s">
        <v>16</v>
      </c>
      <c r="B60" s="93" t="s">
        <v>522</v>
      </c>
      <c r="C60" s="93"/>
      <c r="D60" s="94" t="s">
        <v>533</v>
      </c>
      <c r="E60" s="93" t="s">
        <v>534</v>
      </c>
      <c r="F60" s="93" t="s">
        <v>535</v>
      </c>
      <c r="G60" s="93" t="s">
        <v>555</v>
      </c>
      <c r="H60" s="93" t="s">
        <v>537</v>
      </c>
      <c r="I60" s="93" t="s">
        <v>538</v>
      </c>
      <c r="J60" s="92" t="s">
        <v>539</v>
      </c>
      <c r="K60" s="92" t="s">
        <v>564</v>
      </c>
      <c r="L60" s="95" t="s">
        <v>541</v>
      </c>
      <c r="M60" s="116" t="s">
        <v>561</v>
      </c>
      <c r="N60" s="93" t="s">
        <v>562</v>
      </c>
      <c r="O60" s="93" t="s">
        <v>543</v>
      </c>
      <c r="P60" s="94" t="s">
        <v>544</v>
      </c>
      <c r="Q60" s="229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37"/>
      <c r="AK60" s="37"/>
      <c r="AL60" s="37"/>
    </row>
    <row r="61" spans="1:38" ht="12.75" customHeight="1">
      <c r="A61" s="377">
        <v>1</v>
      </c>
      <c r="B61" s="379">
        <v>45443</v>
      </c>
      <c r="C61" s="302"/>
      <c r="D61" s="303" t="s">
        <v>906</v>
      </c>
      <c r="E61" s="249" t="s">
        <v>557</v>
      </c>
      <c r="F61" s="249">
        <v>335</v>
      </c>
      <c r="G61" s="249"/>
      <c r="H61" s="249">
        <v>535</v>
      </c>
      <c r="I61" s="250"/>
      <c r="J61" s="375" t="s">
        <v>950</v>
      </c>
      <c r="K61" s="249">
        <f>H61-F61</f>
        <v>200</v>
      </c>
      <c r="L61" s="265">
        <v>50</v>
      </c>
      <c r="M61" s="394">
        <f>(65*25)-100</f>
        <v>1525</v>
      </c>
      <c r="N61" s="377">
        <v>25</v>
      </c>
      <c r="O61" s="375" t="s">
        <v>548</v>
      </c>
      <c r="P61" s="379">
        <v>45447</v>
      </c>
      <c r="Q61" s="226"/>
      <c r="R61" s="54" t="s">
        <v>855</v>
      </c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  <c r="AG61" s="119"/>
      <c r="AH61" s="117"/>
      <c r="AI61" s="117"/>
      <c r="AJ61" s="118"/>
      <c r="AK61" s="118"/>
      <c r="AL61" s="118"/>
    </row>
    <row r="62" spans="1:38" ht="12.75" customHeight="1">
      <c r="A62" s="378"/>
      <c r="B62" s="380"/>
      <c r="C62" s="302"/>
      <c r="D62" s="303" t="s">
        <v>907</v>
      </c>
      <c r="E62" s="249" t="s">
        <v>819</v>
      </c>
      <c r="F62" s="249">
        <v>180</v>
      </c>
      <c r="G62" s="249"/>
      <c r="H62" s="249">
        <v>315</v>
      </c>
      <c r="I62" s="250"/>
      <c r="J62" s="376"/>
      <c r="K62" s="249">
        <f>F62-H62</f>
        <v>-135</v>
      </c>
      <c r="L62" s="265">
        <v>50</v>
      </c>
      <c r="M62" s="395"/>
      <c r="N62" s="378"/>
      <c r="O62" s="376"/>
      <c r="P62" s="380"/>
      <c r="Q62" s="226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19"/>
      <c r="AH62" s="117"/>
      <c r="AI62" s="117"/>
      <c r="AJ62" s="118"/>
      <c r="AK62" s="118"/>
      <c r="AL62" s="118"/>
    </row>
    <row r="63" spans="1:38" ht="12.75" customHeight="1">
      <c r="A63" s="381">
        <v>2</v>
      </c>
      <c r="B63" s="384">
        <v>45443</v>
      </c>
      <c r="C63" s="314"/>
      <c r="D63" s="312" t="s">
        <v>908</v>
      </c>
      <c r="E63" s="315" t="s">
        <v>819</v>
      </c>
      <c r="F63" s="315">
        <v>325</v>
      </c>
      <c r="G63" s="315"/>
      <c r="H63" s="315">
        <v>205</v>
      </c>
      <c r="I63" s="316"/>
      <c r="J63" s="389" t="s">
        <v>941</v>
      </c>
      <c r="K63" s="317">
        <f>F63-H63</f>
        <v>120</v>
      </c>
      <c r="L63" s="318">
        <v>50</v>
      </c>
      <c r="M63" s="319">
        <f t="shared" ref="M63:M66" si="41">(K63*N63)-L63</f>
        <v>2950</v>
      </c>
      <c r="N63" s="317">
        <v>25</v>
      </c>
      <c r="O63" s="389" t="s">
        <v>558</v>
      </c>
      <c r="P63" s="384">
        <v>45447</v>
      </c>
      <c r="Q63" s="226"/>
      <c r="R63" s="54" t="s">
        <v>857</v>
      </c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119"/>
      <c r="AH63" s="117"/>
      <c r="AI63" s="117"/>
      <c r="AJ63" s="118"/>
      <c r="AK63" s="118"/>
      <c r="AL63" s="118"/>
    </row>
    <row r="64" spans="1:38" ht="12.75" customHeight="1">
      <c r="A64" s="382"/>
      <c r="B64" s="385"/>
      <c r="C64" s="314"/>
      <c r="D64" s="312" t="s">
        <v>910</v>
      </c>
      <c r="E64" s="315" t="s">
        <v>819</v>
      </c>
      <c r="F64" s="315">
        <v>360</v>
      </c>
      <c r="G64" s="315"/>
      <c r="H64" s="315">
        <v>500</v>
      </c>
      <c r="I64" s="316"/>
      <c r="J64" s="390"/>
      <c r="K64" s="317">
        <f>F64-H64</f>
        <v>-140</v>
      </c>
      <c r="L64" s="318">
        <v>50</v>
      </c>
      <c r="M64" s="319">
        <f t="shared" si="41"/>
        <v>-3550</v>
      </c>
      <c r="N64" s="317">
        <v>25</v>
      </c>
      <c r="O64" s="390"/>
      <c r="P64" s="385"/>
      <c r="Q64" s="226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  <c r="AG64" s="119"/>
      <c r="AH64" s="117"/>
      <c r="AI64" s="117"/>
      <c r="AJ64" s="118"/>
      <c r="AK64" s="118"/>
      <c r="AL64" s="118"/>
    </row>
    <row r="65" spans="1:38" ht="12.75" customHeight="1">
      <c r="A65" s="382"/>
      <c r="B65" s="385"/>
      <c r="C65" s="314"/>
      <c r="D65" s="312" t="s">
        <v>909</v>
      </c>
      <c r="E65" s="315" t="s">
        <v>557</v>
      </c>
      <c r="F65" s="315">
        <v>202.5</v>
      </c>
      <c r="G65" s="315"/>
      <c r="H65" s="315">
        <v>125</v>
      </c>
      <c r="I65" s="316"/>
      <c r="J65" s="390"/>
      <c r="K65" s="317">
        <f>H65-F65</f>
        <v>-77.5</v>
      </c>
      <c r="L65" s="318">
        <v>50</v>
      </c>
      <c r="M65" s="319">
        <f t="shared" si="41"/>
        <v>-1987.5</v>
      </c>
      <c r="N65" s="317">
        <v>25</v>
      </c>
      <c r="O65" s="390"/>
      <c r="P65" s="385"/>
      <c r="Q65" s="226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  <c r="AG65" s="119"/>
      <c r="AH65" s="117"/>
      <c r="AI65" s="117"/>
      <c r="AJ65" s="118"/>
      <c r="AK65" s="118"/>
      <c r="AL65" s="118"/>
    </row>
    <row r="66" spans="1:38" ht="12.75" customHeight="1">
      <c r="A66" s="383"/>
      <c r="B66" s="386"/>
      <c r="C66" s="314"/>
      <c r="D66" s="312" t="s">
        <v>911</v>
      </c>
      <c r="E66" s="315" t="s">
        <v>557</v>
      </c>
      <c r="F66" s="315">
        <v>232.5</v>
      </c>
      <c r="G66" s="315"/>
      <c r="H66" s="315">
        <v>322.5</v>
      </c>
      <c r="I66" s="316"/>
      <c r="J66" s="391"/>
      <c r="K66" s="317">
        <f>H66-F66</f>
        <v>90</v>
      </c>
      <c r="L66" s="318">
        <v>50</v>
      </c>
      <c r="M66" s="319">
        <f t="shared" si="41"/>
        <v>2200</v>
      </c>
      <c r="N66" s="317">
        <v>25</v>
      </c>
      <c r="O66" s="391"/>
      <c r="P66" s="386"/>
      <c r="Q66" s="226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19"/>
      <c r="AH66" s="117"/>
      <c r="AI66" s="117"/>
      <c r="AJ66" s="118"/>
      <c r="AK66" s="118"/>
      <c r="AL66" s="118"/>
    </row>
    <row r="67" spans="1:38" ht="12.75" customHeight="1">
      <c r="A67" s="377">
        <v>3</v>
      </c>
      <c r="B67" s="379">
        <v>45443</v>
      </c>
      <c r="C67" s="302"/>
      <c r="D67" s="303" t="s">
        <v>912</v>
      </c>
      <c r="E67" s="249" t="s">
        <v>557</v>
      </c>
      <c r="F67" s="249">
        <v>29.5</v>
      </c>
      <c r="G67" s="249"/>
      <c r="H67" s="249">
        <v>31.5</v>
      </c>
      <c r="I67" s="250"/>
      <c r="J67" s="375" t="s">
        <v>949</v>
      </c>
      <c r="K67" s="249">
        <f>H67-F67</f>
        <v>2</v>
      </c>
      <c r="L67" s="265">
        <v>50</v>
      </c>
      <c r="M67" s="394">
        <f>(2.25*450)-100</f>
        <v>912.5</v>
      </c>
      <c r="N67" s="377">
        <v>450</v>
      </c>
      <c r="O67" s="375" t="s">
        <v>548</v>
      </c>
      <c r="P67" s="379">
        <v>45447</v>
      </c>
      <c r="Q67" s="226"/>
      <c r="R67" s="54" t="s">
        <v>855</v>
      </c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19"/>
      <c r="AH67" s="117"/>
      <c r="AI67" s="117"/>
      <c r="AJ67" s="118"/>
      <c r="AK67" s="118"/>
      <c r="AL67" s="118"/>
    </row>
    <row r="68" spans="1:38" ht="12.75" customHeight="1">
      <c r="A68" s="378"/>
      <c r="B68" s="380"/>
      <c r="C68" s="302"/>
      <c r="D68" s="303" t="s">
        <v>913</v>
      </c>
      <c r="E68" s="249" t="s">
        <v>819</v>
      </c>
      <c r="F68" s="249">
        <v>15.25</v>
      </c>
      <c r="G68" s="249"/>
      <c r="H68" s="249">
        <v>15</v>
      </c>
      <c r="I68" s="250"/>
      <c r="J68" s="376"/>
      <c r="K68" s="249">
        <f>F68-H68</f>
        <v>0.25</v>
      </c>
      <c r="L68" s="265">
        <v>50</v>
      </c>
      <c r="M68" s="395"/>
      <c r="N68" s="378"/>
      <c r="O68" s="376"/>
      <c r="P68" s="380"/>
      <c r="Q68" s="226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381">
        <v>4</v>
      </c>
      <c r="B69" s="384">
        <v>45443</v>
      </c>
      <c r="C69" s="314"/>
      <c r="D69" s="312" t="s">
        <v>914</v>
      </c>
      <c r="E69" s="315" t="s">
        <v>557</v>
      </c>
      <c r="F69" s="315">
        <v>147.5</v>
      </c>
      <c r="G69" s="315"/>
      <c r="H69" s="315">
        <v>0</v>
      </c>
      <c r="I69" s="316"/>
      <c r="J69" s="387" t="s">
        <v>942</v>
      </c>
      <c r="K69" s="315">
        <f>H69-F69</f>
        <v>-147.5</v>
      </c>
      <c r="L69" s="320">
        <v>50</v>
      </c>
      <c r="M69" s="392">
        <f>-(45*75)-100</f>
        <v>-3475</v>
      </c>
      <c r="N69" s="381">
        <v>75</v>
      </c>
      <c r="O69" s="387" t="s">
        <v>558</v>
      </c>
      <c r="P69" s="384">
        <v>45446</v>
      </c>
      <c r="Q69" s="226"/>
      <c r="R69" s="54" t="s">
        <v>857</v>
      </c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383"/>
      <c r="B70" s="386"/>
      <c r="C70" s="314"/>
      <c r="D70" s="312" t="s">
        <v>915</v>
      </c>
      <c r="E70" s="315" t="s">
        <v>819</v>
      </c>
      <c r="F70" s="315">
        <v>102.5</v>
      </c>
      <c r="G70" s="315"/>
      <c r="H70" s="315">
        <v>0</v>
      </c>
      <c r="I70" s="316"/>
      <c r="J70" s="388"/>
      <c r="K70" s="315">
        <f>F70-H70</f>
        <v>102.5</v>
      </c>
      <c r="L70" s="320">
        <v>50</v>
      </c>
      <c r="M70" s="393"/>
      <c r="N70" s="383"/>
      <c r="O70" s="388"/>
      <c r="P70" s="386"/>
      <c r="Q70" s="226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371">
        <v>5</v>
      </c>
      <c r="B71" s="373">
        <v>45446</v>
      </c>
      <c r="C71" s="227"/>
      <c r="D71" s="271" t="s">
        <v>926</v>
      </c>
      <c r="E71" s="183" t="s">
        <v>557</v>
      </c>
      <c r="F71" s="183" t="s">
        <v>928</v>
      </c>
      <c r="G71" s="183"/>
      <c r="H71" s="183"/>
      <c r="I71" s="185"/>
      <c r="J71" s="369" t="s">
        <v>547</v>
      </c>
      <c r="K71" s="183"/>
      <c r="L71" s="186"/>
      <c r="M71" s="247"/>
      <c r="N71" s="183"/>
      <c r="O71" s="290"/>
      <c r="P71" s="289"/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372"/>
      <c r="B72" s="374"/>
      <c r="C72" s="227"/>
      <c r="D72" s="271" t="s">
        <v>927</v>
      </c>
      <c r="E72" s="183" t="s">
        <v>819</v>
      </c>
      <c r="F72" s="183">
        <v>64</v>
      </c>
      <c r="G72" s="183"/>
      <c r="H72" s="183">
        <v>19</v>
      </c>
      <c r="I72" s="185"/>
      <c r="J72" s="370"/>
      <c r="K72" s="183"/>
      <c r="L72" s="186"/>
      <c r="M72" s="247"/>
      <c r="N72" s="183"/>
      <c r="O72" s="294"/>
      <c r="P72" s="295"/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300">
        <v>6</v>
      </c>
      <c r="B73" s="301">
        <v>45446</v>
      </c>
      <c r="C73" s="302"/>
      <c r="D73" s="303" t="s">
        <v>929</v>
      </c>
      <c r="E73" s="249" t="s">
        <v>819</v>
      </c>
      <c r="F73" s="249">
        <v>165</v>
      </c>
      <c r="G73" s="249">
        <v>265</v>
      </c>
      <c r="H73" s="249">
        <v>55</v>
      </c>
      <c r="I73" s="250" t="s">
        <v>930</v>
      </c>
      <c r="J73" s="296" t="s">
        <v>936</v>
      </c>
      <c r="K73" s="248">
        <f>F73-H73</f>
        <v>110</v>
      </c>
      <c r="L73" s="297">
        <v>50</v>
      </c>
      <c r="M73" s="298">
        <f>(K73*N73)-L73</f>
        <v>2700</v>
      </c>
      <c r="N73" s="248">
        <v>25</v>
      </c>
      <c r="O73" s="296" t="s">
        <v>548</v>
      </c>
      <c r="P73" s="299">
        <v>45447</v>
      </c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381">
        <v>7</v>
      </c>
      <c r="B74" s="384">
        <v>45447</v>
      </c>
      <c r="C74" s="314"/>
      <c r="D74" s="312" t="s">
        <v>951</v>
      </c>
      <c r="E74" s="315" t="s">
        <v>557</v>
      </c>
      <c r="F74" s="315">
        <v>285</v>
      </c>
      <c r="G74" s="315"/>
      <c r="H74" s="315">
        <v>0</v>
      </c>
      <c r="I74" s="316"/>
      <c r="J74" s="387" t="s">
        <v>953</v>
      </c>
      <c r="K74" s="315">
        <v>-285</v>
      </c>
      <c r="L74" s="320">
        <v>25</v>
      </c>
      <c r="M74" s="402">
        <v>-6375</v>
      </c>
      <c r="N74" s="317">
        <v>40</v>
      </c>
      <c r="O74" s="387" t="s">
        <v>558</v>
      </c>
      <c r="P74" s="384">
        <v>45447</v>
      </c>
      <c r="Q74" s="226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383"/>
      <c r="B75" s="386"/>
      <c r="C75" s="314"/>
      <c r="D75" s="314" t="s">
        <v>952</v>
      </c>
      <c r="E75" s="315" t="s">
        <v>819</v>
      </c>
      <c r="F75" s="315">
        <v>140</v>
      </c>
      <c r="G75" s="315"/>
      <c r="H75" s="315">
        <v>12.5</v>
      </c>
      <c r="I75" s="316"/>
      <c r="J75" s="388"/>
      <c r="K75" s="317">
        <f>F75-H75</f>
        <v>127.5</v>
      </c>
      <c r="L75" s="318">
        <v>50</v>
      </c>
      <c r="M75" s="403"/>
      <c r="N75" s="317">
        <v>40</v>
      </c>
      <c r="O75" s="388"/>
      <c r="P75" s="386"/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398">
        <v>8</v>
      </c>
      <c r="B76" s="400">
        <v>45417</v>
      </c>
      <c r="C76" s="345"/>
      <c r="D76" s="345" t="s">
        <v>974</v>
      </c>
      <c r="E76" s="335" t="s">
        <v>557</v>
      </c>
      <c r="F76" s="335" t="s">
        <v>976</v>
      </c>
      <c r="G76" s="335"/>
      <c r="H76" s="335"/>
      <c r="I76" s="336"/>
      <c r="J76" s="396" t="s">
        <v>547</v>
      </c>
      <c r="K76" s="335"/>
      <c r="L76" s="338"/>
      <c r="M76" s="346"/>
      <c r="N76" s="335"/>
      <c r="O76" s="336"/>
      <c r="P76" s="337"/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399"/>
      <c r="B77" s="401"/>
      <c r="C77" s="345"/>
      <c r="D77" s="345" t="s">
        <v>975</v>
      </c>
      <c r="E77" s="335" t="s">
        <v>819</v>
      </c>
      <c r="F77" s="335" t="s">
        <v>977</v>
      </c>
      <c r="G77" s="335"/>
      <c r="H77" s="335"/>
      <c r="I77" s="336"/>
      <c r="J77" s="397"/>
      <c r="K77" s="335"/>
      <c r="L77" s="338"/>
      <c r="M77" s="346"/>
      <c r="N77" s="335"/>
      <c r="O77" s="336"/>
      <c r="P77" s="337"/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377">
        <v>9</v>
      </c>
      <c r="B78" s="379">
        <v>45449</v>
      </c>
      <c r="C78" s="302"/>
      <c r="D78" s="302" t="s">
        <v>1030</v>
      </c>
      <c r="E78" s="249" t="s">
        <v>557</v>
      </c>
      <c r="F78" s="249">
        <v>255</v>
      </c>
      <c r="G78" s="249"/>
      <c r="H78" s="249">
        <v>262.5</v>
      </c>
      <c r="I78" s="250"/>
      <c r="J78" s="404" t="s">
        <v>1037</v>
      </c>
      <c r="K78" s="248">
        <f>H78-F78</f>
        <v>7.5</v>
      </c>
      <c r="L78" s="297">
        <v>50</v>
      </c>
      <c r="M78" s="406">
        <v>1085</v>
      </c>
      <c r="N78" s="248">
        <v>25</v>
      </c>
      <c r="O78" s="404" t="s">
        <v>548</v>
      </c>
      <c r="P78" s="379">
        <v>45449</v>
      </c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78"/>
      <c r="B79" s="380"/>
      <c r="C79" s="302"/>
      <c r="D79" s="302" t="s">
        <v>1031</v>
      </c>
      <c r="E79" s="249" t="s">
        <v>819</v>
      </c>
      <c r="F79" s="249">
        <v>40</v>
      </c>
      <c r="G79" s="249"/>
      <c r="H79" s="249">
        <v>0.1</v>
      </c>
      <c r="I79" s="250"/>
      <c r="J79" s="405"/>
      <c r="K79" s="248">
        <f>F79-H79</f>
        <v>39.9</v>
      </c>
      <c r="L79" s="297">
        <v>50</v>
      </c>
      <c r="M79" s="407"/>
      <c r="N79" s="248">
        <v>25</v>
      </c>
      <c r="O79" s="405"/>
      <c r="P79" s="380"/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49">
        <v>10</v>
      </c>
      <c r="B80" s="299">
        <v>45449</v>
      </c>
      <c r="C80" s="302"/>
      <c r="D80" s="302" t="s">
        <v>1032</v>
      </c>
      <c r="E80" s="249" t="s">
        <v>557</v>
      </c>
      <c r="F80" s="249">
        <v>47.5</v>
      </c>
      <c r="G80" s="249">
        <v>0</v>
      </c>
      <c r="H80" s="249">
        <v>82.5</v>
      </c>
      <c r="I80" s="250" t="s">
        <v>1033</v>
      </c>
      <c r="J80" s="296" t="s">
        <v>1034</v>
      </c>
      <c r="K80" s="248">
        <f>H80-F80</f>
        <v>35</v>
      </c>
      <c r="L80" s="297">
        <v>50</v>
      </c>
      <c r="M80" s="298">
        <f>(K80*N80)-L80</f>
        <v>825</v>
      </c>
      <c r="N80" s="248">
        <v>25</v>
      </c>
      <c r="O80" s="296" t="s">
        <v>548</v>
      </c>
      <c r="P80" s="299">
        <v>45449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9">
        <v>11</v>
      </c>
      <c r="B81" s="299">
        <v>45449</v>
      </c>
      <c r="C81" s="302"/>
      <c r="D81" s="302" t="s">
        <v>1032</v>
      </c>
      <c r="E81" s="249" t="s">
        <v>557</v>
      </c>
      <c r="F81" s="249">
        <v>32</v>
      </c>
      <c r="G81" s="249">
        <v>0</v>
      </c>
      <c r="H81" s="249">
        <v>56</v>
      </c>
      <c r="I81" s="250" t="s">
        <v>1035</v>
      </c>
      <c r="J81" s="296" t="s">
        <v>1036</v>
      </c>
      <c r="K81" s="248">
        <f>H81-F81</f>
        <v>24</v>
      </c>
      <c r="L81" s="297">
        <v>50</v>
      </c>
      <c r="M81" s="298">
        <f>(K81*N81)-L81</f>
        <v>550</v>
      </c>
      <c r="N81" s="248">
        <v>25</v>
      </c>
      <c r="O81" s="296" t="s">
        <v>548</v>
      </c>
      <c r="P81" s="299">
        <v>45449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335"/>
      <c r="B82" s="337"/>
      <c r="C82" s="345"/>
      <c r="D82" s="345"/>
      <c r="E82" s="335"/>
      <c r="F82" s="335"/>
      <c r="G82" s="335"/>
      <c r="H82" s="335"/>
      <c r="I82" s="336"/>
      <c r="J82" s="336"/>
      <c r="K82" s="335"/>
      <c r="L82" s="338"/>
      <c r="M82" s="346"/>
      <c r="N82" s="335"/>
      <c r="O82" s="336"/>
      <c r="P82" s="337"/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s="243" customFormat="1" ht="12.75" customHeight="1">
      <c r="A83" s="347"/>
      <c r="B83" s="347"/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Q83" s="239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242"/>
      <c r="AH83" s="240"/>
      <c r="AI83" s="240"/>
      <c r="AJ83" s="241"/>
      <c r="AK83" s="241"/>
      <c r="AL83" s="241"/>
    </row>
    <row r="84" spans="1:38" ht="38.25" customHeight="1">
      <c r="A84" s="91" t="s">
        <v>569</v>
      </c>
      <c r="B84" s="124"/>
      <c r="C84" s="124"/>
      <c r="D84" s="125"/>
      <c r="E84" s="109"/>
      <c r="F84" s="6"/>
      <c r="G84" s="6"/>
      <c r="H84" s="110"/>
      <c r="I84" s="126"/>
      <c r="J84" s="1"/>
      <c r="K84" s="6"/>
      <c r="L84" s="6"/>
      <c r="M84" s="6"/>
      <c r="N84" s="1"/>
      <c r="O84" s="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"/>
      <c r="AH84" s="1"/>
      <c r="AI84" s="1"/>
      <c r="AJ84" s="6"/>
      <c r="AK84" s="1"/>
    </row>
    <row r="85" spans="1:38" ht="39.6">
      <c r="A85" s="92" t="s">
        <v>16</v>
      </c>
      <c r="B85" s="93" t="s">
        <v>522</v>
      </c>
      <c r="C85" s="93"/>
      <c r="D85" s="94" t="s">
        <v>533</v>
      </c>
      <c r="E85" s="93" t="s">
        <v>534</v>
      </c>
      <c r="F85" s="93" t="s">
        <v>535</v>
      </c>
      <c r="G85" s="93" t="s">
        <v>536</v>
      </c>
      <c r="H85" s="93" t="s">
        <v>537</v>
      </c>
      <c r="I85" s="93" t="s">
        <v>538</v>
      </c>
      <c r="J85" s="92" t="s">
        <v>539</v>
      </c>
      <c r="K85" s="113" t="s">
        <v>556</v>
      </c>
      <c r="L85" s="114" t="s">
        <v>541</v>
      </c>
      <c r="M85" s="95" t="s">
        <v>542</v>
      </c>
      <c r="N85" s="93" t="s">
        <v>543</v>
      </c>
      <c r="O85" s="94" t="s">
        <v>544</v>
      </c>
      <c r="P85" s="193" t="s">
        <v>545</v>
      </c>
      <c r="Q85" s="195" t="s">
        <v>813</v>
      </c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37"/>
      <c r="AH85" s="37"/>
      <c r="AI85" s="37"/>
      <c r="AJ85" s="37"/>
      <c r="AK85" s="37"/>
      <c r="AL85" s="37"/>
    </row>
    <row r="86" spans="1:38" ht="12.75" customHeight="1">
      <c r="A86" s="183">
        <v>1</v>
      </c>
      <c r="B86" s="184">
        <v>45356</v>
      </c>
      <c r="C86" s="227"/>
      <c r="D86" s="227" t="s">
        <v>295</v>
      </c>
      <c r="E86" s="183" t="s">
        <v>851</v>
      </c>
      <c r="F86" s="293">
        <v>38.94</v>
      </c>
      <c r="G86" s="183">
        <v>34.64</v>
      </c>
      <c r="H86" s="183"/>
      <c r="I86" s="183" t="s">
        <v>901</v>
      </c>
      <c r="J86" s="183" t="s">
        <v>547</v>
      </c>
      <c r="K86" s="183"/>
      <c r="L86" s="245"/>
      <c r="M86" s="246"/>
      <c r="N86" s="183"/>
      <c r="O86" s="231"/>
      <c r="P86" s="186">
        <f>VLOOKUP(D86,'MidCap Intra'!$B$11:$C$571,2,0)</f>
        <v>36.700000000000003</v>
      </c>
      <c r="Q86" s="244"/>
      <c r="R86" s="54" t="s">
        <v>855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</row>
    <row r="87" spans="1:38" ht="12.75" customHeight="1">
      <c r="A87" s="315">
        <v>2</v>
      </c>
      <c r="B87" s="322">
        <v>45390</v>
      </c>
      <c r="C87" s="314"/>
      <c r="D87" s="314" t="s">
        <v>844</v>
      </c>
      <c r="E87" s="315" t="s">
        <v>546</v>
      </c>
      <c r="F87" s="315">
        <v>1880</v>
      </c>
      <c r="G87" s="315">
        <v>1770</v>
      </c>
      <c r="H87" s="315">
        <v>1770</v>
      </c>
      <c r="I87" s="315" t="s">
        <v>842</v>
      </c>
      <c r="J87" s="317" t="s">
        <v>969</v>
      </c>
      <c r="K87" s="317">
        <f t="shared" ref="K87" si="42">H87-F87</f>
        <v>-110</v>
      </c>
      <c r="L87" s="326">
        <f t="shared" ref="L87" si="43">(F87*-0.3)/100</f>
        <v>-5.64</v>
      </c>
      <c r="M87" s="327">
        <f t="shared" ref="M87" si="44">(K87+L87)/F87</f>
        <v>-6.1510638297872337E-2</v>
      </c>
      <c r="N87" s="317" t="s">
        <v>558</v>
      </c>
      <c r="O87" s="328">
        <v>45448</v>
      </c>
      <c r="P87" s="320"/>
      <c r="Q87" s="244"/>
      <c r="R87" s="54" t="s">
        <v>855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</row>
    <row r="88" spans="1:38" ht="12.75" customHeight="1">
      <c r="A88" s="183">
        <v>3</v>
      </c>
      <c r="B88" s="184">
        <v>45436</v>
      </c>
      <c r="C88" s="227"/>
      <c r="D88" s="227" t="s">
        <v>148</v>
      </c>
      <c r="E88" s="183" t="s">
        <v>546</v>
      </c>
      <c r="F88" s="183" t="s">
        <v>943</v>
      </c>
      <c r="G88" s="183">
        <v>290</v>
      </c>
      <c r="H88" s="183"/>
      <c r="I88" s="183" t="s">
        <v>898</v>
      </c>
      <c r="J88" s="183" t="s">
        <v>547</v>
      </c>
      <c r="K88" s="183"/>
      <c r="L88" s="245"/>
      <c r="M88" s="246"/>
      <c r="N88" s="183"/>
      <c r="O88" s="231"/>
      <c r="P88" s="186">
        <f>VLOOKUP(D88,'MidCap Intra'!$B$11:$C$571,2,0)</f>
        <v>339.35</v>
      </c>
      <c r="Q88" s="244"/>
      <c r="R88" s="54" t="s">
        <v>855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</row>
    <row r="89" spans="1:38" ht="12.75" customHeight="1">
      <c r="A89" s="183"/>
      <c r="B89" s="184"/>
      <c r="C89" s="227"/>
      <c r="D89" s="227"/>
      <c r="E89" s="183"/>
      <c r="F89" s="183"/>
      <c r="G89" s="183"/>
      <c r="H89" s="183"/>
      <c r="I89" s="183"/>
      <c r="J89" s="183"/>
      <c r="K89" s="183"/>
      <c r="L89" s="245"/>
      <c r="M89" s="246"/>
      <c r="N89" s="183"/>
      <c r="O89" s="231"/>
      <c r="P89" s="186"/>
      <c r="Q89" s="244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</row>
    <row r="90" spans="1:38" ht="12.75" customHeight="1">
      <c r="A90" s="183"/>
      <c r="B90" s="184"/>
      <c r="C90" s="227"/>
      <c r="D90" s="227"/>
      <c r="E90" s="183"/>
      <c r="F90" s="183"/>
      <c r="G90" s="183"/>
      <c r="H90" s="183"/>
      <c r="I90" s="183"/>
      <c r="J90" s="183"/>
      <c r="K90" s="183"/>
      <c r="L90" s="245"/>
      <c r="M90" s="246"/>
      <c r="N90" s="183"/>
      <c r="O90" s="231"/>
      <c r="P90" s="184"/>
      <c r="Q90" s="244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</row>
    <row r="91" spans="1:38" ht="12.75" customHeight="1">
      <c r="A91" s="103" t="s">
        <v>549</v>
      </c>
      <c r="B91" s="103"/>
      <c r="C91" s="103"/>
      <c r="D91" s="54"/>
      <c r="E91" s="37"/>
      <c r="F91" s="108" t="s">
        <v>551</v>
      </c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</row>
    <row r="92" spans="1:38" ht="12.75" customHeight="1">
      <c r="A92" s="107" t="s">
        <v>550</v>
      </c>
      <c r="B92" s="103"/>
      <c r="C92" s="103"/>
      <c r="D92" s="54"/>
      <c r="E92" s="37"/>
      <c r="F92" s="108" t="s">
        <v>554</v>
      </c>
      <c r="G92" s="54"/>
      <c r="H92" s="54" t="s">
        <v>571</v>
      </c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</row>
    <row r="93" spans="1:38" ht="12.75" customHeight="1">
      <c r="A93" s="54"/>
      <c r="B93" s="54"/>
      <c r="C93" s="103"/>
      <c r="D93" s="54"/>
      <c r="E93" s="37"/>
      <c r="F93" s="108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</row>
    <row r="94" spans="1:38" ht="12.75" customHeight="1">
      <c r="A94" s="54"/>
      <c r="B94" s="54"/>
      <c r="C94" s="103"/>
      <c r="D94" s="54"/>
      <c r="E94" s="37"/>
      <c r="F94" s="108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8" ht="12.75" customHeight="1">
      <c r="A95" s="54"/>
      <c r="B95" s="54"/>
      <c r="C95" s="103"/>
      <c r="D95" s="54"/>
      <c r="E95" s="37"/>
      <c r="F95" s="108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8" ht="12.75" customHeight="1">
      <c r="A96" s="54"/>
      <c r="B96" s="54"/>
      <c r="C96" s="103"/>
      <c r="D96" s="54"/>
      <c r="E96" s="37"/>
      <c r="F96" s="108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54"/>
      <c r="B97" s="54"/>
      <c r="C97" s="103"/>
      <c r="D97" s="54"/>
      <c r="E97" s="37"/>
      <c r="F97" s="108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54"/>
      <c r="B98" s="54"/>
      <c r="C98" s="103"/>
      <c r="D98" s="54"/>
      <c r="E98" s="37"/>
      <c r="F98" s="108"/>
      <c r="G98" s="54"/>
      <c r="H98" s="37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54"/>
      <c r="B99" s="54"/>
      <c r="C99" s="103"/>
      <c r="D99" s="54"/>
      <c r="E99" s="37"/>
      <c r="F99" s="108"/>
      <c r="G99" s="54"/>
      <c r="H99" s="37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54"/>
      <c r="B100" s="54"/>
      <c r="C100" s="97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38.25" customHeight="1">
      <c r="A101" s="37"/>
      <c r="B101" s="127" t="s">
        <v>572</v>
      </c>
      <c r="C101" s="127"/>
      <c r="D101" s="54"/>
      <c r="E101" s="127"/>
      <c r="F101" s="6"/>
      <c r="G101" s="6"/>
      <c r="H101" s="111"/>
      <c r="I101" s="6"/>
      <c r="J101" s="111"/>
      <c r="K101" s="112"/>
      <c r="L101" s="6"/>
      <c r="M101" s="6"/>
      <c r="N101" s="1"/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92" t="s">
        <v>16</v>
      </c>
      <c r="B102" s="93" t="s">
        <v>522</v>
      </c>
      <c r="C102" s="93"/>
      <c r="D102" s="94" t="s">
        <v>533</v>
      </c>
      <c r="E102" s="93" t="s">
        <v>534</v>
      </c>
      <c r="F102" s="93" t="s">
        <v>535</v>
      </c>
      <c r="G102" s="93" t="s">
        <v>573</v>
      </c>
      <c r="H102" s="93" t="s">
        <v>574</v>
      </c>
      <c r="I102" s="93" t="s">
        <v>538</v>
      </c>
      <c r="J102" s="128" t="s">
        <v>539</v>
      </c>
      <c r="K102" s="93" t="s">
        <v>540</v>
      </c>
      <c r="L102" s="93" t="s">
        <v>575</v>
      </c>
      <c r="M102" s="93" t="s">
        <v>543</v>
      </c>
      <c r="N102" s="94" t="s">
        <v>544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1</v>
      </c>
      <c r="B103" s="130">
        <v>41579</v>
      </c>
      <c r="C103" s="130"/>
      <c r="D103" s="131" t="s">
        <v>576</v>
      </c>
      <c r="E103" s="132" t="s">
        <v>546</v>
      </c>
      <c r="F103" s="133">
        <v>82</v>
      </c>
      <c r="G103" s="132" t="s">
        <v>577</v>
      </c>
      <c r="H103" s="132">
        <v>100</v>
      </c>
      <c r="I103" s="134">
        <v>100</v>
      </c>
      <c r="J103" s="135" t="s">
        <v>578</v>
      </c>
      <c r="K103" s="136">
        <f t="shared" ref="K103:K134" si="45">H103-F103</f>
        <v>18</v>
      </c>
      <c r="L103" s="137">
        <f t="shared" ref="L103:L134" si="46">K103/F103</f>
        <v>0.21951219512195122</v>
      </c>
      <c r="M103" s="132" t="s">
        <v>548</v>
      </c>
      <c r="N103" s="138">
        <v>42657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2</v>
      </c>
      <c r="B104" s="130">
        <v>41794</v>
      </c>
      <c r="C104" s="130"/>
      <c r="D104" s="131" t="s">
        <v>579</v>
      </c>
      <c r="E104" s="132" t="s">
        <v>557</v>
      </c>
      <c r="F104" s="133">
        <v>257</v>
      </c>
      <c r="G104" s="132" t="s">
        <v>577</v>
      </c>
      <c r="H104" s="132">
        <v>300</v>
      </c>
      <c r="I104" s="134">
        <v>300</v>
      </c>
      <c r="J104" s="135" t="s">
        <v>578</v>
      </c>
      <c r="K104" s="136">
        <f t="shared" si="45"/>
        <v>43</v>
      </c>
      <c r="L104" s="137">
        <f t="shared" si="46"/>
        <v>0.16731517509727625</v>
      </c>
      <c r="M104" s="132" t="s">
        <v>548</v>
      </c>
      <c r="N104" s="138">
        <v>41822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3</v>
      </c>
      <c r="B105" s="130">
        <v>41828</v>
      </c>
      <c r="C105" s="130"/>
      <c r="D105" s="131" t="s">
        <v>580</v>
      </c>
      <c r="E105" s="132" t="s">
        <v>557</v>
      </c>
      <c r="F105" s="133">
        <v>393</v>
      </c>
      <c r="G105" s="132" t="s">
        <v>577</v>
      </c>
      <c r="H105" s="132">
        <v>468</v>
      </c>
      <c r="I105" s="134">
        <v>468</v>
      </c>
      <c r="J105" s="135" t="s">
        <v>578</v>
      </c>
      <c r="K105" s="136">
        <f t="shared" si="45"/>
        <v>75</v>
      </c>
      <c r="L105" s="137">
        <f t="shared" si="46"/>
        <v>0.19083969465648856</v>
      </c>
      <c r="M105" s="132" t="s">
        <v>548</v>
      </c>
      <c r="N105" s="138">
        <v>41863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4</v>
      </c>
      <c r="B106" s="130">
        <v>41857</v>
      </c>
      <c r="C106" s="130"/>
      <c r="D106" s="131" t="s">
        <v>581</v>
      </c>
      <c r="E106" s="132" t="s">
        <v>557</v>
      </c>
      <c r="F106" s="133">
        <v>205</v>
      </c>
      <c r="G106" s="132" t="s">
        <v>577</v>
      </c>
      <c r="H106" s="132">
        <v>275</v>
      </c>
      <c r="I106" s="134">
        <v>250</v>
      </c>
      <c r="J106" s="135" t="s">
        <v>578</v>
      </c>
      <c r="K106" s="136">
        <f t="shared" si="45"/>
        <v>70</v>
      </c>
      <c r="L106" s="137">
        <f t="shared" si="46"/>
        <v>0.34146341463414637</v>
      </c>
      <c r="M106" s="132" t="s">
        <v>548</v>
      </c>
      <c r="N106" s="138">
        <v>41962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5</v>
      </c>
      <c r="B107" s="130">
        <v>41886</v>
      </c>
      <c r="C107" s="130"/>
      <c r="D107" s="131" t="s">
        <v>582</v>
      </c>
      <c r="E107" s="132" t="s">
        <v>557</v>
      </c>
      <c r="F107" s="133">
        <v>162</v>
      </c>
      <c r="G107" s="132" t="s">
        <v>577</v>
      </c>
      <c r="H107" s="132">
        <v>190</v>
      </c>
      <c r="I107" s="134">
        <v>190</v>
      </c>
      <c r="J107" s="135" t="s">
        <v>578</v>
      </c>
      <c r="K107" s="136">
        <f t="shared" si="45"/>
        <v>28</v>
      </c>
      <c r="L107" s="137">
        <f t="shared" si="46"/>
        <v>0.1728395061728395</v>
      </c>
      <c r="M107" s="132" t="s">
        <v>548</v>
      </c>
      <c r="N107" s="138">
        <v>42006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6</v>
      </c>
      <c r="B108" s="130">
        <v>41886</v>
      </c>
      <c r="C108" s="130"/>
      <c r="D108" s="131" t="s">
        <v>583</v>
      </c>
      <c r="E108" s="132" t="s">
        <v>557</v>
      </c>
      <c r="F108" s="133">
        <v>75</v>
      </c>
      <c r="G108" s="132" t="s">
        <v>577</v>
      </c>
      <c r="H108" s="132">
        <v>91.5</v>
      </c>
      <c r="I108" s="134" t="s">
        <v>570</v>
      </c>
      <c r="J108" s="135" t="s">
        <v>584</v>
      </c>
      <c r="K108" s="136">
        <f t="shared" si="45"/>
        <v>16.5</v>
      </c>
      <c r="L108" s="137">
        <f t="shared" si="46"/>
        <v>0.22</v>
      </c>
      <c r="M108" s="132" t="s">
        <v>548</v>
      </c>
      <c r="N108" s="138">
        <v>41954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7</v>
      </c>
      <c r="B109" s="130">
        <v>41913</v>
      </c>
      <c r="C109" s="130"/>
      <c r="D109" s="131" t="s">
        <v>585</v>
      </c>
      <c r="E109" s="132" t="s">
        <v>557</v>
      </c>
      <c r="F109" s="133">
        <v>850</v>
      </c>
      <c r="G109" s="132" t="s">
        <v>577</v>
      </c>
      <c r="H109" s="132">
        <v>982.5</v>
      </c>
      <c r="I109" s="134">
        <v>1050</v>
      </c>
      <c r="J109" s="135" t="s">
        <v>586</v>
      </c>
      <c r="K109" s="136">
        <f t="shared" si="45"/>
        <v>132.5</v>
      </c>
      <c r="L109" s="137">
        <f t="shared" si="46"/>
        <v>0.15588235294117647</v>
      </c>
      <c r="M109" s="132" t="s">
        <v>548</v>
      </c>
      <c r="N109" s="138">
        <v>42039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8</v>
      </c>
      <c r="B110" s="130">
        <v>41913</v>
      </c>
      <c r="C110" s="130"/>
      <c r="D110" s="131" t="s">
        <v>587</v>
      </c>
      <c r="E110" s="132" t="s">
        <v>557</v>
      </c>
      <c r="F110" s="133">
        <v>475</v>
      </c>
      <c r="G110" s="132" t="s">
        <v>577</v>
      </c>
      <c r="H110" s="132">
        <v>515</v>
      </c>
      <c r="I110" s="134">
        <v>600</v>
      </c>
      <c r="J110" s="135" t="s">
        <v>588</v>
      </c>
      <c r="K110" s="136">
        <f t="shared" si="45"/>
        <v>40</v>
      </c>
      <c r="L110" s="137">
        <f t="shared" si="46"/>
        <v>8.4210526315789472E-2</v>
      </c>
      <c r="M110" s="132" t="s">
        <v>548</v>
      </c>
      <c r="N110" s="138">
        <v>41939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9</v>
      </c>
      <c r="B111" s="130">
        <v>41913</v>
      </c>
      <c r="C111" s="130"/>
      <c r="D111" s="131" t="s">
        <v>589</v>
      </c>
      <c r="E111" s="132" t="s">
        <v>557</v>
      </c>
      <c r="F111" s="133">
        <v>86</v>
      </c>
      <c r="G111" s="132" t="s">
        <v>577</v>
      </c>
      <c r="H111" s="132">
        <v>99</v>
      </c>
      <c r="I111" s="134">
        <v>140</v>
      </c>
      <c r="J111" s="135" t="s">
        <v>590</v>
      </c>
      <c r="K111" s="136">
        <f t="shared" si="45"/>
        <v>13</v>
      </c>
      <c r="L111" s="137">
        <f t="shared" si="46"/>
        <v>0.15116279069767441</v>
      </c>
      <c r="M111" s="132" t="s">
        <v>548</v>
      </c>
      <c r="N111" s="138">
        <v>41939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10</v>
      </c>
      <c r="B112" s="130">
        <v>41926</v>
      </c>
      <c r="C112" s="130"/>
      <c r="D112" s="131" t="s">
        <v>591</v>
      </c>
      <c r="E112" s="132" t="s">
        <v>557</v>
      </c>
      <c r="F112" s="133">
        <v>496.6</v>
      </c>
      <c r="G112" s="132" t="s">
        <v>577</v>
      </c>
      <c r="H112" s="132">
        <v>621</v>
      </c>
      <c r="I112" s="134">
        <v>580</v>
      </c>
      <c r="J112" s="135" t="s">
        <v>578</v>
      </c>
      <c r="K112" s="136">
        <f t="shared" si="45"/>
        <v>124.39999999999998</v>
      </c>
      <c r="L112" s="137">
        <f t="shared" si="46"/>
        <v>0.25050342327829234</v>
      </c>
      <c r="M112" s="132" t="s">
        <v>548</v>
      </c>
      <c r="N112" s="138">
        <v>42605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11</v>
      </c>
      <c r="B113" s="130">
        <v>41926</v>
      </c>
      <c r="C113" s="130"/>
      <c r="D113" s="131" t="s">
        <v>592</v>
      </c>
      <c r="E113" s="132" t="s">
        <v>557</v>
      </c>
      <c r="F113" s="133">
        <v>2481.9</v>
      </c>
      <c r="G113" s="132" t="s">
        <v>577</v>
      </c>
      <c r="H113" s="132">
        <v>2840</v>
      </c>
      <c r="I113" s="134">
        <v>2870</v>
      </c>
      <c r="J113" s="135" t="s">
        <v>593</v>
      </c>
      <c r="K113" s="136">
        <f t="shared" si="45"/>
        <v>358.09999999999991</v>
      </c>
      <c r="L113" s="137">
        <f t="shared" si="46"/>
        <v>0.14428462065353154</v>
      </c>
      <c r="M113" s="132" t="s">
        <v>548</v>
      </c>
      <c r="N113" s="138">
        <v>42017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12</v>
      </c>
      <c r="B114" s="130">
        <v>41928</v>
      </c>
      <c r="C114" s="130"/>
      <c r="D114" s="131" t="s">
        <v>594</v>
      </c>
      <c r="E114" s="132" t="s">
        <v>557</v>
      </c>
      <c r="F114" s="133">
        <v>84.5</v>
      </c>
      <c r="G114" s="132" t="s">
        <v>577</v>
      </c>
      <c r="H114" s="132">
        <v>93</v>
      </c>
      <c r="I114" s="134">
        <v>110</v>
      </c>
      <c r="J114" s="135" t="s">
        <v>595</v>
      </c>
      <c r="K114" s="136">
        <f t="shared" si="45"/>
        <v>8.5</v>
      </c>
      <c r="L114" s="137">
        <f t="shared" si="46"/>
        <v>0.10059171597633136</v>
      </c>
      <c r="M114" s="132" t="s">
        <v>548</v>
      </c>
      <c r="N114" s="138">
        <v>41939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13</v>
      </c>
      <c r="B115" s="130">
        <v>41928</v>
      </c>
      <c r="C115" s="130"/>
      <c r="D115" s="131" t="s">
        <v>596</v>
      </c>
      <c r="E115" s="132" t="s">
        <v>557</v>
      </c>
      <c r="F115" s="133">
        <v>401</v>
      </c>
      <c r="G115" s="132" t="s">
        <v>577</v>
      </c>
      <c r="H115" s="132">
        <v>428</v>
      </c>
      <c r="I115" s="134">
        <v>450</v>
      </c>
      <c r="J115" s="135" t="s">
        <v>597</v>
      </c>
      <c r="K115" s="136">
        <f t="shared" si="45"/>
        <v>27</v>
      </c>
      <c r="L115" s="137">
        <f t="shared" si="46"/>
        <v>6.7331670822942641E-2</v>
      </c>
      <c r="M115" s="132" t="s">
        <v>548</v>
      </c>
      <c r="N115" s="138">
        <v>42020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14</v>
      </c>
      <c r="B116" s="130">
        <v>41928</v>
      </c>
      <c r="C116" s="130"/>
      <c r="D116" s="131" t="s">
        <v>598</v>
      </c>
      <c r="E116" s="132" t="s">
        <v>557</v>
      </c>
      <c r="F116" s="133">
        <v>101</v>
      </c>
      <c r="G116" s="132" t="s">
        <v>577</v>
      </c>
      <c r="H116" s="132">
        <v>112</v>
      </c>
      <c r="I116" s="134">
        <v>120</v>
      </c>
      <c r="J116" s="135" t="s">
        <v>599</v>
      </c>
      <c r="K116" s="136">
        <f t="shared" si="45"/>
        <v>11</v>
      </c>
      <c r="L116" s="137">
        <f t="shared" si="46"/>
        <v>0.10891089108910891</v>
      </c>
      <c r="M116" s="132" t="s">
        <v>548</v>
      </c>
      <c r="N116" s="138">
        <v>41939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15</v>
      </c>
      <c r="B117" s="130">
        <v>41954</v>
      </c>
      <c r="C117" s="130"/>
      <c r="D117" s="131" t="s">
        <v>600</v>
      </c>
      <c r="E117" s="132" t="s">
        <v>557</v>
      </c>
      <c r="F117" s="133">
        <v>59</v>
      </c>
      <c r="G117" s="132" t="s">
        <v>577</v>
      </c>
      <c r="H117" s="132">
        <v>76</v>
      </c>
      <c r="I117" s="134">
        <v>76</v>
      </c>
      <c r="J117" s="135" t="s">
        <v>578</v>
      </c>
      <c r="K117" s="136">
        <f t="shared" si="45"/>
        <v>17</v>
      </c>
      <c r="L117" s="137">
        <f t="shared" si="46"/>
        <v>0.28813559322033899</v>
      </c>
      <c r="M117" s="132" t="s">
        <v>548</v>
      </c>
      <c r="N117" s="138">
        <v>43032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16</v>
      </c>
      <c r="B118" s="130">
        <v>41954</v>
      </c>
      <c r="C118" s="130"/>
      <c r="D118" s="131" t="s">
        <v>589</v>
      </c>
      <c r="E118" s="132" t="s">
        <v>557</v>
      </c>
      <c r="F118" s="133">
        <v>99</v>
      </c>
      <c r="G118" s="132" t="s">
        <v>577</v>
      </c>
      <c r="H118" s="132">
        <v>120</v>
      </c>
      <c r="I118" s="134">
        <v>120</v>
      </c>
      <c r="J118" s="135" t="s">
        <v>566</v>
      </c>
      <c r="K118" s="136">
        <f t="shared" si="45"/>
        <v>21</v>
      </c>
      <c r="L118" s="137">
        <f t="shared" si="46"/>
        <v>0.21212121212121213</v>
      </c>
      <c r="M118" s="132" t="s">
        <v>548</v>
      </c>
      <c r="N118" s="138">
        <v>41960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17</v>
      </c>
      <c r="B119" s="130">
        <v>41956</v>
      </c>
      <c r="C119" s="130"/>
      <c r="D119" s="131" t="s">
        <v>601</v>
      </c>
      <c r="E119" s="132" t="s">
        <v>557</v>
      </c>
      <c r="F119" s="133">
        <v>22</v>
      </c>
      <c r="G119" s="132" t="s">
        <v>577</v>
      </c>
      <c r="H119" s="132">
        <v>33.549999999999997</v>
      </c>
      <c r="I119" s="134">
        <v>32</v>
      </c>
      <c r="J119" s="135" t="s">
        <v>602</v>
      </c>
      <c r="K119" s="136">
        <f t="shared" si="45"/>
        <v>11.549999999999997</v>
      </c>
      <c r="L119" s="137">
        <f t="shared" si="46"/>
        <v>0.52499999999999991</v>
      </c>
      <c r="M119" s="132" t="s">
        <v>548</v>
      </c>
      <c r="N119" s="138">
        <v>42188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18</v>
      </c>
      <c r="B120" s="130">
        <v>41976</v>
      </c>
      <c r="C120" s="130"/>
      <c r="D120" s="131" t="s">
        <v>603</v>
      </c>
      <c r="E120" s="132" t="s">
        <v>557</v>
      </c>
      <c r="F120" s="133">
        <v>440</v>
      </c>
      <c r="G120" s="132" t="s">
        <v>577</v>
      </c>
      <c r="H120" s="132">
        <v>520</v>
      </c>
      <c r="I120" s="134">
        <v>520</v>
      </c>
      <c r="J120" s="135" t="s">
        <v>604</v>
      </c>
      <c r="K120" s="136">
        <f t="shared" si="45"/>
        <v>80</v>
      </c>
      <c r="L120" s="137">
        <f t="shared" si="46"/>
        <v>0.18181818181818182</v>
      </c>
      <c r="M120" s="132" t="s">
        <v>548</v>
      </c>
      <c r="N120" s="138">
        <v>42208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19</v>
      </c>
      <c r="B121" s="130">
        <v>41976</v>
      </c>
      <c r="C121" s="130"/>
      <c r="D121" s="131" t="s">
        <v>605</v>
      </c>
      <c r="E121" s="132" t="s">
        <v>557</v>
      </c>
      <c r="F121" s="133">
        <v>360</v>
      </c>
      <c r="G121" s="132" t="s">
        <v>577</v>
      </c>
      <c r="H121" s="132">
        <v>427</v>
      </c>
      <c r="I121" s="134">
        <v>425</v>
      </c>
      <c r="J121" s="135" t="s">
        <v>606</v>
      </c>
      <c r="K121" s="136">
        <f t="shared" si="45"/>
        <v>67</v>
      </c>
      <c r="L121" s="137">
        <f t="shared" si="46"/>
        <v>0.18611111111111112</v>
      </c>
      <c r="M121" s="132" t="s">
        <v>548</v>
      </c>
      <c r="N121" s="138">
        <v>42058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20</v>
      </c>
      <c r="B122" s="130">
        <v>42012</v>
      </c>
      <c r="C122" s="130"/>
      <c r="D122" s="131" t="s">
        <v>607</v>
      </c>
      <c r="E122" s="132" t="s">
        <v>557</v>
      </c>
      <c r="F122" s="133">
        <v>360</v>
      </c>
      <c r="G122" s="132" t="s">
        <v>577</v>
      </c>
      <c r="H122" s="132">
        <v>455</v>
      </c>
      <c r="I122" s="134">
        <v>420</v>
      </c>
      <c r="J122" s="135" t="s">
        <v>608</v>
      </c>
      <c r="K122" s="136">
        <f t="shared" si="45"/>
        <v>95</v>
      </c>
      <c r="L122" s="137">
        <f t="shared" si="46"/>
        <v>0.2638888888888889</v>
      </c>
      <c r="M122" s="132" t="s">
        <v>548</v>
      </c>
      <c r="N122" s="138">
        <v>42024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21</v>
      </c>
      <c r="B123" s="130">
        <v>42012</v>
      </c>
      <c r="C123" s="130"/>
      <c r="D123" s="131" t="s">
        <v>609</v>
      </c>
      <c r="E123" s="132" t="s">
        <v>557</v>
      </c>
      <c r="F123" s="133">
        <v>130</v>
      </c>
      <c r="G123" s="132"/>
      <c r="H123" s="132">
        <v>175.5</v>
      </c>
      <c r="I123" s="134">
        <v>165</v>
      </c>
      <c r="J123" s="135" t="s">
        <v>610</v>
      </c>
      <c r="K123" s="136">
        <f t="shared" si="45"/>
        <v>45.5</v>
      </c>
      <c r="L123" s="137">
        <f t="shared" si="46"/>
        <v>0.35</v>
      </c>
      <c r="M123" s="132" t="s">
        <v>548</v>
      </c>
      <c r="N123" s="138">
        <v>43088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22</v>
      </c>
      <c r="B124" s="130">
        <v>42040</v>
      </c>
      <c r="C124" s="130"/>
      <c r="D124" s="131" t="s">
        <v>388</v>
      </c>
      <c r="E124" s="132" t="s">
        <v>546</v>
      </c>
      <c r="F124" s="133">
        <v>98</v>
      </c>
      <c r="G124" s="132"/>
      <c r="H124" s="132">
        <v>120</v>
      </c>
      <c r="I124" s="134">
        <v>120</v>
      </c>
      <c r="J124" s="135" t="s">
        <v>578</v>
      </c>
      <c r="K124" s="136">
        <f t="shared" si="45"/>
        <v>22</v>
      </c>
      <c r="L124" s="137">
        <f t="shared" si="46"/>
        <v>0.22448979591836735</v>
      </c>
      <c r="M124" s="132" t="s">
        <v>548</v>
      </c>
      <c r="N124" s="138">
        <v>42753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23</v>
      </c>
      <c r="B125" s="130">
        <v>42040</v>
      </c>
      <c r="C125" s="130"/>
      <c r="D125" s="131" t="s">
        <v>611</v>
      </c>
      <c r="E125" s="132" t="s">
        <v>546</v>
      </c>
      <c r="F125" s="133">
        <v>196</v>
      </c>
      <c r="G125" s="132"/>
      <c r="H125" s="132">
        <v>262</v>
      </c>
      <c r="I125" s="134">
        <v>255</v>
      </c>
      <c r="J125" s="135" t="s">
        <v>578</v>
      </c>
      <c r="K125" s="136">
        <f t="shared" si="45"/>
        <v>66</v>
      </c>
      <c r="L125" s="137">
        <f t="shared" si="46"/>
        <v>0.33673469387755101</v>
      </c>
      <c r="M125" s="132" t="s">
        <v>548</v>
      </c>
      <c r="N125" s="138">
        <v>42599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39">
        <v>24</v>
      </c>
      <c r="B126" s="140">
        <v>42067</v>
      </c>
      <c r="C126" s="140"/>
      <c r="D126" s="141" t="s">
        <v>387</v>
      </c>
      <c r="E126" s="142" t="s">
        <v>546</v>
      </c>
      <c r="F126" s="143">
        <v>235</v>
      </c>
      <c r="G126" s="143"/>
      <c r="H126" s="144">
        <v>77</v>
      </c>
      <c r="I126" s="144" t="s">
        <v>612</v>
      </c>
      <c r="J126" s="145" t="s">
        <v>613</v>
      </c>
      <c r="K126" s="146">
        <f t="shared" si="45"/>
        <v>-158</v>
      </c>
      <c r="L126" s="147">
        <f t="shared" si="46"/>
        <v>-0.67234042553191486</v>
      </c>
      <c r="M126" s="143" t="s">
        <v>558</v>
      </c>
      <c r="N126" s="140">
        <v>43522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25</v>
      </c>
      <c r="B127" s="130">
        <v>42067</v>
      </c>
      <c r="C127" s="130"/>
      <c r="D127" s="131" t="s">
        <v>614</v>
      </c>
      <c r="E127" s="132" t="s">
        <v>546</v>
      </c>
      <c r="F127" s="133">
        <v>185</v>
      </c>
      <c r="G127" s="132"/>
      <c r="H127" s="132">
        <v>224</v>
      </c>
      <c r="I127" s="134" t="s">
        <v>615</v>
      </c>
      <c r="J127" s="135" t="s">
        <v>578</v>
      </c>
      <c r="K127" s="136">
        <f t="shared" si="45"/>
        <v>39</v>
      </c>
      <c r="L127" s="137">
        <f t="shared" si="46"/>
        <v>0.21081081081081082</v>
      </c>
      <c r="M127" s="132" t="s">
        <v>548</v>
      </c>
      <c r="N127" s="138">
        <v>42647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9">
        <v>26</v>
      </c>
      <c r="B128" s="140">
        <v>42090</v>
      </c>
      <c r="C128" s="140"/>
      <c r="D128" s="148" t="s">
        <v>616</v>
      </c>
      <c r="E128" s="143" t="s">
        <v>546</v>
      </c>
      <c r="F128" s="143">
        <v>49.5</v>
      </c>
      <c r="G128" s="144"/>
      <c r="H128" s="144">
        <v>15.85</v>
      </c>
      <c r="I128" s="144">
        <v>67</v>
      </c>
      <c r="J128" s="145" t="s">
        <v>617</v>
      </c>
      <c r="K128" s="144">
        <f t="shared" si="45"/>
        <v>-33.65</v>
      </c>
      <c r="L128" s="149">
        <f t="shared" si="46"/>
        <v>-0.67979797979797973</v>
      </c>
      <c r="M128" s="143" t="s">
        <v>558</v>
      </c>
      <c r="N128" s="150">
        <v>43627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27</v>
      </c>
      <c r="B129" s="130">
        <v>42093</v>
      </c>
      <c r="C129" s="130"/>
      <c r="D129" s="131" t="s">
        <v>618</v>
      </c>
      <c r="E129" s="132" t="s">
        <v>546</v>
      </c>
      <c r="F129" s="133">
        <v>183.5</v>
      </c>
      <c r="G129" s="132"/>
      <c r="H129" s="132">
        <v>219</v>
      </c>
      <c r="I129" s="134">
        <v>218</v>
      </c>
      <c r="J129" s="135" t="s">
        <v>619</v>
      </c>
      <c r="K129" s="136">
        <f t="shared" si="45"/>
        <v>35.5</v>
      </c>
      <c r="L129" s="137">
        <f t="shared" si="46"/>
        <v>0.19346049046321526</v>
      </c>
      <c r="M129" s="132" t="s">
        <v>548</v>
      </c>
      <c r="N129" s="138">
        <v>42103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28</v>
      </c>
      <c r="B130" s="130">
        <v>42114</v>
      </c>
      <c r="C130" s="130"/>
      <c r="D130" s="131" t="s">
        <v>620</v>
      </c>
      <c r="E130" s="132" t="s">
        <v>546</v>
      </c>
      <c r="F130" s="133">
        <f>(227+237)/2</f>
        <v>232</v>
      </c>
      <c r="G130" s="132"/>
      <c r="H130" s="132">
        <v>298</v>
      </c>
      <c r="I130" s="134">
        <v>298</v>
      </c>
      <c r="J130" s="135" t="s">
        <v>578</v>
      </c>
      <c r="K130" s="136">
        <f t="shared" si="45"/>
        <v>66</v>
      </c>
      <c r="L130" s="137">
        <f t="shared" si="46"/>
        <v>0.28448275862068967</v>
      </c>
      <c r="M130" s="132" t="s">
        <v>548</v>
      </c>
      <c r="N130" s="138">
        <v>42823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29</v>
      </c>
      <c r="B131" s="130">
        <v>42128</v>
      </c>
      <c r="C131" s="130"/>
      <c r="D131" s="131" t="s">
        <v>621</v>
      </c>
      <c r="E131" s="132" t="s">
        <v>557</v>
      </c>
      <c r="F131" s="133">
        <v>385</v>
      </c>
      <c r="G131" s="132"/>
      <c r="H131" s="132">
        <f>212.5+331</f>
        <v>543.5</v>
      </c>
      <c r="I131" s="134">
        <v>510</v>
      </c>
      <c r="J131" s="135" t="s">
        <v>622</v>
      </c>
      <c r="K131" s="136">
        <f t="shared" si="45"/>
        <v>158.5</v>
      </c>
      <c r="L131" s="137">
        <f t="shared" si="46"/>
        <v>0.41168831168831171</v>
      </c>
      <c r="M131" s="132" t="s">
        <v>548</v>
      </c>
      <c r="N131" s="138">
        <v>42235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30</v>
      </c>
      <c r="B132" s="130">
        <v>42128</v>
      </c>
      <c r="C132" s="130"/>
      <c r="D132" s="131" t="s">
        <v>623</v>
      </c>
      <c r="E132" s="132" t="s">
        <v>557</v>
      </c>
      <c r="F132" s="133">
        <v>115.5</v>
      </c>
      <c r="G132" s="132"/>
      <c r="H132" s="132">
        <v>146</v>
      </c>
      <c r="I132" s="134">
        <v>142</v>
      </c>
      <c r="J132" s="135" t="s">
        <v>624</v>
      </c>
      <c r="K132" s="136">
        <f t="shared" si="45"/>
        <v>30.5</v>
      </c>
      <c r="L132" s="137">
        <f t="shared" si="46"/>
        <v>0.26406926406926406</v>
      </c>
      <c r="M132" s="132" t="s">
        <v>548</v>
      </c>
      <c r="N132" s="138">
        <v>42202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31</v>
      </c>
      <c r="B133" s="130">
        <v>42151</v>
      </c>
      <c r="C133" s="130"/>
      <c r="D133" s="131" t="s">
        <v>502</v>
      </c>
      <c r="E133" s="132" t="s">
        <v>557</v>
      </c>
      <c r="F133" s="133">
        <v>237.5</v>
      </c>
      <c r="G133" s="132"/>
      <c r="H133" s="132">
        <v>279.5</v>
      </c>
      <c r="I133" s="134">
        <v>278</v>
      </c>
      <c r="J133" s="135" t="s">
        <v>578</v>
      </c>
      <c r="K133" s="136">
        <f t="shared" si="45"/>
        <v>42</v>
      </c>
      <c r="L133" s="137">
        <f t="shared" si="46"/>
        <v>0.17684210526315788</v>
      </c>
      <c r="M133" s="132" t="s">
        <v>548</v>
      </c>
      <c r="N133" s="138">
        <v>42222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32</v>
      </c>
      <c r="B134" s="130">
        <v>42174</v>
      </c>
      <c r="C134" s="130"/>
      <c r="D134" s="131" t="s">
        <v>596</v>
      </c>
      <c r="E134" s="132" t="s">
        <v>546</v>
      </c>
      <c r="F134" s="133">
        <v>340</v>
      </c>
      <c r="G134" s="132"/>
      <c r="H134" s="132">
        <v>448</v>
      </c>
      <c r="I134" s="134">
        <v>448</v>
      </c>
      <c r="J134" s="135" t="s">
        <v>578</v>
      </c>
      <c r="K134" s="136">
        <f t="shared" si="45"/>
        <v>108</v>
      </c>
      <c r="L134" s="137">
        <f t="shared" si="46"/>
        <v>0.31764705882352939</v>
      </c>
      <c r="M134" s="132" t="s">
        <v>548</v>
      </c>
      <c r="N134" s="138">
        <v>43018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33</v>
      </c>
      <c r="B135" s="130">
        <v>42191</v>
      </c>
      <c r="C135" s="130"/>
      <c r="D135" s="131" t="s">
        <v>625</v>
      </c>
      <c r="E135" s="132" t="s">
        <v>546</v>
      </c>
      <c r="F135" s="133">
        <v>390</v>
      </c>
      <c r="G135" s="132"/>
      <c r="H135" s="132">
        <v>460</v>
      </c>
      <c r="I135" s="134">
        <v>460</v>
      </c>
      <c r="J135" s="135" t="s">
        <v>578</v>
      </c>
      <c r="K135" s="136">
        <f t="shared" ref="K135:K155" si="47">H135-F135</f>
        <v>70</v>
      </c>
      <c r="L135" s="137">
        <f t="shared" ref="L135:L155" si="48">K135/F135</f>
        <v>0.17948717948717949</v>
      </c>
      <c r="M135" s="132" t="s">
        <v>548</v>
      </c>
      <c r="N135" s="138">
        <v>42478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9">
        <v>34</v>
      </c>
      <c r="B136" s="140">
        <v>42195</v>
      </c>
      <c r="C136" s="140"/>
      <c r="D136" s="141" t="s">
        <v>626</v>
      </c>
      <c r="E136" s="142" t="s">
        <v>546</v>
      </c>
      <c r="F136" s="143">
        <v>122.5</v>
      </c>
      <c r="G136" s="143"/>
      <c r="H136" s="144">
        <v>61</v>
      </c>
      <c r="I136" s="144">
        <v>172</v>
      </c>
      <c r="J136" s="145" t="s">
        <v>627</v>
      </c>
      <c r="K136" s="146">
        <f t="shared" si="47"/>
        <v>-61.5</v>
      </c>
      <c r="L136" s="147">
        <f t="shared" si="48"/>
        <v>-0.50204081632653064</v>
      </c>
      <c r="M136" s="143" t="s">
        <v>558</v>
      </c>
      <c r="N136" s="140">
        <v>43333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35</v>
      </c>
      <c r="B137" s="130">
        <v>42219</v>
      </c>
      <c r="C137" s="130"/>
      <c r="D137" s="131" t="s">
        <v>628</v>
      </c>
      <c r="E137" s="132" t="s">
        <v>546</v>
      </c>
      <c r="F137" s="133">
        <v>297.5</v>
      </c>
      <c r="G137" s="132"/>
      <c r="H137" s="132">
        <v>350</v>
      </c>
      <c r="I137" s="134">
        <v>360</v>
      </c>
      <c r="J137" s="135" t="s">
        <v>629</v>
      </c>
      <c r="K137" s="136">
        <f t="shared" si="47"/>
        <v>52.5</v>
      </c>
      <c r="L137" s="137">
        <f t="shared" si="48"/>
        <v>0.17647058823529413</v>
      </c>
      <c r="M137" s="132" t="s">
        <v>548</v>
      </c>
      <c r="N137" s="138">
        <v>42232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36</v>
      </c>
      <c r="B138" s="130">
        <v>42219</v>
      </c>
      <c r="C138" s="130"/>
      <c r="D138" s="131" t="s">
        <v>630</v>
      </c>
      <c r="E138" s="132" t="s">
        <v>546</v>
      </c>
      <c r="F138" s="133">
        <v>115.5</v>
      </c>
      <c r="G138" s="132"/>
      <c r="H138" s="132">
        <v>149</v>
      </c>
      <c r="I138" s="134">
        <v>140</v>
      </c>
      <c r="J138" s="135" t="s">
        <v>631</v>
      </c>
      <c r="K138" s="136">
        <f t="shared" si="47"/>
        <v>33.5</v>
      </c>
      <c r="L138" s="137">
        <f t="shared" si="48"/>
        <v>0.29004329004329005</v>
      </c>
      <c r="M138" s="132" t="s">
        <v>548</v>
      </c>
      <c r="N138" s="138">
        <v>42740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37</v>
      </c>
      <c r="B139" s="130">
        <v>42251</v>
      </c>
      <c r="C139" s="130"/>
      <c r="D139" s="131" t="s">
        <v>502</v>
      </c>
      <c r="E139" s="132" t="s">
        <v>546</v>
      </c>
      <c r="F139" s="133">
        <v>226</v>
      </c>
      <c r="G139" s="132"/>
      <c r="H139" s="132">
        <v>292</v>
      </c>
      <c r="I139" s="134">
        <v>292</v>
      </c>
      <c r="J139" s="135" t="s">
        <v>632</v>
      </c>
      <c r="K139" s="136">
        <f t="shared" si="47"/>
        <v>66</v>
      </c>
      <c r="L139" s="137">
        <f t="shared" si="48"/>
        <v>0.29203539823008851</v>
      </c>
      <c r="M139" s="132" t="s">
        <v>548</v>
      </c>
      <c r="N139" s="138">
        <v>42286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38</v>
      </c>
      <c r="B140" s="130">
        <v>42254</v>
      </c>
      <c r="C140" s="130"/>
      <c r="D140" s="131" t="s">
        <v>620</v>
      </c>
      <c r="E140" s="132" t="s">
        <v>546</v>
      </c>
      <c r="F140" s="133">
        <v>232.5</v>
      </c>
      <c r="G140" s="132"/>
      <c r="H140" s="132">
        <v>312.5</v>
      </c>
      <c r="I140" s="134">
        <v>310</v>
      </c>
      <c r="J140" s="135" t="s">
        <v>578</v>
      </c>
      <c r="K140" s="136">
        <f t="shared" si="47"/>
        <v>80</v>
      </c>
      <c r="L140" s="137">
        <f t="shared" si="48"/>
        <v>0.34408602150537637</v>
      </c>
      <c r="M140" s="132" t="s">
        <v>548</v>
      </c>
      <c r="N140" s="138">
        <v>42823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39</v>
      </c>
      <c r="B141" s="130">
        <v>42268</v>
      </c>
      <c r="C141" s="130"/>
      <c r="D141" s="131" t="s">
        <v>633</v>
      </c>
      <c r="E141" s="132" t="s">
        <v>546</v>
      </c>
      <c r="F141" s="133">
        <v>196.5</v>
      </c>
      <c r="G141" s="132"/>
      <c r="H141" s="132">
        <v>238</v>
      </c>
      <c r="I141" s="134">
        <v>238</v>
      </c>
      <c r="J141" s="135" t="s">
        <v>632</v>
      </c>
      <c r="K141" s="136">
        <f t="shared" si="47"/>
        <v>41.5</v>
      </c>
      <c r="L141" s="137">
        <f t="shared" si="48"/>
        <v>0.21119592875318066</v>
      </c>
      <c r="M141" s="132" t="s">
        <v>548</v>
      </c>
      <c r="N141" s="138">
        <v>42291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40</v>
      </c>
      <c r="B142" s="130">
        <v>42271</v>
      </c>
      <c r="C142" s="130"/>
      <c r="D142" s="131" t="s">
        <v>576</v>
      </c>
      <c r="E142" s="132" t="s">
        <v>546</v>
      </c>
      <c r="F142" s="133">
        <v>65</v>
      </c>
      <c r="G142" s="132"/>
      <c r="H142" s="132">
        <v>82</v>
      </c>
      <c r="I142" s="134">
        <v>82</v>
      </c>
      <c r="J142" s="135" t="s">
        <v>632</v>
      </c>
      <c r="K142" s="136">
        <f t="shared" si="47"/>
        <v>17</v>
      </c>
      <c r="L142" s="137">
        <f t="shared" si="48"/>
        <v>0.26153846153846155</v>
      </c>
      <c r="M142" s="132" t="s">
        <v>548</v>
      </c>
      <c r="N142" s="138">
        <v>42578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41</v>
      </c>
      <c r="B143" s="130">
        <v>42291</v>
      </c>
      <c r="C143" s="130"/>
      <c r="D143" s="131" t="s">
        <v>634</v>
      </c>
      <c r="E143" s="132" t="s">
        <v>546</v>
      </c>
      <c r="F143" s="133">
        <v>144</v>
      </c>
      <c r="G143" s="132"/>
      <c r="H143" s="132">
        <v>182.5</v>
      </c>
      <c r="I143" s="134">
        <v>181</v>
      </c>
      <c r="J143" s="135" t="s">
        <v>632</v>
      </c>
      <c r="K143" s="136">
        <f t="shared" si="47"/>
        <v>38.5</v>
      </c>
      <c r="L143" s="137">
        <f t="shared" si="48"/>
        <v>0.2673611111111111</v>
      </c>
      <c r="M143" s="132" t="s">
        <v>548</v>
      </c>
      <c r="N143" s="138">
        <v>42817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42</v>
      </c>
      <c r="B144" s="130">
        <v>42291</v>
      </c>
      <c r="C144" s="130"/>
      <c r="D144" s="131" t="s">
        <v>635</v>
      </c>
      <c r="E144" s="132" t="s">
        <v>546</v>
      </c>
      <c r="F144" s="133">
        <v>264</v>
      </c>
      <c r="G144" s="132"/>
      <c r="H144" s="132">
        <v>311</v>
      </c>
      <c r="I144" s="134">
        <v>311</v>
      </c>
      <c r="J144" s="135" t="s">
        <v>632</v>
      </c>
      <c r="K144" s="136">
        <f t="shared" si="47"/>
        <v>47</v>
      </c>
      <c r="L144" s="137">
        <f t="shared" si="48"/>
        <v>0.17803030303030304</v>
      </c>
      <c r="M144" s="132" t="s">
        <v>548</v>
      </c>
      <c r="N144" s="138">
        <v>42604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43</v>
      </c>
      <c r="B145" s="130">
        <v>42318</v>
      </c>
      <c r="C145" s="130"/>
      <c r="D145" s="131" t="s">
        <v>636</v>
      </c>
      <c r="E145" s="132" t="s">
        <v>557</v>
      </c>
      <c r="F145" s="133">
        <v>549.5</v>
      </c>
      <c r="G145" s="132"/>
      <c r="H145" s="132">
        <v>630</v>
      </c>
      <c r="I145" s="134">
        <v>630</v>
      </c>
      <c r="J145" s="135" t="s">
        <v>632</v>
      </c>
      <c r="K145" s="136">
        <f t="shared" si="47"/>
        <v>80.5</v>
      </c>
      <c r="L145" s="137">
        <f t="shared" si="48"/>
        <v>0.1464968152866242</v>
      </c>
      <c r="M145" s="132" t="s">
        <v>548</v>
      </c>
      <c r="N145" s="138">
        <v>42419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44</v>
      </c>
      <c r="B146" s="130">
        <v>42342</v>
      </c>
      <c r="C146" s="130"/>
      <c r="D146" s="131" t="s">
        <v>637</v>
      </c>
      <c r="E146" s="132" t="s">
        <v>546</v>
      </c>
      <c r="F146" s="133">
        <v>1027.5</v>
      </c>
      <c r="G146" s="132"/>
      <c r="H146" s="132">
        <v>1315</v>
      </c>
      <c r="I146" s="134">
        <v>1250</v>
      </c>
      <c r="J146" s="135" t="s">
        <v>632</v>
      </c>
      <c r="K146" s="136">
        <f t="shared" si="47"/>
        <v>287.5</v>
      </c>
      <c r="L146" s="137">
        <f t="shared" si="48"/>
        <v>0.27980535279805352</v>
      </c>
      <c r="M146" s="132" t="s">
        <v>548</v>
      </c>
      <c r="N146" s="138">
        <v>43244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45</v>
      </c>
      <c r="B147" s="130">
        <v>42367</v>
      </c>
      <c r="C147" s="130"/>
      <c r="D147" s="131" t="s">
        <v>638</v>
      </c>
      <c r="E147" s="132" t="s">
        <v>546</v>
      </c>
      <c r="F147" s="133">
        <v>465</v>
      </c>
      <c r="G147" s="132"/>
      <c r="H147" s="132">
        <v>540</v>
      </c>
      <c r="I147" s="134">
        <v>540</v>
      </c>
      <c r="J147" s="135" t="s">
        <v>632</v>
      </c>
      <c r="K147" s="136">
        <f t="shared" si="47"/>
        <v>75</v>
      </c>
      <c r="L147" s="137">
        <f t="shared" si="48"/>
        <v>0.16129032258064516</v>
      </c>
      <c r="M147" s="132" t="s">
        <v>548</v>
      </c>
      <c r="N147" s="138">
        <v>42530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46</v>
      </c>
      <c r="B148" s="130">
        <v>42380</v>
      </c>
      <c r="C148" s="130"/>
      <c r="D148" s="131" t="s">
        <v>388</v>
      </c>
      <c r="E148" s="132" t="s">
        <v>557</v>
      </c>
      <c r="F148" s="133">
        <v>81</v>
      </c>
      <c r="G148" s="132"/>
      <c r="H148" s="132">
        <v>110</v>
      </c>
      <c r="I148" s="134">
        <v>110</v>
      </c>
      <c r="J148" s="135" t="s">
        <v>632</v>
      </c>
      <c r="K148" s="136">
        <f t="shared" si="47"/>
        <v>29</v>
      </c>
      <c r="L148" s="137">
        <f t="shared" si="48"/>
        <v>0.35802469135802467</v>
      </c>
      <c r="M148" s="132" t="s">
        <v>548</v>
      </c>
      <c r="N148" s="138">
        <v>42745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47</v>
      </c>
      <c r="B149" s="130">
        <v>42382</v>
      </c>
      <c r="C149" s="130"/>
      <c r="D149" s="131" t="s">
        <v>639</v>
      </c>
      <c r="E149" s="132" t="s">
        <v>557</v>
      </c>
      <c r="F149" s="133">
        <v>417.5</v>
      </c>
      <c r="G149" s="132"/>
      <c r="H149" s="132">
        <v>547</v>
      </c>
      <c r="I149" s="134">
        <v>535</v>
      </c>
      <c r="J149" s="135" t="s">
        <v>632</v>
      </c>
      <c r="K149" s="136">
        <f t="shared" si="47"/>
        <v>129.5</v>
      </c>
      <c r="L149" s="137">
        <f t="shared" si="48"/>
        <v>0.31017964071856285</v>
      </c>
      <c r="M149" s="132" t="s">
        <v>548</v>
      </c>
      <c r="N149" s="138">
        <v>42578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48</v>
      </c>
      <c r="B150" s="130">
        <v>42408</v>
      </c>
      <c r="C150" s="130"/>
      <c r="D150" s="131" t="s">
        <v>640</v>
      </c>
      <c r="E150" s="132" t="s">
        <v>546</v>
      </c>
      <c r="F150" s="133">
        <v>650</v>
      </c>
      <c r="G150" s="132"/>
      <c r="H150" s="132">
        <v>800</v>
      </c>
      <c r="I150" s="134">
        <v>800</v>
      </c>
      <c r="J150" s="135" t="s">
        <v>632</v>
      </c>
      <c r="K150" s="136">
        <f t="shared" si="47"/>
        <v>150</v>
      </c>
      <c r="L150" s="137">
        <f t="shared" si="48"/>
        <v>0.23076923076923078</v>
      </c>
      <c r="M150" s="132" t="s">
        <v>548</v>
      </c>
      <c r="N150" s="138">
        <v>43154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49</v>
      </c>
      <c r="B151" s="130">
        <v>42433</v>
      </c>
      <c r="C151" s="130"/>
      <c r="D151" s="131" t="s">
        <v>232</v>
      </c>
      <c r="E151" s="132" t="s">
        <v>546</v>
      </c>
      <c r="F151" s="133">
        <v>437.5</v>
      </c>
      <c r="G151" s="132"/>
      <c r="H151" s="132">
        <v>504.5</v>
      </c>
      <c r="I151" s="134">
        <v>522</v>
      </c>
      <c r="J151" s="135" t="s">
        <v>641</v>
      </c>
      <c r="K151" s="136">
        <f t="shared" si="47"/>
        <v>67</v>
      </c>
      <c r="L151" s="137">
        <f t="shared" si="48"/>
        <v>0.15314285714285714</v>
      </c>
      <c r="M151" s="132" t="s">
        <v>548</v>
      </c>
      <c r="N151" s="138">
        <v>42480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50</v>
      </c>
      <c r="B152" s="130">
        <v>42438</v>
      </c>
      <c r="C152" s="130"/>
      <c r="D152" s="131" t="s">
        <v>642</v>
      </c>
      <c r="E152" s="132" t="s">
        <v>546</v>
      </c>
      <c r="F152" s="133">
        <v>189.5</v>
      </c>
      <c r="G152" s="132"/>
      <c r="H152" s="132">
        <v>218</v>
      </c>
      <c r="I152" s="134">
        <v>218</v>
      </c>
      <c r="J152" s="135" t="s">
        <v>632</v>
      </c>
      <c r="K152" s="136">
        <f t="shared" si="47"/>
        <v>28.5</v>
      </c>
      <c r="L152" s="137">
        <f t="shared" si="48"/>
        <v>0.15039577836411611</v>
      </c>
      <c r="M152" s="132" t="s">
        <v>548</v>
      </c>
      <c r="N152" s="138">
        <v>43034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39">
        <v>51</v>
      </c>
      <c r="B153" s="140">
        <v>42471</v>
      </c>
      <c r="C153" s="140"/>
      <c r="D153" s="148" t="s">
        <v>643</v>
      </c>
      <c r="E153" s="143" t="s">
        <v>546</v>
      </c>
      <c r="F153" s="143">
        <v>36.5</v>
      </c>
      <c r="G153" s="144"/>
      <c r="H153" s="144">
        <v>15.85</v>
      </c>
      <c r="I153" s="144">
        <v>60</v>
      </c>
      <c r="J153" s="145" t="s">
        <v>644</v>
      </c>
      <c r="K153" s="146">
        <f t="shared" si="47"/>
        <v>-20.65</v>
      </c>
      <c r="L153" s="147">
        <f t="shared" si="48"/>
        <v>-0.5657534246575342</v>
      </c>
      <c r="M153" s="143" t="s">
        <v>558</v>
      </c>
      <c r="N153" s="151">
        <v>43627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52</v>
      </c>
      <c r="B154" s="130">
        <v>42472</v>
      </c>
      <c r="C154" s="130"/>
      <c r="D154" s="131" t="s">
        <v>645</v>
      </c>
      <c r="E154" s="132" t="s">
        <v>546</v>
      </c>
      <c r="F154" s="133">
        <v>93</v>
      </c>
      <c r="G154" s="132"/>
      <c r="H154" s="132">
        <v>149</v>
      </c>
      <c r="I154" s="134">
        <v>140</v>
      </c>
      <c r="J154" s="135" t="s">
        <v>646</v>
      </c>
      <c r="K154" s="136">
        <f t="shared" si="47"/>
        <v>56</v>
      </c>
      <c r="L154" s="137">
        <f t="shared" si="48"/>
        <v>0.60215053763440862</v>
      </c>
      <c r="M154" s="132" t="s">
        <v>548</v>
      </c>
      <c r="N154" s="138">
        <v>42740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53</v>
      </c>
      <c r="B155" s="130">
        <v>42472</v>
      </c>
      <c r="C155" s="130"/>
      <c r="D155" s="131" t="s">
        <v>647</v>
      </c>
      <c r="E155" s="132" t="s">
        <v>546</v>
      </c>
      <c r="F155" s="133">
        <v>130</v>
      </c>
      <c r="G155" s="132"/>
      <c r="H155" s="132">
        <v>150</v>
      </c>
      <c r="I155" s="134" t="s">
        <v>648</v>
      </c>
      <c r="J155" s="135" t="s">
        <v>632</v>
      </c>
      <c r="K155" s="136">
        <f t="shared" si="47"/>
        <v>20</v>
      </c>
      <c r="L155" s="137">
        <f t="shared" si="48"/>
        <v>0.15384615384615385</v>
      </c>
      <c r="M155" s="132" t="s">
        <v>548</v>
      </c>
      <c r="N155" s="138">
        <v>42564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54</v>
      </c>
      <c r="B156" s="130">
        <v>42473</v>
      </c>
      <c r="C156" s="130"/>
      <c r="D156" s="131" t="s">
        <v>649</v>
      </c>
      <c r="E156" s="132" t="s">
        <v>546</v>
      </c>
      <c r="F156" s="133">
        <v>196</v>
      </c>
      <c r="G156" s="132"/>
      <c r="H156" s="132">
        <v>299</v>
      </c>
      <c r="I156" s="134">
        <v>299</v>
      </c>
      <c r="J156" s="135" t="s">
        <v>632</v>
      </c>
      <c r="K156" s="136">
        <v>103</v>
      </c>
      <c r="L156" s="137">
        <v>0.52551020408163296</v>
      </c>
      <c r="M156" s="132" t="s">
        <v>548</v>
      </c>
      <c r="N156" s="138">
        <v>42620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55</v>
      </c>
      <c r="B157" s="130">
        <v>42473</v>
      </c>
      <c r="C157" s="130"/>
      <c r="D157" s="131" t="s">
        <v>650</v>
      </c>
      <c r="E157" s="132" t="s">
        <v>546</v>
      </c>
      <c r="F157" s="133">
        <v>88</v>
      </c>
      <c r="G157" s="132"/>
      <c r="H157" s="132">
        <v>103</v>
      </c>
      <c r="I157" s="134">
        <v>103</v>
      </c>
      <c r="J157" s="135" t="s">
        <v>632</v>
      </c>
      <c r="K157" s="136">
        <v>15</v>
      </c>
      <c r="L157" s="137">
        <v>0.170454545454545</v>
      </c>
      <c r="M157" s="132" t="s">
        <v>548</v>
      </c>
      <c r="N157" s="138">
        <v>42530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56</v>
      </c>
      <c r="B158" s="130">
        <v>42492</v>
      </c>
      <c r="C158" s="130"/>
      <c r="D158" s="131" t="s">
        <v>651</v>
      </c>
      <c r="E158" s="132" t="s">
        <v>546</v>
      </c>
      <c r="F158" s="133">
        <v>127.5</v>
      </c>
      <c r="G158" s="132"/>
      <c r="H158" s="132">
        <v>148</v>
      </c>
      <c r="I158" s="134" t="s">
        <v>652</v>
      </c>
      <c r="J158" s="135" t="s">
        <v>632</v>
      </c>
      <c r="K158" s="136">
        <f>H158-F158</f>
        <v>20.5</v>
      </c>
      <c r="L158" s="137">
        <f>K158/F158</f>
        <v>0.16078431372549021</v>
      </c>
      <c r="M158" s="132" t="s">
        <v>548</v>
      </c>
      <c r="N158" s="138">
        <v>42564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57</v>
      </c>
      <c r="B159" s="130">
        <v>42493</v>
      </c>
      <c r="C159" s="130"/>
      <c r="D159" s="131" t="s">
        <v>653</v>
      </c>
      <c r="E159" s="132" t="s">
        <v>546</v>
      </c>
      <c r="F159" s="133">
        <v>675</v>
      </c>
      <c r="G159" s="132"/>
      <c r="H159" s="132">
        <v>815</v>
      </c>
      <c r="I159" s="134" t="s">
        <v>654</v>
      </c>
      <c r="J159" s="135" t="s">
        <v>632</v>
      </c>
      <c r="K159" s="136">
        <f>H159-F159</f>
        <v>140</v>
      </c>
      <c r="L159" s="137">
        <f>K159/F159</f>
        <v>0.2074074074074074</v>
      </c>
      <c r="M159" s="132" t="s">
        <v>548</v>
      </c>
      <c r="N159" s="138">
        <v>43154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58</v>
      </c>
      <c r="B160" s="140">
        <v>42522</v>
      </c>
      <c r="C160" s="140"/>
      <c r="D160" s="141" t="s">
        <v>655</v>
      </c>
      <c r="E160" s="142" t="s">
        <v>546</v>
      </c>
      <c r="F160" s="143">
        <v>500</v>
      </c>
      <c r="G160" s="143"/>
      <c r="H160" s="144">
        <v>232.5</v>
      </c>
      <c r="I160" s="144" t="s">
        <v>656</v>
      </c>
      <c r="J160" s="145" t="s">
        <v>657</v>
      </c>
      <c r="K160" s="146">
        <f>H160-F160</f>
        <v>-267.5</v>
      </c>
      <c r="L160" s="147">
        <f>K160/F160</f>
        <v>-0.53500000000000003</v>
      </c>
      <c r="M160" s="143" t="s">
        <v>558</v>
      </c>
      <c r="N160" s="140">
        <v>43735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59</v>
      </c>
      <c r="B161" s="130">
        <v>42527</v>
      </c>
      <c r="C161" s="130"/>
      <c r="D161" s="131" t="s">
        <v>504</v>
      </c>
      <c r="E161" s="132" t="s">
        <v>546</v>
      </c>
      <c r="F161" s="133">
        <v>110</v>
      </c>
      <c r="G161" s="132"/>
      <c r="H161" s="132">
        <v>126.5</v>
      </c>
      <c r="I161" s="134">
        <v>125</v>
      </c>
      <c r="J161" s="135" t="s">
        <v>584</v>
      </c>
      <c r="K161" s="136">
        <f>H161-F161</f>
        <v>16.5</v>
      </c>
      <c r="L161" s="137">
        <f>K161/F161</f>
        <v>0.15</v>
      </c>
      <c r="M161" s="132" t="s">
        <v>548</v>
      </c>
      <c r="N161" s="138">
        <v>42552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60</v>
      </c>
      <c r="B162" s="130">
        <v>42538</v>
      </c>
      <c r="C162" s="130"/>
      <c r="D162" s="131" t="s">
        <v>658</v>
      </c>
      <c r="E162" s="132" t="s">
        <v>546</v>
      </c>
      <c r="F162" s="133">
        <v>44</v>
      </c>
      <c r="G162" s="132"/>
      <c r="H162" s="132">
        <v>69.5</v>
      </c>
      <c r="I162" s="134">
        <v>69.5</v>
      </c>
      <c r="J162" s="135" t="s">
        <v>659</v>
      </c>
      <c r="K162" s="136">
        <f>H162-F162</f>
        <v>25.5</v>
      </c>
      <c r="L162" s="137">
        <f>K162/F162</f>
        <v>0.57954545454545459</v>
      </c>
      <c r="M162" s="132" t="s">
        <v>548</v>
      </c>
      <c r="N162" s="138">
        <v>42977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61</v>
      </c>
      <c r="B163" s="130">
        <v>42549</v>
      </c>
      <c r="C163" s="130"/>
      <c r="D163" s="131" t="s">
        <v>660</v>
      </c>
      <c r="E163" s="132" t="s">
        <v>546</v>
      </c>
      <c r="F163" s="133">
        <v>262.5</v>
      </c>
      <c r="G163" s="132"/>
      <c r="H163" s="132">
        <v>340</v>
      </c>
      <c r="I163" s="134">
        <v>333</v>
      </c>
      <c r="J163" s="135" t="s">
        <v>661</v>
      </c>
      <c r="K163" s="136">
        <v>77.5</v>
      </c>
      <c r="L163" s="137">
        <v>0.29523809523809502</v>
      </c>
      <c r="M163" s="132" t="s">
        <v>548</v>
      </c>
      <c r="N163" s="138">
        <v>43017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62</v>
      </c>
      <c r="B164" s="130">
        <v>42549</v>
      </c>
      <c r="C164" s="130"/>
      <c r="D164" s="131" t="s">
        <v>662</v>
      </c>
      <c r="E164" s="132" t="s">
        <v>546</v>
      </c>
      <c r="F164" s="133">
        <v>840</v>
      </c>
      <c r="G164" s="132"/>
      <c r="H164" s="132">
        <v>1230</v>
      </c>
      <c r="I164" s="134">
        <v>1230</v>
      </c>
      <c r="J164" s="135" t="s">
        <v>632</v>
      </c>
      <c r="K164" s="136">
        <v>390</v>
      </c>
      <c r="L164" s="137">
        <v>0.46428571428571402</v>
      </c>
      <c r="M164" s="132" t="s">
        <v>548</v>
      </c>
      <c r="N164" s="138">
        <v>42649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2">
        <v>63</v>
      </c>
      <c r="B165" s="153">
        <v>42556</v>
      </c>
      <c r="C165" s="153"/>
      <c r="D165" s="154" t="s">
        <v>663</v>
      </c>
      <c r="E165" s="155" t="s">
        <v>546</v>
      </c>
      <c r="F165" s="155">
        <v>395</v>
      </c>
      <c r="G165" s="156"/>
      <c r="H165" s="156">
        <f>(468.5+342.5)/2</f>
        <v>405.5</v>
      </c>
      <c r="I165" s="156">
        <v>510</v>
      </c>
      <c r="J165" s="157" t="s">
        <v>664</v>
      </c>
      <c r="K165" s="158">
        <f t="shared" ref="K165:K171" si="49">H165-F165</f>
        <v>10.5</v>
      </c>
      <c r="L165" s="159">
        <f t="shared" ref="L165:L171" si="50">K165/F165</f>
        <v>2.6582278481012658E-2</v>
      </c>
      <c r="M165" s="155" t="s">
        <v>565</v>
      </c>
      <c r="N165" s="153">
        <v>43606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9">
        <v>64</v>
      </c>
      <c r="B166" s="140">
        <v>42584</v>
      </c>
      <c r="C166" s="140"/>
      <c r="D166" s="141" t="s">
        <v>665</v>
      </c>
      <c r="E166" s="142" t="s">
        <v>557</v>
      </c>
      <c r="F166" s="143">
        <f>169.5-12.8</f>
        <v>156.69999999999999</v>
      </c>
      <c r="G166" s="143"/>
      <c r="H166" s="144">
        <v>77</v>
      </c>
      <c r="I166" s="144" t="s">
        <v>666</v>
      </c>
      <c r="J166" s="145" t="s">
        <v>667</v>
      </c>
      <c r="K166" s="146">
        <f t="shared" si="49"/>
        <v>-79.699999999999989</v>
      </c>
      <c r="L166" s="147">
        <f t="shared" si="50"/>
        <v>-0.50861518825781749</v>
      </c>
      <c r="M166" s="143" t="s">
        <v>558</v>
      </c>
      <c r="N166" s="140">
        <v>43522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65</v>
      </c>
      <c r="B167" s="140">
        <v>42586</v>
      </c>
      <c r="C167" s="140"/>
      <c r="D167" s="141" t="s">
        <v>668</v>
      </c>
      <c r="E167" s="142" t="s">
        <v>546</v>
      </c>
      <c r="F167" s="143">
        <v>400</v>
      </c>
      <c r="G167" s="143"/>
      <c r="H167" s="144">
        <v>305</v>
      </c>
      <c r="I167" s="144">
        <v>475</v>
      </c>
      <c r="J167" s="145" t="s">
        <v>669</v>
      </c>
      <c r="K167" s="146">
        <f t="shared" si="49"/>
        <v>-95</v>
      </c>
      <c r="L167" s="147">
        <f t="shared" si="50"/>
        <v>-0.23749999999999999</v>
      </c>
      <c r="M167" s="143" t="s">
        <v>558</v>
      </c>
      <c r="N167" s="140">
        <v>43606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66</v>
      </c>
      <c r="B168" s="130">
        <v>42593</v>
      </c>
      <c r="C168" s="130"/>
      <c r="D168" s="131" t="s">
        <v>670</v>
      </c>
      <c r="E168" s="132" t="s">
        <v>546</v>
      </c>
      <c r="F168" s="133">
        <v>86.5</v>
      </c>
      <c r="G168" s="132"/>
      <c r="H168" s="132">
        <v>130</v>
      </c>
      <c r="I168" s="134">
        <v>130</v>
      </c>
      <c r="J168" s="135" t="s">
        <v>671</v>
      </c>
      <c r="K168" s="136">
        <f t="shared" si="49"/>
        <v>43.5</v>
      </c>
      <c r="L168" s="137">
        <f t="shared" si="50"/>
        <v>0.50289017341040465</v>
      </c>
      <c r="M168" s="132" t="s">
        <v>548</v>
      </c>
      <c r="N168" s="138">
        <v>43091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67</v>
      </c>
      <c r="B169" s="140">
        <v>42600</v>
      </c>
      <c r="C169" s="140"/>
      <c r="D169" s="141" t="s">
        <v>119</v>
      </c>
      <c r="E169" s="142" t="s">
        <v>546</v>
      </c>
      <c r="F169" s="143">
        <v>133.5</v>
      </c>
      <c r="G169" s="143"/>
      <c r="H169" s="144">
        <v>126.5</v>
      </c>
      <c r="I169" s="144">
        <v>178</v>
      </c>
      <c r="J169" s="145" t="s">
        <v>672</v>
      </c>
      <c r="K169" s="146">
        <f t="shared" si="49"/>
        <v>-7</v>
      </c>
      <c r="L169" s="147">
        <f t="shared" si="50"/>
        <v>-5.2434456928838954E-2</v>
      </c>
      <c r="M169" s="143" t="s">
        <v>558</v>
      </c>
      <c r="N169" s="140">
        <v>42615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68</v>
      </c>
      <c r="B170" s="130">
        <v>42613</v>
      </c>
      <c r="C170" s="130"/>
      <c r="D170" s="131" t="s">
        <v>673</v>
      </c>
      <c r="E170" s="132" t="s">
        <v>546</v>
      </c>
      <c r="F170" s="133">
        <v>560</v>
      </c>
      <c r="G170" s="132"/>
      <c r="H170" s="132">
        <v>725</v>
      </c>
      <c r="I170" s="134">
        <v>725</v>
      </c>
      <c r="J170" s="135" t="s">
        <v>578</v>
      </c>
      <c r="K170" s="136">
        <f t="shared" si="49"/>
        <v>165</v>
      </c>
      <c r="L170" s="137">
        <f t="shared" si="50"/>
        <v>0.29464285714285715</v>
      </c>
      <c r="M170" s="132" t="s">
        <v>548</v>
      </c>
      <c r="N170" s="138">
        <v>42456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69</v>
      </c>
      <c r="B171" s="130">
        <v>42614</v>
      </c>
      <c r="C171" s="130"/>
      <c r="D171" s="131" t="s">
        <v>674</v>
      </c>
      <c r="E171" s="132" t="s">
        <v>546</v>
      </c>
      <c r="F171" s="133">
        <v>160.5</v>
      </c>
      <c r="G171" s="132"/>
      <c r="H171" s="132">
        <v>210</v>
      </c>
      <c r="I171" s="134">
        <v>210</v>
      </c>
      <c r="J171" s="135" t="s">
        <v>578</v>
      </c>
      <c r="K171" s="136">
        <f t="shared" si="49"/>
        <v>49.5</v>
      </c>
      <c r="L171" s="137">
        <f t="shared" si="50"/>
        <v>0.30841121495327101</v>
      </c>
      <c r="M171" s="132" t="s">
        <v>548</v>
      </c>
      <c r="N171" s="138">
        <v>42871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70</v>
      </c>
      <c r="B172" s="130">
        <v>42646</v>
      </c>
      <c r="C172" s="130"/>
      <c r="D172" s="131" t="s">
        <v>397</v>
      </c>
      <c r="E172" s="132" t="s">
        <v>546</v>
      </c>
      <c r="F172" s="133">
        <v>430</v>
      </c>
      <c r="G172" s="132"/>
      <c r="H172" s="132">
        <v>596</v>
      </c>
      <c r="I172" s="134">
        <v>575</v>
      </c>
      <c r="J172" s="135" t="s">
        <v>675</v>
      </c>
      <c r="K172" s="136">
        <v>166</v>
      </c>
      <c r="L172" s="137">
        <v>0.38604651162790699</v>
      </c>
      <c r="M172" s="132" t="s">
        <v>548</v>
      </c>
      <c r="N172" s="138">
        <v>42769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71</v>
      </c>
      <c r="B173" s="130">
        <v>42657</v>
      </c>
      <c r="C173" s="130"/>
      <c r="D173" s="131" t="s">
        <v>676</v>
      </c>
      <c r="E173" s="132" t="s">
        <v>546</v>
      </c>
      <c r="F173" s="133">
        <v>280</v>
      </c>
      <c r="G173" s="132"/>
      <c r="H173" s="132">
        <v>345</v>
      </c>
      <c r="I173" s="134">
        <v>345</v>
      </c>
      <c r="J173" s="135" t="s">
        <v>578</v>
      </c>
      <c r="K173" s="136">
        <f t="shared" ref="K173:K178" si="51">H173-F173</f>
        <v>65</v>
      </c>
      <c r="L173" s="137">
        <f>K173/F173</f>
        <v>0.23214285714285715</v>
      </c>
      <c r="M173" s="132" t="s">
        <v>548</v>
      </c>
      <c r="N173" s="138">
        <v>42814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72</v>
      </c>
      <c r="B174" s="130">
        <v>42657</v>
      </c>
      <c r="C174" s="130"/>
      <c r="D174" s="131" t="s">
        <v>677</v>
      </c>
      <c r="E174" s="132" t="s">
        <v>546</v>
      </c>
      <c r="F174" s="133">
        <v>245</v>
      </c>
      <c r="G174" s="132"/>
      <c r="H174" s="132">
        <v>325.5</v>
      </c>
      <c r="I174" s="134">
        <v>330</v>
      </c>
      <c r="J174" s="135" t="s">
        <v>678</v>
      </c>
      <c r="K174" s="136">
        <f t="shared" si="51"/>
        <v>80.5</v>
      </c>
      <c r="L174" s="137">
        <f>K174/F174</f>
        <v>0.32857142857142857</v>
      </c>
      <c r="M174" s="132" t="s">
        <v>548</v>
      </c>
      <c r="N174" s="138">
        <v>42769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73</v>
      </c>
      <c r="B175" s="130">
        <v>42660</v>
      </c>
      <c r="C175" s="130"/>
      <c r="D175" s="131" t="s">
        <v>679</v>
      </c>
      <c r="E175" s="132" t="s">
        <v>546</v>
      </c>
      <c r="F175" s="133">
        <v>125</v>
      </c>
      <c r="G175" s="132"/>
      <c r="H175" s="132">
        <v>160</v>
      </c>
      <c r="I175" s="134">
        <v>160</v>
      </c>
      <c r="J175" s="135" t="s">
        <v>632</v>
      </c>
      <c r="K175" s="136">
        <f t="shared" si="51"/>
        <v>35</v>
      </c>
      <c r="L175" s="137">
        <v>0.28000000000000003</v>
      </c>
      <c r="M175" s="132" t="s">
        <v>548</v>
      </c>
      <c r="N175" s="138">
        <v>42803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74</v>
      </c>
      <c r="B176" s="130">
        <v>42660</v>
      </c>
      <c r="C176" s="130"/>
      <c r="D176" s="131" t="s">
        <v>680</v>
      </c>
      <c r="E176" s="132" t="s">
        <v>546</v>
      </c>
      <c r="F176" s="133">
        <v>114</v>
      </c>
      <c r="G176" s="132"/>
      <c r="H176" s="132">
        <v>145</v>
      </c>
      <c r="I176" s="134">
        <v>145</v>
      </c>
      <c r="J176" s="135" t="s">
        <v>632</v>
      </c>
      <c r="K176" s="136">
        <f t="shared" si="51"/>
        <v>31</v>
      </c>
      <c r="L176" s="137">
        <f>K176/F176</f>
        <v>0.27192982456140352</v>
      </c>
      <c r="M176" s="132" t="s">
        <v>548</v>
      </c>
      <c r="N176" s="138">
        <v>42859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75</v>
      </c>
      <c r="B177" s="130">
        <v>42660</v>
      </c>
      <c r="C177" s="130"/>
      <c r="D177" s="131" t="s">
        <v>681</v>
      </c>
      <c r="E177" s="132" t="s">
        <v>546</v>
      </c>
      <c r="F177" s="133">
        <v>212</v>
      </c>
      <c r="G177" s="132"/>
      <c r="H177" s="132">
        <v>280</v>
      </c>
      <c r="I177" s="134">
        <v>276</v>
      </c>
      <c r="J177" s="135" t="s">
        <v>682</v>
      </c>
      <c r="K177" s="136">
        <f t="shared" si="51"/>
        <v>68</v>
      </c>
      <c r="L177" s="137">
        <f>K177/F177</f>
        <v>0.32075471698113206</v>
      </c>
      <c r="M177" s="132" t="s">
        <v>548</v>
      </c>
      <c r="N177" s="138">
        <v>42858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76</v>
      </c>
      <c r="B178" s="130">
        <v>42678</v>
      </c>
      <c r="C178" s="130"/>
      <c r="D178" s="131" t="s">
        <v>440</v>
      </c>
      <c r="E178" s="132" t="s">
        <v>546</v>
      </c>
      <c r="F178" s="133">
        <v>155</v>
      </c>
      <c r="G178" s="132"/>
      <c r="H178" s="132">
        <v>210</v>
      </c>
      <c r="I178" s="134">
        <v>210</v>
      </c>
      <c r="J178" s="135" t="s">
        <v>683</v>
      </c>
      <c r="K178" s="136">
        <f t="shared" si="51"/>
        <v>55</v>
      </c>
      <c r="L178" s="137">
        <f>K178/F178</f>
        <v>0.35483870967741937</v>
      </c>
      <c r="M178" s="132" t="s">
        <v>548</v>
      </c>
      <c r="N178" s="138">
        <v>42944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77</v>
      </c>
      <c r="B179" s="140">
        <v>42710</v>
      </c>
      <c r="C179" s="140"/>
      <c r="D179" s="141" t="s">
        <v>684</v>
      </c>
      <c r="E179" s="142" t="s">
        <v>546</v>
      </c>
      <c r="F179" s="143">
        <v>150.5</v>
      </c>
      <c r="G179" s="143"/>
      <c r="H179" s="144">
        <v>72.5</v>
      </c>
      <c r="I179" s="144">
        <v>174</v>
      </c>
      <c r="J179" s="145" t="s">
        <v>685</v>
      </c>
      <c r="K179" s="146">
        <v>-78</v>
      </c>
      <c r="L179" s="147">
        <v>-0.51827242524916906</v>
      </c>
      <c r="M179" s="143" t="s">
        <v>558</v>
      </c>
      <c r="N179" s="140">
        <v>43333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78</v>
      </c>
      <c r="B180" s="130">
        <v>42712</v>
      </c>
      <c r="C180" s="130"/>
      <c r="D180" s="131" t="s">
        <v>686</v>
      </c>
      <c r="E180" s="132" t="s">
        <v>546</v>
      </c>
      <c r="F180" s="133">
        <v>380</v>
      </c>
      <c r="G180" s="132"/>
      <c r="H180" s="132">
        <v>478</v>
      </c>
      <c r="I180" s="134">
        <v>468</v>
      </c>
      <c r="J180" s="135" t="s">
        <v>632</v>
      </c>
      <c r="K180" s="136">
        <f>H180-F180</f>
        <v>98</v>
      </c>
      <c r="L180" s="137">
        <f>K180/F180</f>
        <v>0.25789473684210529</v>
      </c>
      <c r="M180" s="132" t="s">
        <v>548</v>
      </c>
      <c r="N180" s="138">
        <v>43025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79</v>
      </c>
      <c r="B181" s="130">
        <v>42734</v>
      </c>
      <c r="C181" s="130"/>
      <c r="D181" s="131" t="s">
        <v>118</v>
      </c>
      <c r="E181" s="132" t="s">
        <v>546</v>
      </c>
      <c r="F181" s="133">
        <v>305</v>
      </c>
      <c r="G181" s="132"/>
      <c r="H181" s="132">
        <v>375</v>
      </c>
      <c r="I181" s="134">
        <v>375</v>
      </c>
      <c r="J181" s="135" t="s">
        <v>632</v>
      </c>
      <c r="K181" s="136">
        <f>H181-F181</f>
        <v>70</v>
      </c>
      <c r="L181" s="137">
        <f>K181/F181</f>
        <v>0.22950819672131148</v>
      </c>
      <c r="M181" s="132" t="s">
        <v>548</v>
      </c>
      <c r="N181" s="138">
        <v>42768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80</v>
      </c>
      <c r="B182" s="130">
        <v>42739</v>
      </c>
      <c r="C182" s="130"/>
      <c r="D182" s="131" t="s">
        <v>102</v>
      </c>
      <c r="E182" s="132" t="s">
        <v>546</v>
      </c>
      <c r="F182" s="133">
        <v>99.5</v>
      </c>
      <c r="G182" s="132"/>
      <c r="H182" s="132">
        <v>158</v>
      </c>
      <c r="I182" s="134">
        <v>158</v>
      </c>
      <c r="J182" s="135" t="s">
        <v>632</v>
      </c>
      <c r="K182" s="136">
        <f>H182-F182</f>
        <v>58.5</v>
      </c>
      <c r="L182" s="137">
        <f>K182/F182</f>
        <v>0.5879396984924623</v>
      </c>
      <c r="M182" s="132" t="s">
        <v>548</v>
      </c>
      <c r="N182" s="138">
        <v>42898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81</v>
      </c>
      <c r="B183" s="130">
        <v>42739</v>
      </c>
      <c r="C183" s="130"/>
      <c r="D183" s="131" t="s">
        <v>102</v>
      </c>
      <c r="E183" s="132" t="s">
        <v>546</v>
      </c>
      <c r="F183" s="133">
        <v>99.5</v>
      </c>
      <c r="G183" s="132"/>
      <c r="H183" s="132">
        <v>158</v>
      </c>
      <c r="I183" s="134">
        <v>158</v>
      </c>
      <c r="J183" s="135" t="s">
        <v>632</v>
      </c>
      <c r="K183" s="136">
        <v>58.5</v>
      </c>
      <c r="L183" s="137">
        <v>0.58793969849246197</v>
      </c>
      <c r="M183" s="132" t="s">
        <v>548</v>
      </c>
      <c r="N183" s="138">
        <v>42898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82</v>
      </c>
      <c r="B184" s="130">
        <v>42786</v>
      </c>
      <c r="C184" s="130"/>
      <c r="D184" s="131" t="s">
        <v>205</v>
      </c>
      <c r="E184" s="132" t="s">
        <v>546</v>
      </c>
      <c r="F184" s="133">
        <v>140.5</v>
      </c>
      <c r="G184" s="132"/>
      <c r="H184" s="132">
        <v>220</v>
      </c>
      <c r="I184" s="134">
        <v>220</v>
      </c>
      <c r="J184" s="135" t="s">
        <v>632</v>
      </c>
      <c r="K184" s="136">
        <f>H184-F184</f>
        <v>79.5</v>
      </c>
      <c r="L184" s="137">
        <f>K184/F184</f>
        <v>0.5658362989323843</v>
      </c>
      <c r="M184" s="132" t="s">
        <v>548</v>
      </c>
      <c r="N184" s="138">
        <v>42864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83</v>
      </c>
      <c r="B185" s="130">
        <v>42786</v>
      </c>
      <c r="C185" s="130"/>
      <c r="D185" s="131" t="s">
        <v>687</v>
      </c>
      <c r="E185" s="132" t="s">
        <v>546</v>
      </c>
      <c r="F185" s="133">
        <v>202.5</v>
      </c>
      <c r="G185" s="132"/>
      <c r="H185" s="132">
        <v>234</v>
      </c>
      <c r="I185" s="134">
        <v>234</v>
      </c>
      <c r="J185" s="135" t="s">
        <v>632</v>
      </c>
      <c r="K185" s="136">
        <v>31.5</v>
      </c>
      <c r="L185" s="137">
        <v>0.155555555555556</v>
      </c>
      <c r="M185" s="132" t="s">
        <v>548</v>
      </c>
      <c r="N185" s="138">
        <v>42836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84</v>
      </c>
      <c r="B186" s="130">
        <v>42818</v>
      </c>
      <c r="C186" s="130"/>
      <c r="D186" s="131" t="s">
        <v>688</v>
      </c>
      <c r="E186" s="132" t="s">
        <v>546</v>
      </c>
      <c r="F186" s="133">
        <v>300.5</v>
      </c>
      <c r="G186" s="132"/>
      <c r="H186" s="132">
        <v>417.5</v>
      </c>
      <c r="I186" s="134">
        <v>420</v>
      </c>
      <c r="J186" s="135" t="s">
        <v>689</v>
      </c>
      <c r="K186" s="136">
        <f>H186-F186</f>
        <v>117</v>
      </c>
      <c r="L186" s="137">
        <f>K186/F186</f>
        <v>0.38935108153078202</v>
      </c>
      <c r="M186" s="132" t="s">
        <v>548</v>
      </c>
      <c r="N186" s="138">
        <v>43070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85</v>
      </c>
      <c r="B187" s="130">
        <v>42818</v>
      </c>
      <c r="C187" s="130"/>
      <c r="D187" s="131" t="s">
        <v>662</v>
      </c>
      <c r="E187" s="132" t="s">
        <v>546</v>
      </c>
      <c r="F187" s="133">
        <v>850</v>
      </c>
      <c r="G187" s="132"/>
      <c r="H187" s="132">
        <v>1042.5</v>
      </c>
      <c r="I187" s="134">
        <v>1023</v>
      </c>
      <c r="J187" s="135" t="s">
        <v>690</v>
      </c>
      <c r="K187" s="136">
        <v>192.5</v>
      </c>
      <c r="L187" s="137">
        <v>0.22647058823529401</v>
      </c>
      <c r="M187" s="132" t="s">
        <v>548</v>
      </c>
      <c r="N187" s="138">
        <v>42830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86</v>
      </c>
      <c r="B188" s="130">
        <v>42830</v>
      </c>
      <c r="C188" s="130"/>
      <c r="D188" s="131" t="s">
        <v>466</v>
      </c>
      <c r="E188" s="132" t="s">
        <v>546</v>
      </c>
      <c r="F188" s="133">
        <v>785</v>
      </c>
      <c r="G188" s="132"/>
      <c r="H188" s="132">
        <v>930</v>
      </c>
      <c r="I188" s="134">
        <v>920</v>
      </c>
      <c r="J188" s="135" t="s">
        <v>691</v>
      </c>
      <c r="K188" s="136">
        <f>H188-F188</f>
        <v>145</v>
      </c>
      <c r="L188" s="137">
        <f>K188/F188</f>
        <v>0.18471337579617833</v>
      </c>
      <c r="M188" s="132" t="s">
        <v>548</v>
      </c>
      <c r="N188" s="138">
        <v>42976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39">
        <v>87</v>
      </c>
      <c r="B189" s="140">
        <v>42831</v>
      </c>
      <c r="C189" s="140"/>
      <c r="D189" s="141" t="s">
        <v>692</v>
      </c>
      <c r="E189" s="142" t="s">
        <v>546</v>
      </c>
      <c r="F189" s="143">
        <v>40</v>
      </c>
      <c r="G189" s="143"/>
      <c r="H189" s="144">
        <v>13.1</v>
      </c>
      <c r="I189" s="144">
        <v>60</v>
      </c>
      <c r="J189" s="145" t="s">
        <v>693</v>
      </c>
      <c r="K189" s="146">
        <v>-26.9</v>
      </c>
      <c r="L189" s="147">
        <v>-0.67249999999999999</v>
      </c>
      <c r="M189" s="143" t="s">
        <v>558</v>
      </c>
      <c r="N189" s="140">
        <v>43138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88</v>
      </c>
      <c r="B190" s="130">
        <v>42837</v>
      </c>
      <c r="C190" s="130"/>
      <c r="D190" s="131" t="s">
        <v>100</v>
      </c>
      <c r="E190" s="132" t="s">
        <v>546</v>
      </c>
      <c r="F190" s="133">
        <v>289.5</v>
      </c>
      <c r="G190" s="132"/>
      <c r="H190" s="132">
        <v>354</v>
      </c>
      <c r="I190" s="134">
        <v>360</v>
      </c>
      <c r="J190" s="135" t="s">
        <v>694</v>
      </c>
      <c r="K190" s="136">
        <f t="shared" ref="K190:K198" si="52">H190-F190</f>
        <v>64.5</v>
      </c>
      <c r="L190" s="137">
        <f t="shared" ref="L190:L198" si="53">K190/F190</f>
        <v>0.22279792746113988</v>
      </c>
      <c r="M190" s="132" t="s">
        <v>548</v>
      </c>
      <c r="N190" s="138">
        <v>43040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89</v>
      </c>
      <c r="B191" s="130">
        <v>42845</v>
      </c>
      <c r="C191" s="130"/>
      <c r="D191" s="131" t="s">
        <v>414</v>
      </c>
      <c r="E191" s="132" t="s">
        <v>546</v>
      </c>
      <c r="F191" s="133">
        <v>700</v>
      </c>
      <c r="G191" s="132"/>
      <c r="H191" s="132">
        <v>840</v>
      </c>
      <c r="I191" s="134">
        <v>840</v>
      </c>
      <c r="J191" s="135" t="s">
        <v>695</v>
      </c>
      <c r="K191" s="136">
        <f t="shared" si="52"/>
        <v>140</v>
      </c>
      <c r="L191" s="137">
        <f t="shared" si="53"/>
        <v>0.2</v>
      </c>
      <c r="M191" s="132" t="s">
        <v>548</v>
      </c>
      <c r="N191" s="138">
        <v>42893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90</v>
      </c>
      <c r="B192" s="130">
        <v>42887</v>
      </c>
      <c r="C192" s="130"/>
      <c r="D192" s="131" t="s">
        <v>696</v>
      </c>
      <c r="E192" s="132" t="s">
        <v>546</v>
      </c>
      <c r="F192" s="133">
        <v>130</v>
      </c>
      <c r="G192" s="132"/>
      <c r="H192" s="132">
        <v>144.25</v>
      </c>
      <c r="I192" s="134">
        <v>170</v>
      </c>
      <c r="J192" s="135" t="s">
        <v>697</v>
      </c>
      <c r="K192" s="136">
        <f t="shared" si="52"/>
        <v>14.25</v>
      </c>
      <c r="L192" s="137">
        <f t="shared" si="53"/>
        <v>0.10961538461538461</v>
      </c>
      <c r="M192" s="132" t="s">
        <v>548</v>
      </c>
      <c r="N192" s="138">
        <v>43675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91</v>
      </c>
      <c r="B193" s="130">
        <v>42901</v>
      </c>
      <c r="C193" s="130"/>
      <c r="D193" s="131" t="s">
        <v>698</v>
      </c>
      <c r="E193" s="132" t="s">
        <v>546</v>
      </c>
      <c r="F193" s="133">
        <v>214.5</v>
      </c>
      <c r="G193" s="132"/>
      <c r="H193" s="132">
        <v>262</v>
      </c>
      <c r="I193" s="134">
        <v>262</v>
      </c>
      <c r="J193" s="135" t="s">
        <v>567</v>
      </c>
      <c r="K193" s="136">
        <f t="shared" si="52"/>
        <v>47.5</v>
      </c>
      <c r="L193" s="137">
        <f t="shared" si="53"/>
        <v>0.22144522144522144</v>
      </c>
      <c r="M193" s="132" t="s">
        <v>548</v>
      </c>
      <c r="N193" s="138">
        <v>42977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92</v>
      </c>
      <c r="B194" s="161">
        <v>42933</v>
      </c>
      <c r="C194" s="161"/>
      <c r="D194" s="162" t="s">
        <v>699</v>
      </c>
      <c r="E194" s="163" t="s">
        <v>546</v>
      </c>
      <c r="F194" s="164">
        <v>370</v>
      </c>
      <c r="G194" s="163"/>
      <c r="H194" s="163">
        <v>447.5</v>
      </c>
      <c r="I194" s="165">
        <v>450</v>
      </c>
      <c r="J194" s="166" t="s">
        <v>632</v>
      </c>
      <c r="K194" s="136">
        <f t="shared" si="52"/>
        <v>77.5</v>
      </c>
      <c r="L194" s="167">
        <f t="shared" si="53"/>
        <v>0.20945945945945946</v>
      </c>
      <c r="M194" s="163" t="s">
        <v>548</v>
      </c>
      <c r="N194" s="168">
        <v>43035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93</v>
      </c>
      <c r="B195" s="161">
        <v>42943</v>
      </c>
      <c r="C195" s="161"/>
      <c r="D195" s="162" t="s">
        <v>203</v>
      </c>
      <c r="E195" s="163" t="s">
        <v>546</v>
      </c>
      <c r="F195" s="164">
        <v>657.5</v>
      </c>
      <c r="G195" s="163"/>
      <c r="H195" s="163">
        <v>825</v>
      </c>
      <c r="I195" s="165">
        <v>820</v>
      </c>
      <c r="J195" s="166" t="s">
        <v>632</v>
      </c>
      <c r="K195" s="136">
        <f t="shared" si="52"/>
        <v>167.5</v>
      </c>
      <c r="L195" s="167">
        <f t="shared" si="53"/>
        <v>0.25475285171102663</v>
      </c>
      <c r="M195" s="163" t="s">
        <v>548</v>
      </c>
      <c r="N195" s="168">
        <v>43090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94</v>
      </c>
      <c r="B196" s="130">
        <v>42964</v>
      </c>
      <c r="C196" s="130"/>
      <c r="D196" s="131" t="s">
        <v>375</v>
      </c>
      <c r="E196" s="132" t="s">
        <v>546</v>
      </c>
      <c r="F196" s="133">
        <v>605</v>
      </c>
      <c r="G196" s="132"/>
      <c r="H196" s="132">
        <v>750</v>
      </c>
      <c r="I196" s="134">
        <v>750</v>
      </c>
      <c r="J196" s="135" t="s">
        <v>691</v>
      </c>
      <c r="K196" s="136">
        <f t="shared" si="52"/>
        <v>145</v>
      </c>
      <c r="L196" s="137">
        <f t="shared" si="53"/>
        <v>0.23966942148760331</v>
      </c>
      <c r="M196" s="132" t="s">
        <v>548</v>
      </c>
      <c r="N196" s="138">
        <v>43027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39">
        <v>95</v>
      </c>
      <c r="B197" s="140">
        <v>42979</v>
      </c>
      <c r="C197" s="140"/>
      <c r="D197" s="148" t="s">
        <v>700</v>
      </c>
      <c r="E197" s="143" t="s">
        <v>546</v>
      </c>
      <c r="F197" s="143">
        <v>255</v>
      </c>
      <c r="G197" s="144"/>
      <c r="H197" s="144">
        <v>217.25</v>
      </c>
      <c r="I197" s="144">
        <v>320</v>
      </c>
      <c r="J197" s="145" t="s">
        <v>701</v>
      </c>
      <c r="K197" s="146">
        <f t="shared" si="52"/>
        <v>-37.75</v>
      </c>
      <c r="L197" s="149">
        <f t="shared" si="53"/>
        <v>-0.14803921568627451</v>
      </c>
      <c r="M197" s="143" t="s">
        <v>558</v>
      </c>
      <c r="N197" s="140">
        <v>43661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96</v>
      </c>
      <c r="B198" s="130">
        <v>42997</v>
      </c>
      <c r="C198" s="130"/>
      <c r="D198" s="131" t="s">
        <v>702</v>
      </c>
      <c r="E198" s="132" t="s">
        <v>546</v>
      </c>
      <c r="F198" s="133">
        <v>215</v>
      </c>
      <c r="G198" s="132"/>
      <c r="H198" s="132">
        <v>258</v>
      </c>
      <c r="I198" s="134">
        <v>258</v>
      </c>
      <c r="J198" s="135" t="s">
        <v>632</v>
      </c>
      <c r="K198" s="136">
        <f t="shared" si="52"/>
        <v>43</v>
      </c>
      <c r="L198" s="137">
        <f t="shared" si="53"/>
        <v>0.2</v>
      </c>
      <c r="M198" s="132" t="s">
        <v>548</v>
      </c>
      <c r="N198" s="138">
        <v>43040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97</v>
      </c>
      <c r="B199" s="130">
        <v>42997</v>
      </c>
      <c r="C199" s="130"/>
      <c r="D199" s="131" t="s">
        <v>702</v>
      </c>
      <c r="E199" s="132" t="s">
        <v>546</v>
      </c>
      <c r="F199" s="133">
        <v>215</v>
      </c>
      <c r="G199" s="132"/>
      <c r="H199" s="132">
        <v>258</v>
      </c>
      <c r="I199" s="134">
        <v>258</v>
      </c>
      <c r="J199" s="166" t="s">
        <v>632</v>
      </c>
      <c r="K199" s="136">
        <v>43</v>
      </c>
      <c r="L199" s="137">
        <v>0.2</v>
      </c>
      <c r="M199" s="132" t="s">
        <v>548</v>
      </c>
      <c r="N199" s="138">
        <v>43040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98</v>
      </c>
      <c r="B200" s="161">
        <v>42998</v>
      </c>
      <c r="C200" s="161"/>
      <c r="D200" s="162" t="s">
        <v>703</v>
      </c>
      <c r="E200" s="163" t="s">
        <v>546</v>
      </c>
      <c r="F200" s="133">
        <v>75</v>
      </c>
      <c r="G200" s="163"/>
      <c r="H200" s="163">
        <v>90</v>
      </c>
      <c r="I200" s="165">
        <v>90</v>
      </c>
      <c r="J200" s="135" t="s">
        <v>704</v>
      </c>
      <c r="K200" s="136">
        <f t="shared" ref="K200:K205" si="54">H200-F200</f>
        <v>15</v>
      </c>
      <c r="L200" s="137">
        <f t="shared" ref="L200:L205" si="55">K200/F200</f>
        <v>0.2</v>
      </c>
      <c r="M200" s="132" t="s">
        <v>548</v>
      </c>
      <c r="N200" s="138">
        <v>43019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99</v>
      </c>
      <c r="B201" s="161">
        <v>43011</v>
      </c>
      <c r="C201" s="161"/>
      <c r="D201" s="162" t="s">
        <v>705</v>
      </c>
      <c r="E201" s="163" t="s">
        <v>546</v>
      </c>
      <c r="F201" s="164">
        <v>315</v>
      </c>
      <c r="G201" s="163"/>
      <c r="H201" s="163">
        <v>392</v>
      </c>
      <c r="I201" s="165">
        <v>384</v>
      </c>
      <c r="J201" s="166" t="s">
        <v>706</v>
      </c>
      <c r="K201" s="136">
        <f t="shared" si="54"/>
        <v>77</v>
      </c>
      <c r="L201" s="167">
        <f t="shared" si="55"/>
        <v>0.24444444444444444</v>
      </c>
      <c r="M201" s="163" t="s">
        <v>548</v>
      </c>
      <c r="N201" s="168">
        <v>43017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100</v>
      </c>
      <c r="B202" s="161">
        <v>43013</v>
      </c>
      <c r="C202" s="161"/>
      <c r="D202" s="162" t="s">
        <v>444</v>
      </c>
      <c r="E202" s="163" t="s">
        <v>546</v>
      </c>
      <c r="F202" s="164">
        <v>145</v>
      </c>
      <c r="G202" s="163"/>
      <c r="H202" s="163">
        <v>179</v>
      </c>
      <c r="I202" s="165">
        <v>180</v>
      </c>
      <c r="J202" s="166" t="s">
        <v>707</v>
      </c>
      <c r="K202" s="136">
        <f t="shared" si="54"/>
        <v>34</v>
      </c>
      <c r="L202" s="167">
        <f t="shared" si="55"/>
        <v>0.23448275862068965</v>
      </c>
      <c r="M202" s="163" t="s">
        <v>548</v>
      </c>
      <c r="N202" s="168">
        <v>43025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101</v>
      </c>
      <c r="B203" s="161">
        <v>43014</v>
      </c>
      <c r="C203" s="161"/>
      <c r="D203" s="162" t="s">
        <v>350</v>
      </c>
      <c r="E203" s="163" t="s">
        <v>546</v>
      </c>
      <c r="F203" s="164">
        <v>256</v>
      </c>
      <c r="G203" s="163"/>
      <c r="H203" s="163">
        <v>323</v>
      </c>
      <c r="I203" s="165">
        <v>320</v>
      </c>
      <c r="J203" s="166" t="s">
        <v>632</v>
      </c>
      <c r="K203" s="136">
        <f t="shared" si="54"/>
        <v>67</v>
      </c>
      <c r="L203" s="167">
        <f t="shared" si="55"/>
        <v>0.26171875</v>
      </c>
      <c r="M203" s="163" t="s">
        <v>548</v>
      </c>
      <c r="N203" s="168">
        <v>43067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102</v>
      </c>
      <c r="B204" s="161">
        <v>43017</v>
      </c>
      <c r="C204" s="161"/>
      <c r="D204" s="162" t="s">
        <v>364</v>
      </c>
      <c r="E204" s="163" t="s">
        <v>546</v>
      </c>
      <c r="F204" s="164">
        <v>137.5</v>
      </c>
      <c r="G204" s="163"/>
      <c r="H204" s="163">
        <v>184</v>
      </c>
      <c r="I204" s="165">
        <v>183</v>
      </c>
      <c r="J204" s="166" t="s">
        <v>708</v>
      </c>
      <c r="K204" s="136">
        <f t="shared" si="54"/>
        <v>46.5</v>
      </c>
      <c r="L204" s="167">
        <f t="shared" si="55"/>
        <v>0.33818181818181819</v>
      </c>
      <c r="M204" s="163" t="s">
        <v>548</v>
      </c>
      <c r="N204" s="168">
        <v>43108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0">
        <v>103</v>
      </c>
      <c r="B205" s="161">
        <v>43018</v>
      </c>
      <c r="C205" s="161"/>
      <c r="D205" s="162" t="s">
        <v>709</v>
      </c>
      <c r="E205" s="163" t="s">
        <v>546</v>
      </c>
      <c r="F205" s="164">
        <v>125.5</v>
      </c>
      <c r="G205" s="163"/>
      <c r="H205" s="163">
        <v>158</v>
      </c>
      <c r="I205" s="165">
        <v>155</v>
      </c>
      <c r="J205" s="166" t="s">
        <v>710</v>
      </c>
      <c r="K205" s="136">
        <f t="shared" si="54"/>
        <v>32.5</v>
      </c>
      <c r="L205" s="167">
        <f t="shared" si="55"/>
        <v>0.25896414342629481</v>
      </c>
      <c r="M205" s="163" t="s">
        <v>548</v>
      </c>
      <c r="N205" s="168">
        <v>43067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104</v>
      </c>
      <c r="B206" s="161">
        <v>43018</v>
      </c>
      <c r="C206" s="161"/>
      <c r="D206" s="162" t="s">
        <v>711</v>
      </c>
      <c r="E206" s="163" t="s">
        <v>546</v>
      </c>
      <c r="F206" s="164">
        <v>895</v>
      </c>
      <c r="G206" s="163"/>
      <c r="H206" s="163">
        <v>1122.5</v>
      </c>
      <c r="I206" s="165">
        <v>1078</v>
      </c>
      <c r="J206" s="166" t="s">
        <v>712</v>
      </c>
      <c r="K206" s="136">
        <v>227.5</v>
      </c>
      <c r="L206" s="167">
        <v>0.25418994413407803</v>
      </c>
      <c r="M206" s="163" t="s">
        <v>548</v>
      </c>
      <c r="N206" s="168">
        <v>43117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105</v>
      </c>
      <c r="B207" s="161">
        <v>43020</v>
      </c>
      <c r="C207" s="161"/>
      <c r="D207" s="162" t="s">
        <v>359</v>
      </c>
      <c r="E207" s="163" t="s">
        <v>546</v>
      </c>
      <c r="F207" s="164">
        <v>525</v>
      </c>
      <c r="G207" s="163"/>
      <c r="H207" s="163">
        <v>629</v>
      </c>
      <c r="I207" s="165">
        <v>629</v>
      </c>
      <c r="J207" s="166" t="s">
        <v>632</v>
      </c>
      <c r="K207" s="136">
        <v>104</v>
      </c>
      <c r="L207" s="167">
        <v>0.19809523809523799</v>
      </c>
      <c r="M207" s="163" t="s">
        <v>548</v>
      </c>
      <c r="N207" s="168">
        <v>43119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106</v>
      </c>
      <c r="B208" s="161">
        <v>43046</v>
      </c>
      <c r="C208" s="161"/>
      <c r="D208" s="162" t="s">
        <v>392</v>
      </c>
      <c r="E208" s="163" t="s">
        <v>546</v>
      </c>
      <c r="F208" s="164">
        <v>740</v>
      </c>
      <c r="G208" s="163"/>
      <c r="H208" s="163">
        <v>892.5</v>
      </c>
      <c r="I208" s="165">
        <v>900</v>
      </c>
      <c r="J208" s="166" t="s">
        <v>713</v>
      </c>
      <c r="K208" s="136">
        <f>H208-F208</f>
        <v>152.5</v>
      </c>
      <c r="L208" s="167">
        <f>K208/F208</f>
        <v>0.20608108108108109</v>
      </c>
      <c r="M208" s="163" t="s">
        <v>548</v>
      </c>
      <c r="N208" s="168">
        <v>43052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107</v>
      </c>
      <c r="B209" s="130">
        <v>43073</v>
      </c>
      <c r="C209" s="130"/>
      <c r="D209" s="131" t="s">
        <v>714</v>
      </c>
      <c r="E209" s="132" t="s">
        <v>546</v>
      </c>
      <c r="F209" s="133">
        <v>118.5</v>
      </c>
      <c r="G209" s="132"/>
      <c r="H209" s="132">
        <v>143.5</v>
      </c>
      <c r="I209" s="134">
        <v>145</v>
      </c>
      <c r="J209" s="135" t="s">
        <v>715</v>
      </c>
      <c r="K209" s="136">
        <f>H209-F209</f>
        <v>25</v>
      </c>
      <c r="L209" s="137">
        <f>K209/F209</f>
        <v>0.2109704641350211</v>
      </c>
      <c r="M209" s="132" t="s">
        <v>548</v>
      </c>
      <c r="N209" s="138">
        <v>43097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108</v>
      </c>
      <c r="B210" s="140">
        <v>43090</v>
      </c>
      <c r="C210" s="140"/>
      <c r="D210" s="141" t="s">
        <v>419</v>
      </c>
      <c r="E210" s="142" t="s">
        <v>546</v>
      </c>
      <c r="F210" s="143">
        <v>715</v>
      </c>
      <c r="G210" s="143"/>
      <c r="H210" s="144">
        <v>500</v>
      </c>
      <c r="I210" s="144">
        <v>872</v>
      </c>
      <c r="J210" s="145" t="s">
        <v>716</v>
      </c>
      <c r="K210" s="146">
        <f>H210-F210</f>
        <v>-215</v>
      </c>
      <c r="L210" s="147">
        <f>K210/F210</f>
        <v>-0.30069930069930068</v>
      </c>
      <c r="M210" s="143" t="s">
        <v>558</v>
      </c>
      <c r="N210" s="140">
        <v>43670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109</v>
      </c>
      <c r="B211" s="130">
        <v>43098</v>
      </c>
      <c r="C211" s="130"/>
      <c r="D211" s="131" t="s">
        <v>705</v>
      </c>
      <c r="E211" s="132" t="s">
        <v>546</v>
      </c>
      <c r="F211" s="133">
        <v>435</v>
      </c>
      <c r="G211" s="132"/>
      <c r="H211" s="132">
        <v>542.5</v>
      </c>
      <c r="I211" s="134">
        <v>539</v>
      </c>
      <c r="J211" s="135" t="s">
        <v>632</v>
      </c>
      <c r="K211" s="136">
        <v>107.5</v>
      </c>
      <c r="L211" s="137">
        <v>0.247126436781609</v>
      </c>
      <c r="M211" s="132" t="s">
        <v>548</v>
      </c>
      <c r="N211" s="138">
        <v>43206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110</v>
      </c>
      <c r="B212" s="130">
        <v>43098</v>
      </c>
      <c r="C212" s="130"/>
      <c r="D212" s="131" t="s">
        <v>518</v>
      </c>
      <c r="E212" s="132" t="s">
        <v>546</v>
      </c>
      <c r="F212" s="133">
        <v>885</v>
      </c>
      <c r="G212" s="132"/>
      <c r="H212" s="132">
        <v>1090</v>
      </c>
      <c r="I212" s="134">
        <v>1084</v>
      </c>
      <c r="J212" s="135" t="s">
        <v>632</v>
      </c>
      <c r="K212" s="136">
        <v>205</v>
      </c>
      <c r="L212" s="137">
        <v>0.23163841807909599</v>
      </c>
      <c r="M212" s="132" t="s">
        <v>548</v>
      </c>
      <c r="N212" s="138">
        <v>43213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9">
        <v>111</v>
      </c>
      <c r="B213" s="170">
        <v>43192</v>
      </c>
      <c r="C213" s="170"/>
      <c r="D213" s="148" t="s">
        <v>717</v>
      </c>
      <c r="E213" s="143" t="s">
        <v>546</v>
      </c>
      <c r="F213" s="171">
        <v>478.5</v>
      </c>
      <c r="G213" s="143"/>
      <c r="H213" s="143">
        <v>442</v>
      </c>
      <c r="I213" s="144">
        <v>613</v>
      </c>
      <c r="J213" s="145" t="s">
        <v>718</v>
      </c>
      <c r="K213" s="146">
        <f>H213-F213</f>
        <v>-36.5</v>
      </c>
      <c r="L213" s="147">
        <f>K213/F213</f>
        <v>-7.6280041797283177E-2</v>
      </c>
      <c r="M213" s="143" t="s">
        <v>558</v>
      </c>
      <c r="N213" s="140">
        <v>43762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39">
        <v>112</v>
      </c>
      <c r="B214" s="140">
        <v>43194</v>
      </c>
      <c r="C214" s="140"/>
      <c r="D214" s="141" t="s">
        <v>719</v>
      </c>
      <c r="E214" s="142" t="s">
        <v>546</v>
      </c>
      <c r="F214" s="143">
        <f>141.5-7.3</f>
        <v>134.19999999999999</v>
      </c>
      <c r="G214" s="143"/>
      <c r="H214" s="144">
        <v>77</v>
      </c>
      <c r="I214" s="144">
        <v>180</v>
      </c>
      <c r="J214" s="145" t="s">
        <v>720</v>
      </c>
      <c r="K214" s="146">
        <f>H214-F214</f>
        <v>-57.199999999999989</v>
      </c>
      <c r="L214" s="147">
        <f>K214/F214</f>
        <v>-0.42622950819672129</v>
      </c>
      <c r="M214" s="143" t="s">
        <v>558</v>
      </c>
      <c r="N214" s="140">
        <v>43522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39">
        <v>113</v>
      </c>
      <c r="B215" s="140">
        <v>43209</v>
      </c>
      <c r="C215" s="140"/>
      <c r="D215" s="141" t="s">
        <v>721</v>
      </c>
      <c r="E215" s="142" t="s">
        <v>546</v>
      </c>
      <c r="F215" s="143">
        <v>430</v>
      </c>
      <c r="G215" s="143"/>
      <c r="H215" s="144">
        <v>220</v>
      </c>
      <c r="I215" s="144">
        <v>537</v>
      </c>
      <c r="J215" s="145" t="s">
        <v>722</v>
      </c>
      <c r="K215" s="146">
        <f>H215-F215</f>
        <v>-210</v>
      </c>
      <c r="L215" s="147">
        <f>K215/F215</f>
        <v>-0.48837209302325579</v>
      </c>
      <c r="M215" s="143" t="s">
        <v>558</v>
      </c>
      <c r="N215" s="140">
        <v>43252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114</v>
      </c>
      <c r="B216" s="161">
        <v>43220</v>
      </c>
      <c r="C216" s="161"/>
      <c r="D216" s="162" t="s">
        <v>723</v>
      </c>
      <c r="E216" s="163" t="s">
        <v>546</v>
      </c>
      <c r="F216" s="163">
        <v>153.5</v>
      </c>
      <c r="G216" s="163"/>
      <c r="H216" s="163">
        <v>196</v>
      </c>
      <c r="I216" s="165">
        <v>196</v>
      </c>
      <c r="J216" s="135" t="s">
        <v>724</v>
      </c>
      <c r="K216" s="136">
        <f>H216-F216</f>
        <v>42.5</v>
      </c>
      <c r="L216" s="137">
        <f>K216/F216</f>
        <v>0.27687296416938112</v>
      </c>
      <c r="M216" s="132" t="s">
        <v>548</v>
      </c>
      <c r="N216" s="138">
        <v>43605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39">
        <v>115</v>
      </c>
      <c r="B217" s="140">
        <v>43306</v>
      </c>
      <c r="C217" s="140"/>
      <c r="D217" s="141" t="s">
        <v>692</v>
      </c>
      <c r="E217" s="142" t="s">
        <v>546</v>
      </c>
      <c r="F217" s="143">
        <v>27.5</v>
      </c>
      <c r="G217" s="143"/>
      <c r="H217" s="144">
        <v>13.1</v>
      </c>
      <c r="I217" s="144">
        <v>60</v>
      </c>
      <c r="J217" s="145" t="s">
        <v>725</v>
      </c>
      <c r="K217" s="146">
        <v>-14.4</v>
      </c>
      <c r="L217" s="147">
        <v>-0.52363636363636401</v>
      </c>
      <c r="M217" s="143" t="s">
        <v>558</v>
      </c>
      <c r="N217" s="140">
        <v>43138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9">
        <v>116</v>
      </c>
      <c r="B218" s="170">
        <v>43318</v>
      </c>
      <c r="C218" s="170"/>
      <c r="D218" s="148" t="s">
        <v>726</v>
      </c>
      <c r="E218" s="143" t="s">
        <v>546</v>
      </c>
      <c r="F218" s="143">
        <v>148.5</v>
      </c>
      <c r="G218" s="143"/>
      <c r="H218" s="143">
        <v>102</v>
      </c>
      <c r="I218" s="144">
        <v>182</v>
      </c>
      <c r="J218" s="145" t="s">
        <v>727</v>
      </c>
      <c r="K218" s="146">
        <f>H218-F218</f>
        <v>-46.5</v>
      </c>
      <c r="L218" s="147">
        <f>K218/F218</f>
        <v>-0.31313131313131315</v>
      </c>
      <c r="M218" s="143" t="s">
        <v>558</v>
      </c>
      <c r="N218" s="140">
        <v>43661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117</v>
      </c>
      <c r="B219" s="130">
        <v>43335</v>
      </c>
      <c r="C219" s="130"/>
      <c r="D219" s="131" t="s">
        <v>728</v>
      </c>
      <c r="E219" s="132" t="s">
        <v>546</v>
      </c>
      <c r="F219" s="163">
        <v>285</v>
      </c>
      <c r="G219" s="132"/>
      <c r="H219" s="132">
        <v>355</v>
      </c>
      <c r="I219" s="134">
        <v>364</v>
      </c>
      <c r="J219" s="135" t="s">
        <v>729</v>
      </c>
      <c r="K219" s="136">
        <v>70</v>
      </c>
      <c r="L219" s="137">
        <v>0.24561403508771901</v>
      </c>
      <c r="M219" s="132" t="s">
        <v>548</v>
      </c>
      <c r="N219" s="138">
        <v>43455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118</v>
      </c>
      <c r="B220" s="130">
        <v>43341</v>
      </c>
      <c r="C220" s="130"/>
      <c r="D220" s="131" t="s">
        <v>384</v>
      </c>
      <c r="E220" s="132" t="s">
        <v>546</v>
      </c>
      <c r="F220" s="163">
        <v>525</v>
      </c>
      <c r="G220" s="132"/>
      <c r="H220" s="132">
        <v>585</v>
      </c>
      <c r="I220" s="134">
        <v>635</v>
      </c>
      <c r="J220" s="135" t="s">
        <v>730</v>
      </c>
      <c r="K220" s="136">
        <f t="shared" ref="K220:K251" si="56">H220-F220</f>
        <v>60</v>
      </c>
      <c r="L220" s="137">
        <f t="shared" ref="L220:L251" si="57">K220/F220</f>
        <v>0.11428571428571428</v>
      </c>
      <c r="M220" s="132" t="s">
        <v>548</v>
      </c>
      <c r="N220" s="138">
        <v>43662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119</v>
      </c>
      <c r="B221" s="130">
        <v>43395</v>
      </c>
      <c r="C221" s="130"/>
      <c r="D221" s="131" t="s">
        <v>375</v>
      </c>
      <c r="E221" s="132" t="s">
        <v>546</v>
      </c>
      <c r="F221" s="163">
        <v>475</v>
      </c>
      <c r="G221" s="132"/>
      <c r="H221" s="132">
        <v>574</v>
      </c>
      <c r="I221" s="134">
        <v>570</v>
      </c>
      <c r="J221" s="135" t="s">
        <v>632</v>
      </c>
      <c r="K221" s="136">
        <f t="shared" si="56"/>
        <v>99</v>
      </c>
      <c r="L221" s="137">
        <f t="shared" si="57"/>
        <v>0.20842105263157895</v>
      </c>
      <c r="M221" s="132" t="s">
        <v>548</v>
      </c>
      <c r="N221" s="138">
        <v>43403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120</v>
      </c>
      <c r="B222" s="161">
        <v>43397</v>
      </c>
      <c r="C222" s="161"/>
      <c r="D222" s="162" t="s">
        <v>731</v>
      </c>
      <c r="E222" s="163" t="s">
        <v>546</v>
      </c>
      <c r="F222" s="163">
        <v>707.5</v>
      </c>
      <c r="G222" s="163"/>
      <c r="H222" s="163">
        <v>872</v>
      </c>
      <c r="I222" s="165">
        <v>872</v>
      </c>
      <c r="J222" s="166" t="s">
        <v>632</v>
      </c>
      <c r="K222" s="136">
        <f t="shared" si="56"/>
        <v>164.5</v>
      </c>
      <c r="L222" s="167">
        <f t="shared" si="57"/>
        <v>0.23250883392226149</v>
      </c>
      <c r="M222" s="163" t="s">
        <v>548</v>
      </c>
      <c r="N222" s="168">
        <v>43482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121</v>
      </c>
      <c r="B223" s="161">
        <v>43398</v>
      </c>
      <c r="C223" s="161"/>
      <c r="D223" s="162" t="s">
        <v>732</v>
      </c>
      <c r="E223" s="163" t="s">
        <v>546</v>
      </c>
      <c r="F223" s="163">
        <v>162</v>
      </c>
      <c r="G223" s="163"/>
      <c r="H223" s="163">
        <v>204</v>
      </c>
      <c r="I223" s="165">
        <v>209</v>
      </c>
      <c r="J223" s="166" t="s">
        <v>733</v>
      </c>
      <c r="K223" s="136">
        <f t="shared" si="56"/>
        <v>42</v>
      </c>
      <c r="L223" s="167">
        <f t="shared" si="57"/>
        <v>0.25925925925925924</v>
      </c>
      <c r="M223" s="163" t="s">
        <v>548</v>
      </c>
      <c r="N223" s="168">
        <v>43539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122</v>
      </c>
      <c r="B224" s="161">
        <v>43399</v>
      </c>
      <c r="C224" s="161"/>
      <c r="D224" s="162" t="s">
        <v>460</v>
      </c>
      <c r="E224" s="163" t="s">
        <v>546</v>
      </c>
      <c r="F224" s="163">
        <v>240</v>
      </c>
      <c r="G224" s="163"/>
      <c r="H224" s="163">
        <v>297</v>
      </c>
      <c r="I224" s="165">
        <v>297</v>
      </c>
      <c r="J224" s="166" t="s">
        <v>632</v>
      </c>
      <c r="K224" s="172">
        <f t="shared" si="56"/>
        <v>57</v>
      </c>
      <c r="L224" s="167">
        <f t="shared" si="57"/>
        <v>0.23749999999999999</v>
      </c>
      <c r="M224" s="163" t="s">
        <v>548</v>
      </c>
      <c r="N224" s="168">
        <v>43417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123</v>
      </c>
      <c r="B225" s="130">
        <v>43439</v>
      </c>
      <c r="C225" s="130"/>
      <c r="D225" s="131" t="s">
        <v>734</v>
      </c>
      <c r="E225" s="132" t="s">
        <v>546</v>
      </c>
      <c r="F225" s="132">
        <v>202.5</v>
      </c>
      <c r="G225" s="132"/>
      <c r="H225" s="132">
        <v>255</v>
      </c>
      <c r="I225" s="134">
        <v>252</v>
      </c>
      <c r="J225" s="135" t="s">
        <v>632</v>
      </c>
      <c r="K225" s="136">
        <f t="shared" si="56"/>
        <v>52.5</v>
      </c>
      <c r="L225" s="137">
        <f t="shared" si="57"/>
        <v>0.25925925925925924</v>
      </c>
      <c r="M225" s="132" t="s">
        <v>548</v>
      </c>
      <c r="N225" s="138">
        <v>43542</v>
      </c>
      <c r="O225" s="54"/>
      <c r="P225" s="54"/>
      <c r="Q225" s="198"/>
      <c r="R225" s="37" t="s">
        <v>858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124</v>
      </c>
      <c r="B226" s="161">
        <v>43465</v>
      </c>
      <c r="C226" s="130"/>
      <c r="D226" s="162" t="s">
        <v>156</v>
      </c>
      <c r="E226" s="163" t="s">
        <v>546</v>
      </c>
      <c r="F226" s="163">
        <v>710</v>
      </c>
      <c r="G226" s="163"/>
      <c r="H226" s="163">
        <v>866</v>
      </c>
      <c r="I226" s="165">
        <v>866</v>
      </c>
      <c r="J226" s="166" t="s">
        <v>632</v>
      </c>
      <c r="K226" s="136">
        <f t="shared" si="56"/>
        <v>156</v>
      </c>
      <c r="L226" s="137">
        <f t="shared" si="57"/>
        <v>0.21971830985915494</v>
      </c>
      <c r="M226" s="132" t="s">
        <v>548</v>
      </c>
      <c r="N226" s="138">
        <v>43553</v>
      </c>
      <c r="O226" s="54"/>
      <c r="P226" s="54"/>
      <c r="Q226" s="198"/>
      <c r="R226" s="37" t="s">
        <v>858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125</v>
      </c>
      <c r="B227" s="161">
        <v>43522</v>
      </c>
      <c r="C227" s="161"/>
      <c r="D227" s="162" t="s">
        <v>170</v>
      </c>
      <c r="E227" s="163" t="s">
        <v>546</v>
      </c>
      <c r="F227" s="163">
        <v>337.25</v>
      </c>
      <c r="G227" s="163"/>
      <c r="H227" s="163">
        <v>398.5</v>
      </c>
      <c r="I227" s="165">
        <v>411</v>
      </c>
      <c r="J227" s="135" t="s">
        <v>735</v>
      </c>
      <c r="K227" s="136">
        <f t="shared" si="56"/>
        <v>61.25</v>
      </c>
      <c r="L227" s="137">
        <f t="shared" si="57"/>
        <v>0.1816160118606375</v>
      </c>
      <c r="M227" s="132" t="s">
        <v>548</v>
      </c>
      <c r="N227" s="138">
        <v>43760</v>
      </c>
      <c r="O227" s="54"/>
      <c r="P227" s="54"/>
      <c r="Q227" s="198"/>
      <c r="R227" s="37" t="s">
        <v>858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73">
        <v>126</v>
      </c>
      <c r="B228" s="174">
        <v>43559</v>
      </c>
      <c r="C228" s="174"/>
      <c r="D228" s="175" t="s">
        <v>736</v>
      </c>
      <c r="E228" s="176" t="s">
        <v>546</v>
      </c>
      <c r="F228" s="176">
        <v>130</v>
      </c>
      <c r="G228" s="176"/>
      <c r="H228" s="176">
        <v>65</v>
      </c>
      <c r="I228" s="177">
        <v>158</v>
      </c>
      <c r="J228" s="145" t="s">
        <v>737</v>
      </c>
      <c r="K228" s="146">
        <f t="shared" si="56"/>
        <v>-65</v>
      </c>
      <c r="L228" s="147">
        <f t="shared" si="57"/>
        <v>-0.5</v>
      </c>
      <c r="M228" s="143" t="s">
        <v>558</v>
      </c>
      <c r="N228" s="140">
        <v>43726</v>
      </c>
      <c r="O228" s="54"/>
      <c r="P228" s="54"/>
      <c r="Q228" s="198"/>
      <c r="R228" s="37" t="s">
        <v>856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127</v>
      </c>
      <c r="B229" s="161">
        <v>43017</v>
      </c>
      <c r="C229" s="161"/>
      <c r="D229" s="162" t="s">
        <v>205</v>
      </c>
      <c r="E229" s="163" t="s">
        <v>546</v>
      </c>
      <c r="F229" s="163">
        <v>141.5</v>
      </c>
      <c r="G229" s="163"/>
      <c r="H229" s="163">
        <v>183.5</v>
      </c>
      <c r="I229" s="165">
        <v>210</v>
      </c>
      <c r="J229" s="135" t="s">
        <v>733</v>
      </c>
      <c r="K229" s="136">
        <f t="shared" si="56"/>
        <v>42</v>
      </c>
      <c r="L229" s="137">
        <f t="shared" si="57"/>
        <v>0.29681978798586572</v>
      </c>
      <c r="M229" s="132" t="s">
        <v>548</v>
      </c>
      <c r="N229" s="138">
        <v>43042</v>
      </c>
      <c r="O229" s="54"/>
      <c r="P229" s="54"/>
      <c r="Q229" s="198"/>
      <c r="R229" s="37" t="s">
        <v>856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73">
        <v>128</v>
      </c>
      <c r="B230" s="174">
        <v>43074</v>
      </c>
      <c r="C230" s="174"/>
      <c r="D230" s="175" t="s">
        <v>738</v>
      </c>
      <c r="E230" s="176" t="s">
        <v>546</v>
      </c>
      <c r="F230" s="171">
        <v>172</v>
      </c>
      <c r="G230" s="176"/>
      <c r="H230" s="176">
        <v>155.25</v>
      </c>
      <c r="I230" s="177">
        <v>230</v>
      </c>
      <c r="J230" s="145" t="s">
        <v>739</v>
      </c>
      <c r="K230" s="146">
        <f t="shared" si="56"/>
        <v>-16.75</v>
      </c>
      <c r="L230" s="147">
        <f t="shared" si="57"/>
        <v>-9.7383720930232565E-2</v>
      </c>
      <c r="M230" s="143" t="s">
        <v>558</v>
      </c>
      <c r="N230" s="140">
        <v>43787</v>
      </c>
      <c r="O230" s="54"/>
      <c r="P230" s="54"/>
      <c r="Q230" s="198"/>
      <c r="R230" s="37" t="s">
        <v>856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129</v>
      </c>
      <c r="B231" s="161">
        <v>43398</v>
      </c>
      <c r="C231" s="161"/>
      <c r="D231" s="162" t="s">
        <v>117</v>
      </c>
      <c r="E231" s="163" t="s">
        <v>546</v>
      </c>
      <c r="F231" s="163">
        <v>698.5</v>
      </c>
      <c r="G231" s="163"/>
      <c r="H231" s="163">
        <v>890</v>
      </c>
      <c r="I231" s="165">
        <v>890</v>
      </c>
      <c r="J231" s="135" t="s">
        <v>740</v>
      </c>
      <c r="K231" s="136">
        <f t="shared" si="56"/>
        <v>191.5</v>
      </c>
      <c r="L231" s="137">
        <f t="shared" si="57"/>
        <v>0.27415891195418757</v>
      </c>
      <c r="M231" s="132" t="s">
        <v>548</v>
      </c>
      <c r="N231" s="138">
        <v>44328</v>
      </c>
      <c r="O231" s="54"/>
      <c r="P231" s="54"/>
      <c r="Q231" s="198"/>
      <c r="R231" s="37" t="s">
        <v>858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130</v>
      </c>
      <c r="B232" s="161">
        <v>42877</v>
      </c>
      <c r="C232" s="161"/>
      <c r="D232" s="162" t="s">
        <v>741</v>
      </c>
      <c r="E232" s="163" t="s">
        <v>546</v>
      </c>
      <c r="F232" s="163">
        <v>127.6</v>
      </c>
      <c r="G232" s="163"/>
      <c r="H232" s="163">
        <v>138</v>
      </c>
      <c r="I232" s="165">
        <v>190</v>
      </c>
      <c r="J232" s="135" t="s">
        <v>742</v>
      </c>
      <c r="K232" s="136">
        <f t="shared" si="56"/>
        <v>10.400000000000006</v>
      </c>
      <c r="L232" s="137">
        <f t="shared" si="57"/>
        <v>8.1504702194357417E-2</v>
      </c>
      <c r="M232" s="132" t="s">
        <v>548</v>
      </c>
      <c r="N232" s="138">
        <v>43774</v>
      </c>
      <c r="O232" s="54"/>
      <c r="P232" s="54"/>
      <c r="Q232" s="198"/>
      <c r="R232" s="37" t="s">
        <v>856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131</v>
      </c>
      <c r="B233" s="161">
        <v>43158</v>
      </c>
      <c r="C233" s="161"/>
      <c r="D233" s="162" t="s">
        <v>743</v>
      </c>
      <c r="E233" s="163" t="s">
        <v>546</v>
      </c>
      <c r="F233" s="163">
        <v>317</v>
      </c>
      <c r="G233" s="163"/>
      <c r="H233" s="163">
        <v>382.5</v>
      </c>
      <c r="I233" s="165">
        <v>398</v>
      </c>
      <c r="J233" s="135" t="s">
        <v>744</v>
      </c>
      <c r="K233" s="136">
        <f t="shared" si="56"/>
        <v>65.5</v>
      </c>
      <c r="L233" s="137">
        <f t="shared" si="57"/>
        <v>0.20662460567823343</v>
      </c>
      <c r="M233" s="132" t="s">
        <v>548</v>
      </c>
      <c r="N233" s="138">
        <v>44238</v>
      </c>
      <c r="O233" s="54"/>
      <c r="P233" s="54"/>
      <c r="Q233" s="198"/>
      <c r="R233" s="37" t="s">
        <v>856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73">
        <v>132</v>
      </c>
      <c r="B234" s="174">
        <v>43164</v>
      </c>
      <c r="C234" s="174"/>
      <c r="D234" s="175" t="s">
        <v>162</v>
      </c>
      <c r="E234" s="176" t="s">
        <v>546</v>
      </c>
      <c r="F234" s="171">
        <f>510-14.4</f>
        <v>495.6</v>
      </c>
      <c r="G234" s="176"/>
      <c r="H234" s="176">
        <v>350</v>
      </c>
      <c r="I234" s="177">
        <v>672</v>
      </c>
      <c r="J234" s="145" t="s">
        <v>745</v>
      </c>
      <c r="K234" s="146">
        <f t="shared" si="56"/>
        <v>-145.60000000000002</v>
      </c>
      <c r="L234" s="147">
        <f t="shared" si="57"/>
        <v>-0.29378531073446329</v>
      </c>
      <c r="M234" s="143" t="s">
        <v>558</v>
      </c>
      <c r="N234" s="140">
        <v>43887</v>
      </c>
      <c r="O234" s="54"/>
      <c r="P234" s="54"/>
      <c r="Q234" s="198"/>
      <c r="R234" s="37" t="s">
        <v>858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73">
        <v>133</v>
      </c>
      <c r="B235" s="174">
        <v>43237</v>
      </c>
      <c r="C235" s="174"/>
      <c r="D235" s="175" t="s">
        <v>746</v>
      </c>
      <c r="E235" s="176" t="s">
        <v>546</v>
      </c>
      <c r="F235" s="171">
        <v>230.3</v>
      </c>
      <c r="G235" s="176"/>
      <c r="H235" s="176">
        <v>102.5</v>
      </c>
      <c r="I235" s="177">
        <v>348</v>
      </c>
      <c r="J235" s="145" t="s">
        <v>747</v>
      </c>
      <c r="K235" s="146">
        <f t="shared" si="56"/>
        <v>-127.80000000000001</v>
      </c>
      <c r="L235" s="147">
        <f t="shared" si="57"/>
        <v>-0.55492835432045162</v>
      </c>
      <c r="M235" s="143" t="s">
        <v>558</v>
      </c>
      <c r="N235" s="140">
        <v>43896</v>
      </c>
      <c r="O235" s="54"/>
      <c r="P235" s="54"/>
      <c r="Q235" s="198"/>
      <c r="R235" s="37" t="s">
        <v>858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134</v>
      </c>
      <c r="B236" s="161">
        <v>43258</v>
      </c>
      <c r="C236" s="161"/>
      <c r="D236" s="162" t="s">
        <v>423</v>
      </c>
      <c r="E236" s="163" t="s">
        <v>546</v>
      </c>
      <c r="F236" s="163">
        <f>342.5-5.1</f>
        <v>337.4</v>
      </c>
      <c r="G236" s="163"/>
      <c r="H236" s="163">
        <v>412.5</v>
      </c>
      <c r="I236" s="165">
        <v>439</v>
      </c>
      <c r="J236" s="135" t="s">
        <v>748</v>
      </c>
      <c r="K236" s="136">
        <f t="shared" si="56"/>
        <v>75.100000000000023</v>
      </c>
      <c r="L236" s="137">
        <f t="shared" si="57"/>
        <v>0.22258446947243635</v>
      </c>
      <c r="M236" s="132" t="s">
        <v>548</v>
      </c>
      <c r="N236" s="138">
        <v>44230</v>
      </c>
      <c r="O236" s="54"/>
      <c r="P236" s="54"/>
      <c r="Q236" s="198"/>
      <c r="R236" s="37" t="s">
        <v>856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4">
        <v>135</v>
      </c>
      <c r="B237" s="153">
        <v>43285</v>
      </c>
      <c r="C237" s="153"/>
      <c r="D237" s="154" t="s">
        <v>56</v>
      </c>
      <c r="E237" s="155" t="s">
        <v>546</v>
      </c>
      <c r="F237" s="155">
        <f>127.5-5.53</f>
        <v>121.97</v>
      </c>
      <c r="G237" s="156"/>
      <c r="H237" s="156">
        <v>122.5</v>
      </c>
      <c r="I237" s="156">
        <v>170</v>
      </c>
      <c r="J237" s="157" t="s">
        <v>749</v>
      </c>
      <c r="K237" s="158">
        <f t="shared" si="56"/>
        <v>0.53000000000000114</v>
      </c>
      <c r="L237" s="159">
        <f t="shared" si="57"/>
        <v>4.3453308190538747E-3</v>
      </c>
      <c r="M237" s="155" t="s">
        <v>565</v>
      </c>
      <c r="N237" s="153">
        <v>44431</v>
      </c>
      <c r="O237" s="54"/>
      <c r="P237" s="54"/>
      <c r="Q237" s="198"/>
      <c r="R237" s="37" t="s">
        <v>858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73">
        <v>136</v>
      </c>
      <c r="B238" s="174">
        <v>43294</v>
      </c>
      <c r="C238" s="174"/>
      <c r="D238" s="175" t="s">
        <v>750</v>
      </c>
      <c r="E238" s="176" t="s">
        <v>546</v>
      </c>
      <c r="F238" s="171">
        <v>46.5</v>
      </c>
      <c r="G238" s="176"/>
      <c r="H238" s="176">
        <v>17</v>
      </c>
      <c r="I238" s="177">
        <v>59</v>
      </c>
      <c r="J238" s="145" t="s">
        <v>751</v>
      </c>
      <c r="K238" s="146">
        <f t="shared" si="56"/>
        <v>-29.5</v>
      </c>
      <c r="L238" s="147">
        <f t="shared" si="57"/>
        <v>-0.63440860215053763</v>
      </c>
      <c r="M238" s="143" t="s">
        <v>558</v>
      </c>
      <c r="N238" s="140">
        <v>43887</v>
      </c>
      <c r="O238" s="54"/>
      <c r="P238" s="54"/>
      <c r="Q238" s="198"/>
      <c r="R238" s="37" t="s">
        <v>858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137</v>
      </c>
      <c r="B239" s="161">
        <v>43396</v>
      </c>
      <c r="C239" s="161"/>
      <c r="D239" s="162" t="s">
        <v>407</v>
      </c>
      <c r="E239" s="163" t="s">
        <v>546</v>
      </c>
      <c r="F239" s="163">
        <v>156.5</v>
      </c>
      <c r="G239" s="163"/>
      <c r="H239" s="163">
        <v>207.5</v>
      </c>
      <c r="I239" s="165">
        <v>191</v>
      </c>
      <c r="J239" s="135" t="s">
        <v>632</v>
      </c>
      <c r="K239" s="136">
        <f t="shared" si="56"/>
        <v>51</v>
      </c>
      <c r="L239" s="137">
        <f t="shared" si="57"/>
        <v>0.32587859424920129</v>
      </c>
      <c r="M239" s="132" t="s">
        <v>548</v>
      </c>
      <c r="N239" s="138">
        <v>44369</v>
      </c>
      <c r="O239" s="54"/>
      <c r="P239" s="54"/>
      <c r="Q239" s="198"/>
      <c r="R239" s="37" t="s">
        <v>858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138</v>
      </c>
      <c r="B240" s="161">
        <v>43439</v>
      </c>
      <c r="C240" s="161"/>
      <c r="D240" s="162" t="s">
        <v>338</v>
      </c>
      <c r="E240" s="163" t="s">
        <v>546</v>
      </c>
      <c r="F240" s="163">
        <v>259.5</v>
      </c>
      <c r="G240" s="163"/>
      <c r="H240" s="163">
        <v>320</v>
      </c>
      <c r="I240" s="165">
        <v>320</v>
      </c>
      <c r="J240" s="135" t="s">
        <v>632</v>
      </c>
      <c r="K240" s="136">
        <f t="shared" si="56"/>
        <v>60.5</v>
      </c>
      <c r="L240" s="137">
        <f t="shared" si="57"/>
        <v>0.23314065510597304</v>
      </c>
      <c r="M240" s="132" t="s">
        <v>548</v>
      </c>
      <c r="N240" s="138">
        <v>44323</v>
      </c>
      <c r="O240" s="54"/>
      <c r="P240" s="54"/>
      <c r="Q240" s="198"/>
      <c r="R240" s="37" t="s">
        <v>858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73">
        <v>139</v>
      </c>
      <c r="B241" s="174">
        <v>43439</v>
      </c>
      <c r="C241" s="174"/>
      <c r="D241" s="175" t="s">
        <v>752</v>
      </c>
      <c r="E241" s="176" t="s">
        <v>546</v>
      </c>
      <c r="F241" s="176">
        <v>715</v>
      </c>
      <c r="G241" s="176"/>
      <c r="H241" s="176">
        <v>445</v>
      </c>
      <c r="I241" s="177">
        <v>840</v>
      </c>
      <c r="J241" s="145" t="s">
        <v>753</v>
      </c>
      <c r="K241" s="146">
        <f t="shared" si="56"/>
        <v>-270</v>
      </c>
      <c r="L241" s="147">
        <f t="shared" si="57"/>
        <v>-0.3776223776223776</v>
      </c>
      <c r="M241" s="143" t="s">
        <v>558</v>
      </c>
      <c r="N241" s="140">
        <v>43800</v>
      </c>
      <c r="O241" s="54"/>
      <c r="P241" s="54"/>
      <c r="Q241" s="198"/>
      <c r="R241" s="37" t="s">
        <v>858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140</v>
      </c>
      <c r="B242" s="161">
        <v>43469</v>
      </c>
      <c r="C242" s="161"/>
      <c r="D242" s="162" t="s">
        <v>176</v>
      </c>
      <c r="E242" s="163" t="s">
        <v>546</v>
      </c>
      <c r="F242" s="163">
        <v>875</v>
      </c>
      <c r="G242" s="163"/>
      <c r="H242" s="163">
        <v>1165</v>
      </c>
      <c r="I242" s="165">
        <v>1185</v>
      </c>
      <c r="J242" s="135" t="s">
        <v>754</v>
      </c>
      <c r="K242" s="136">
        <f t="shared" si="56"/>
        <v>290</v>
      </c>
      <c r="L242" s="137">
        <f t="shared" si="57"/>
        <v>0.33142857142857141</v>
      </c>
      <c r="M242" s="132" t="s">
        <v>548</v>
      </c>
      <c r="N242" s="138">
        <v>43847</v>
      </c>
      <c r="O242" s="54"/>
      <c r="P242" s="54"/>
      <c r="Q242" s="198"/>
      <c r="R242" s="37" t="s">
        <v>858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141</v>
      </c>
      <c r="B243" s="161">
        <v>43559</v>
      </c>
      <c r="C243" s="161"/>
      <c r="D243" s="162" t="s">
        <v>356</v>
      </c>
      <c r="E243" s="163" t="s">
        <v>546</v>
      </c>
      <c r="F243" s="163">
        <f>387-14.63</f>
        <v>372.37</v>
      </c>
      <c r="G243" s="163"/>
      <c r="H243" s="163">
        <v>490</v>
      </c>
      <c r="I243" s="165">
        <v>490</v>
      </c>
      <c r="J243" s="135" t="s">
        <v>632</v>
      </c>
      <c r="K243" s="136">
        <f t="shared" si="56"/>
        <v>117.63</v>
      </c>
      <c r="L243" s="137">
        <f t="shared" si="57"/>
        <v>0.31589548030185027</v>
      </c>
      <c r="M243" s="132" t="s">
        <v>548</v>
      </c>
      <c r="N243" s="138">
        <v>43850</v>
      </c>
      <c r="O243" s="54"/>
      <c r="P243" s="54"/>
      <c r="Q243" s="198"/>
      <c r="R243" s="37" t="s">
        <v>858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142</v>
      </c>
      <c r="B244" s="174">
        <v>43578</v>
      </c>
      <c r="C244" s="174"/>
      <c r="D244" s="175" t="s">
        <v>755</v>
      </c>
      <c r="E244" s="176" t="s">
        <v>557</v>
      </c>
      <c r="F244" s="176">
        <v>220</v>
      </c>
      <c r="G244" s="176"/>
      <c r="H244" s="176">
        <v>127.5</v>
      </c>
      <c r="I244" s="177">
        <v>284</v>
      </c>
      <c r="J244" s="145" t="s">
        <v>756</v>
      </c>
      <c r="K244" s="146">
        <f t="shared" si="56"/>
        <v>-92.5</v>
      </c>
      <c r="L244" s="147">
        <f t="shared" si="57"/>
        <v>-0.42045454545454547</v>
      </c>
      <c r="M244" s="143" t="s">
        <v>558</v>
      </c>
      <c r="N244" s="140">
        <v>43896</v>
      </c>
      <c r="O244" s="54"/>
      <c r="P244" s="54"/>
      <c r="Q244" s="198"/>
      <c r="R244" s="37" t="s">
        <v>858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143</v>
      </c>
      <c r="B245" s="161">
        <v>43622</v>
      </c>
      <c r="C245" s="161"/>
      <c r="D245" s="162" t="s">
        <v>461</v>
      </c>
      <c r="E245" s="163" t="s">
        <v>557</v>
      </c>
      <c r="F245" s="163">
        <v>332.8</v>
      </c>
      <c r="G245" s="163"/>
      <c r="H245" s="163">
        <v>405</v>
      </c>
      <c r="I245" s="165">
        <v>419</v>
      </c>
      <c r="J245" s="135" t="s">
        <v>757</v>
      </c>
      <c r="K245" s="136">
        <f t="shared" si="56"/>
        <v>72.199999999999989</v>
      </c>
      <c r="L245" s="137">
        <f t="shared" si="57"/>
        <v>0.21694711538461534</v>
      </c>
      <c r="M245" s="132" t="s">
        <v>548</v>
      </c>
      <c r="N245" s="138">
        <v>43860</v>
      </c>
      <c r="O245" s="54"/>
      <c r="P245" s="54"/>
      <c r="Q245" s="198"/>
      <c r="R245" s="37" t="s">
        <v>856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54">
        <v>144</v>
      </c>
      <c r="B246" s="153">
        <v>43641</v>
      </c>
      <c r="C246" s="153"/>
      <c r="D246" s="154" t="s">
        <v>168</v>
      </c>
      <c r="E246" s="155" t="s">
        <v>546</v>
      </c>
      <c r="F246" s="155">
        <v>386</v>
      </c>
      <c r="G246" s="156"/>
      <c r="H246" s="156">
        <v>395</v>
      </c>
      <c r="I246" s="156">
        <v>452</v>
      </c>
      <c r="J246" s="157" t="s">
        <v>758</v>
      </c>
      <c r="K246" s="158">
        <f t="shared" si="56"/>
        <v>9</v>
      </c>
      <c r="L246" s="159">
        <f t="shared" si="57"/>
        <v>2.3316062176165803E-2</v>
      </c>
      <c r="M246" s="155" t="s">
        <v>565</v>
      </c>
      <c r="N246" s="153">
        <v>43868</v>
      </c>
      <c r="O246" s="54"/>
      <c r="P246" s="54"/>
      <c r="Q246" s="198"/>
      <c r="R246" s="37" t="s">
        <v>856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54">
        <v>145</v>
      </c>
      <c r="B247" s="153">
        <v>43707</v>
      </c>
      <c r="C247" s="153"/>
      <c r="D247" s="154" t="s">
        <v>143</v>
      </c>
      <c r="E247" s="155" t="s">
        <v>546</v>
      </c>
      <c r="F247" s="155">
        <v>137.5</v>
      </c>
      <c r="G247" s="156"/>
      <c r="H247" s="156">
        <v>138.5</v>
      </c>
      <c r="I247" s="156">
        <v>190</v>
      </c>
      <c r="J247" s="157" t="s">
        <v>759</v>
      </c>
      <c r="K247" s="158">
        <f t="shared" si="56"/>
        <v>1</v>
      </c>
      <c r="L247" s="159">
        <f t="shared" si="57"/>
        <v>7.2727272727272727E-3</v>
      </c>
      <c r="M247" s="155" t="s">
        <v>565</v>
      </c>
      <c r="N247" s="153">
        <v>44432</v>
      </c>
      <c r="O247" s="54"/>
      <c r="P247" s="54"/>
      <c r="Q247" s="198"/>
      <c r="R247" s="37" t="s">
        <v>858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146</v>
      </c>
      <c r="B248" s="161">
        <v>43731</v>
      </c>
      <c r="C248" s="161"/>
      <c r="D248" s="162" t="s">
        <v>416</v>
      </c>
      <c r="E248" s="163" t="s">
        <v>546</v>
      </c>
      <c r="F248" s="163">
        <v>235</v>
      </c>
      <c r="G248" s="163"/>
      <c r="H248" s="163">
        <v>295</v>
      </c>
      <c r="I248" s="165">
        <v>296</v>
      </c>
      <c r="J248" s="135" t="s">
        <v>760</v>
      </c>
      <c r="K248" s="136">
        <f t="shared" si="56"/>
        <v>60</v>
      </c>
      <c r="L248" s="137">
        <f t="shared" si="57"/>
        <v>0.25531914893617019</v>
      </c>
      <c r="M248" s="132" t="s">
        <v>548</v>
      </c>
      <c r="N248" s="138">
        <v>43844</v>
      </c>
      <c r="O248" s="54"/>
      <c r="P248" s="54"/>
      <c r="Q248" s="198"/>
      <c r="R248" s="37" t="s">
        <v>856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147</v>
      </c>
      <c r="B249" s="161">
        <v>43752</v>
      </c>
      <c r="C249" s="161"/>
      <c r="D249" s="162" t="s">
        <v>761</v>
      </c>
      <c r="E249" s="163" t="s">
        <v>546</v>
      </c>
      <c r="F249" s="163">
        <v>277.5</v>
      </c>
      <c r="G249" s="163"/>
      <c r="H249" s="163">
        <v>333</v>
      </c>
      <c r="I249" s="165">
        <v>333</v>
      </c>
      <c r="J249" s="135" t="s">
        <v>762</v>
      </c>
      <c r="K249" s="136">
        <f t="shared" si="56"/>
        <v>55.5</v>
      </c>
      <c r="L249" s="137">
        <f t="shared" si="57"/>
        <v>0.2</v>
      </c>
      <c r="M249" s="132" t="s">
        <v>548</v>
      </c>
      <c r="N249" s="138">
        <v>43846</v>
      </c>
      <c r="O249" s="54"/>
      <c r="P249" s="54"/>
      <c r="Q249" s="198"/>
      <c r="R249" s="37" t="s">
        <v>858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148</v>
      </c>
      <c r="B250" s="161">
        <v>43752</v>
      </c>
      <c r="C250" s="161"/>
      <c r="D250" s="162" t="s">
        <v>763</v>
      </c>
      <c r="E250" s="163" t="s">
        <v>546</v>
      </c>
      <c r="F250" s="163">
        <v>930</v>
      </c>
      <c r="G250" s="163"/>
      <c r="H250" s="163">
        <v>1165</v>
      </c>
      <c r="I250" s="165">
        <v>1200</v>
      </c>
      <c r="J250" s="135" t="s">
        <v>764</v>
      </c>
      <c r="K250" s="136">
        <f t="shared" si="56"/>
        <v>235</v>
      </c>
      <c r="L250" s="137">
        <f t="shared" si="57"/>
        <v>0.25268817204301075</v>
      </c>
      <c r="M250" s="132" t="s">
        <v>548</v>
      </c>
      <c r="N250" s="138">
        <v>43847</v>
      </c>
      <c r="O250" s="54"/>
      <c r="P250" s="54"/>
      <c r="Q250" s="198"/>
      <c r="R250" s="37" t="s">
        <v>856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149</v>
      </c>
      <c r="B251" s="161">
        <v>43753</v>
      </c>
      <c r="C251" s="161"/>
      <c r="D251" s="162" t="s">
        <v>765</v>
      </c>
      <c r="E251" s="163" t="s">
        <v>546</v>
      </c>
      <c r="F251" s="133">
        <v>111</v>
      </c>
      <c r="G251" s="163"/>
      <c r="H251" s="163">
        <v>141</v>
      </c>
      <c r="I251" s="165">
        <v>141</v>
      </c>
      <c r="J251" s="135" t="s">
        <v>766</v>
      </c>
      <c r="K251" s="136">
        <f t="shared" si="56"/>
        <v>30</v>
      </c>
      <c r="L251" s="137">
        <f t="shared" si="57"/>
        <v>0.27027027027027029</v>
      </c>
      <c r="M251" s="132" t="s">
        <v>548</v>
      </c>
      <c r="N251" s="138">
        <v>44328</v>
      </c>
      <c r="O251" s="54"/>
      <c r="P251" s="54"/>
      <c r="Q251" s="198"/>
      <c r="R251" s="37" t="s">
        <v>856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150</v>
      </c>
      <c r="B252" s="161">
        <v>43753</v>
      </c>
      <c r="C252" s="161"/>
      <c r="D252" s="162" t="s">
        <v>767</v>
      </c>
      <c r="E252" s="163" t="s">
        <v>546</v>
      </c>
      <c r="F252" s="133">
        <v>296</v>
      </c>
      <c r="G252" s="163"/>
      <c r="H252" s="163">
        <v>370</v>
      </c>
      <c r="I252" s="165">
        <v>370</v>
      </c>
      <c r="J252" s="135" t="s">
        <v>632</v>
      </c>
      <c r="K252" s="136">
        <f t="shared" ref="K252:K277" si="58">H252-F252</f>
        <v>74</v>
      </c>
      <c r="L252" s="137">
        <f t="shared" ref="L252:L277" si="59">K252/F252</f>
        <v>0.25</v>
      </c>
      <c r="M252" s="132" t="s">
        <v>548</v>
      </c>
      <c r="N252" s="138">
        <v>43853</v>
      </c>
      <c r="O252" s="54"/>
      <c r="P252" s="54"/>
      <c r="Q252" s="198"/>
      <c r="R252" s="37" t="s">
        <v>856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151</v>
      </c>
      <c r="B253" s="161">
        <v>43754</v>
      </c>
      <c r="C253" s="161"/>
      <c r="D253" s="162" t="s">
        <v>768</v>
      </c>
      <c r="E253" s="163" t="s">
        <v>546</v>
      </c>
      <c r="F253" s="133">
        <v>300</v>
      </c>
      <c r="G253" s="163"/>
      <c r="H253" s="163">
        <v>382.5</v>
      </c>
      <c r="I253" s="165">
        <v>344</v>
      </c>
      <c r="J253" s="135" t="s">
        <v>769</v>
      </c>
      <c r="K253" s="136">
        <f t="shared" si="58"/>
        <v>82.5</v>
      </c>
      <c r="L253" s="137">
        <f t="shared" si="59"/>
        <v>0.27500000000000002</v>
      </c>
      <c r="M253" s="132" t="s">
        <v>548</v>
      </c>
      <c r="N253" s="138">
        <v>44238</v>
      </c>
      <c r="O253" s="54"/>
      <c r="P253" s="54"/>
      <c r="Q253" s="198"/>
      <c r="R253" s="37" t="s">
        <v>856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152</v>
      </c>
      <c r="B254" s="161">
        <v>43832</v>
      </c>
      <c r="C254" s="161"/>
      <c r="D254" s="162" t="s">
        <v>770</v>
      </c>
      <c r="E254" s="163" t="s">
        <v>546</v>
      </c>
      <c r="F254" s="133">
        <v>495</v>
      </c>
      <c r="G254" s="163"/>
      <c r="H254" s="163">
        <v>595</v>
      </c>
      <c r="I254" s="165">
        <v>590</v>
      </c>
      <c r="J254" s="135" t="s">
        <v>568</v>
      </c>
      <c r="K254" s="136">
        <f t="shared" si="58"/>
        <v>100</v>
      </c>
      <c r="L254" s="137">
        <f t="shared" si="59"/>
        <v>0.20202020202020202</v>
      </c>
      <c r="M254" s="132" t="s">
        <v>548</v>
      </c>
      <c r="N254" s="138">
        <v>44589</v>
      </c>
      <c r="O254" s="54"/>
      <c r="P254" s="54"/>
      <c r="Q254" s="198"/>
      <c r="R254" s="37" t="s">
        <v>856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153</v>
      </c>
      <c r="B255" s="161">
        <v>43966</v>
      </c>
      <c r="C255" s="161"/>
      <c r="D255" s="162" t="s">
        <v>74</v>
      </c>
      <c r="E255" s="163" t="s">
        <v>546</v>
      </c>
      <c r="F255" s="133">
        <v>67.5</v>
      </c>
      <c r="G255" s="163"/>
      <c r="H255" s="163">
        <v>86</v>
      </c>
      <c r="I255" s="165">
        <v>86</v>
      </c>
      <c r="J255" s="135" t="s">
        <v>771</v>
      </c>
      <c r="K255" s="136">
        <f t="shared" si="58"/>
        <v>18.5</v>
      </c>
      <c r="L255" s="137">
        <f t="shared" si="59"/>
        <v>0.27407407407407408</v>
      </c>
      <c r="M255" s="132" t="s">
        <v>548</v>
      </c>
      <c r="N255" s="138">
        <v>44008</v>
      </c>
      <c r="O255" s="54"/>
      <c r="P255" s="54"/>
      <c r="Q255" s="198"/>
      <c r="R255" s="37" t="s">
        <v>856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154</v>
      </c>
      <c r="B256" s="161">
        <v>44035</v>
      </c>
      <c r="C256" s="161"/>
      <c r="D256" s="162" t="s">
        <v>460</v>
      </c>
      <c r="E256" s="163" t="s">
        <v>546</v>
      </c>
      <c r="F256" s="133">
        <v>231</v>
      </c>
      <c r="G256" s="163"/>
      <c r="H256" s="163">
        <v>281</v>
      </c>
      <c r="I256" s="165">
        <v>281</v>
      </c>
      <c r="J256" s="135" t="s">
        <v>632</v>
      </c>
      <c r="K256" s="136">
        <f t="shared" si="58"/>
        <v>50</v>
      </c>
      <c r="L256" s="137">
        <f t="shared" si="59"/>
        <v>0.21645021645021645</v>
      </c>
      <c r="M256" s="132" t="s">
        <v>548</v>
      </c>
      <c r="N256" s="138">
        <v>44358</v>
      </c>
      <c r="O256" s="54"/>
      <c r="P256" s="54"/>
      <c r="Q256" s="198"/>
      <c r="R256" s="37" t="s">
        <v>856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155</v>
      </c>
      <c r="B257" s="161">
        <v>44092</v>
      </c>
      <c r="C257" s="161"/>
      <c r="D257" s="162" t="s">
        <v>141</v>
      </c>
      <c r="E257" s="163" t="s">
        <v>546</v>
      </c>
      <c r="F257" s="163">
        <v>206</v>
      </c>
      <c r="G257" s="163"/>
      <c r="H257" s="163">
        <v>248</v>
      </c>
      <c r="I257" s="165">
        <v>248</v>
      </c>
      <c r="J257" s="135" t="s">
        <v>632</v>
      </c>
      <c r="K257" s="136">
        <f t="shared" si="58"/>
        <v>42</v>
      </c>
      <c r="L257" s="137">
        <f t="shared" si="59"/>
        <v>0.20388349514563106</v>
      </c>
      <c r="M257" s="132" t="s">
        <v>548</v>
      </c>
      <c r="N257" s="138">
        <v>44214</v>
      </c>
      <c r="O257" s="54"/>
      <c r="P257" s="54"/>
      <c r="Q257" s="198"/>
      <c r="R257" s="37" t="s">
        <v>856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156</v>
      </c>
      <c r="B258" s="161">
        <v>44140</v>
      </c>
      <c r="C258" s="161"/>
      <c r="D258" s="162" t="s">
        <v>141</v>
      </c>
      <c r="E258" s="163" t="s">
        <v>546</v>
      </c>
      <c r="F258" s="163">
        <v>182.5</v>
      </c>
      <c r="G258" s="163"/>
      <c r="H258" s="163">
        <v>248</v>
      </c>
      <c r="I258" s="165">
        <v>248</v>
      </c>
      <c r="J258" s="135" t="s">
        <v>632</v>
      </c>
      <c r="K258" s="136">
        <f t="shared" si="58"/>
        <v>65.5</v>
      </c>
      <c r="L258" s="137">
        <f t="shared" si="59"/>
        <v>0.35890410958904112</v>
      </c>
      <c r="M258" s="132" t="s">
        <v>548</v>
      </c>
      <c r="N258" s="138">
        <v>44214</v>
      </c>
      <c r="O258" s="54"/>
      <c r="P258" s="54"/>
      <c r="Q258" s="198"/>
      <c r="R258" s="37" t="s">
        <v>856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157</v>
      </c>
      <c r="B259" s="161">
        <v>44140</v>
      </c>
      <c r="C259" s="161"/>
      <c r="D259" s="162" t="s">
        <v>338</v>
      </c>
      <c r="E259" s="163" t="s">
        <v>546</v>
      </c>
      <c r="F259" s="163">
        <v>247.5</v>
      </c>
      <c r="G259" s="163"/>
      <c r="H259" s="163">
        <v>320</v>
      </c>
      <c r="I259" s="165">
        <v>320</v>
      </c>
      <c r="J259" s="135" t="s">
        <v>632</v>
      </c>
      <c r="K259" s="136">
        <f t="shared" si="58"/>
        <v>72.5</v>
      </c>
      <c r="L259" s="137">
        <f t="shared" si="59"/>
        <v>0.29292929292929293</v>
      </c>
      <c r="M259" s="132" t="s">
        <v>548</v>
      </c>
      <c r="N259" s="138">
        <v>44323</v>
      </c>
      <c r="O259" s="54"/>
      <c r="P259" s="54"/>
      <c r="Q259" s="198"/>
      <c r="R259" s="37" t="s">
        <v>856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158</v>
      </c>
      <c r="B260" s="161">
        <v>44140</v>
      </c>
      <c r="C260" s="161"/>
      <c r="D260" s="162" t="s">
        <v>199</v>
      </c>
      <c r="E260" s="163" t="s">
        <v>546</v>
      </c>
      <c r="F260" s="133">
        <v>925</v>
      </c>
      <c r="G260" s="163"/>
      <c r="H260" s="163">
        <v>1095</v>
      </c>
      <c r="I260" s="165">
        <v>1093</v>
      </c>
      <c r="J260" s="135" t="s">
        <v>772</v>
      </c>
      <c r="K260" s="136">
        <f t="shared" si="58"/>
        <v>170</v>
      </c>
      <c r="L260" s="137">
        <f t="shared" si="59"/>
        <v>0.18378378378378379</v>
      </c>
      <c r="M260" s="132" t="s">
        <v>548</v>
      </c>
      <c r="N260" s="138">
        <v>44201</v>
      </c>
      <c r="O260" s="54"/>
      <c r="P260" s="54"/>
      <c r="Q260" s="198"/>
      <c r="R260" s="37" t="s">
        <v>856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159</v>
      </c>
      <c r="B261" s="161">
        <v>44140</v>
      </c>
      <c r="C261" s="161"/>
      <c r="D261" s="162" t="s">
        <v>356</v>
      </c>
      <c r="E261" s="163" t="s">
        <v>546</v>
      </c>
      <c r="F261" s="133">
        <v>332.5</v>
      </c>
      <c r="G261" s="163"/>
      <c r="H261" s="163">
        <v>393</v>
      </c>
      <c r="I261" s="165">
        <v>406</v>
      </c>
      <c r="J261" s="135" t="s">
        <v>773</v>
      </c>
      <c r="K261" s="136">
        <f t="shared" si="58"/>
        <v>60.5</v>
      </c>
      <c r="L261" s="137">
        <f t="shared" si="59"/>
        <v>0.18195488721804512</v>
      </c>
      <c r="M261" s="132" t="s">
        <v>548</v>
      </c>
      <c r="N261" s="138">
        <v>44256</v>
      </c>
      <c r="O261" s="54"/>
      <c r="P261" s="54"/>
      <c r="Q261" s="198"/>
      <c r="R261" s="37" t="s">
        <v>856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160</v>
      </c>
      <c r="B262" s="161">
        <v>44141</v>
      </c>
      <c r="C262" s="161"/>
      <c r="D262" s="162" t="s">
        <v>460</v>
      </c>
      <c r="E262" s="163" t="s">
        <v>546</v>
      </c>
      <c r="F262" s="133">
        <v>231</v>
      </c>
      <c r="G262" s="163"/>
      <c r="H262" s="163">
        <v>281</v>
      </c>
      <c r="I262" s="165">
        <v>281</v>
      </c>
      <c r="J262" s="135" t="s">
        <v>632</v>
      </c>
      <c r="K262" s="136">
        <f t="shared" si="58"/>
        <v>50</v>
      </c>
      <c r="L262" s="137">
        <f t="shared" si="59"/>
        <v>0.21645021645021645</v>
      </c>
      <c r="M262" s="132" t="s">
        <v>548</v>
      </c>
      <c r="N262" s="138">
        <v>44358</v>
      </c>
      <c r="O262" s="54"/>
      <c r="P262" s="54"/>
      <c r="Q262" s="198"/>
      <c r="R262" s="37" t="s">
        <v>856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161</v>
      </c>
      <c r="B263" s="161">
        <v>44187</v>
      </c>
      <c r="C263" s="161"/>
      <c r="D263" s="162" t="s">
        <v>774</v>
      </c>
      <c r="E263" s="163" t="s">
        <v>546</v>
      </c>
      <c r="F263" s="133">
        <v>190</v>
      </c>
      <c r="G263" s="163"/>
      <c r="H263" s="163">
        <v>239</v>
      </c>
      <c r="I263" s="165">
        <v>239</v>
      </c>
      <c r="J263" s="135" t="s">
        <v>775</v>
      </c>
      <c r="K263" s="136">
        <f t="shared" si="58"/>
        <v>49</v>
      </c>
      <c r="L263" s="137">
        <f t="shared" si="59"/>
        <v>0.25789473684210529</v>
      </c>
      <c r="M263" s="132" t="s">
        <v>548</v>
      </c>
      <c r="N263" s="138">
        <v>44844</v>
      </c>
      <c r="O263" s="54"/>
      <c r="P263" s="54"/>
      <c r="Q263" s="198"/>
      <c r="R263" s="37" t="s">
        <v>856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162</v>
      </c>
      <c r="B264" s="161">
        <v>44258</v>
      </c>
      <c r="C264" s="161"/>
      <c r="D264" s="162" t="s">
        <v>770</v>
      </c>
      <c r="E264" s="163" t="s">
        <v>546</v>
      </c>
      <c r="F264" s="133">
        <v>495</v>
      </c>
      <c r="G264" s="163"/>
      <c r="H264" s="163">
        <v>595</v>
      </c>
      <c r="I264" s="165">
        <v>590</v>
      </c>
      <c r="J264" s="135" t="s">
        <v>568</v>
      </c>
      <c r="K264" s="136">
        <f t="shared" si="58"/>
        <v>100</v>
      </c>
      <c r="L264" s="137">
        <f t="shared" si="59"/>
        <v>0.20202020202020202</v>
      </c>
      <c r="M264" s="132" t="s">
        <v>548</v>
      </c>
      <c r="N264" s="138">
        <v>44589</v>
      </c>
      <c r="O264" s="54"/>
      <c r="P264" s="54"/>
      <c r="Q264" s="198"/>
      <c r="R264" s="37" t="s">
        <v>856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163</v>
      </c>
      <c r="B265" s="161">
        <v>44274</v>
      </c>
      <c r="C265" s="161"/>
      <c r="D265" s="162" t="s">
        <v>356</v>
      </c>
      <c r="E265" s="163" t="s">
        <v>546</v>
      </c>
      <c r="F265" s="133">
        <v>355</v>
      </c>
      <c r="G265" s="163"/>
      <c r="H265" s="163">
        <v>422.5</v>
      </c>
      <c r="I265" s="165">
        <v>420</v>
      </c>
      <c r="J265" s="135" t="s">
        <v>776</v>
      </c>
      <c r="K265" s="136">
        <f t="shared" si="58"/>
        <v>67.5</v>
      </c>
      <c r="L265" s="137">
        <f t="shared" si="59"/>
        <v>0.19014084507042253</v>
      </c>
      <c r="M265" s="132" t="s">
        <v>548</v>
      </c>
      <c r="N265" s="138">
        <v>44361</v>
      </c>
      <c r="O265" s="54"/>
      <c r="P265" s="54"/>
      <c r="R265" s="37" t="s">
        <v>856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164</v>
      </c>
      <c r="B266" s="161">
        <v>44295</v>
      </c>
      <c r="C266" s="161"/>
      <c r="D266" s="162" t="s">
        <v>320</v>
      </c>
      <c r="E266" s="163" t="s">
        <v>546</v>
      </c>
      <c r="F266" s="133">
        <v>555</v>
      </c>
      <c r="G266" s="163"/>
      <c r="H266" s="163">
        <v>663</v>
      </c>
      <c r="I266" s="165">
        <v>663</v>
      </c>
      <c r="J266" s="135" t="s">
        <v>777</v>
      </c>
      <c r="K266" s="136">
        <f t="shared" si="58"/>
        <v>108</v>
      </c>
      <c r="L266" s="137">
        <f t="shared" si="59"/>
        <v>0.19459459459459461</v>
      </c>
      <c r="M266" s="132" t="s">
        <v>548</v>
      </c>
      <c r="N266" s="138">
        <v>44321</v>
      </c>
      <c r="O266" s="54"/>
      <c r="P266" s="54"/>
      <c r="Q266" s="198"/>
      <c r="R266" s="37" t="s">
        <v>856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165</v>
      </c>
      <c r="B267" s="161">
        <v>44308</v>
      </c>
      <c r="C267" s="161"/>
      <c r="D267" s="162" t="s">
        <v>741</v>
      </c>
      <c r="E267" s="163" t="s">
        <v>546</v>
      </c>
      <c r="F267" s="133">
        <v>126.5</v>
      </c>
      <c r="G267" s="163"/>
      <c r="H267" s="163">
        <v>155</v>
      </c>
      <c r="I267" s="165">
        <v>155</v>
      </c>
      <c r="J267" s="135" t="s">
        <v>632</v>
      </c>
      <c r="K267" s="136">
        <f t="shared" si="58"/>
        <v>28.5</v>
      </c>
      <c r="L267" s="137">
        <f t="shared" si="59"/>
        <v>0.22529644268774704</v>
      </c>
      <c r="M267" s="132" t="s">
        <v>548</v>
      </c>
      <c r="N267" s="138">
        <v>44362</v>
      </c>
      <c r="O267" s="54"/>
      <c r="P267" s="54"/>
      <c r="R267" s="37" t="s">
        <v>856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39">
        <v>166</v>
      </c>
      <c r="B268" s="170">
        <v>44368</v>
      </c>
      <c r="C268" s="170"/>
      <c r="D268" s="141" t="s">
        <v>778</v>
      </c>
      <c r="E268" s="143" t="s">
        <v>546</v>
      </c>
      <c r="F268" s="171">
        <v>287.5</v>
      </c>
      <c r="G268" s="143"/>
      <c r="H268" s="143">
        <v>245</v>
      </c>
      <c r="I268" s="144">
        <v>344</v>
      </c>
      <c r="J268" s="145" t="s">
        <v>779</v>
      </c>
      <c r="K268" s="146">
        <f t="shared" si="58"/>
        <v>-42.5</v>
      </c>
      <c r="L268" s="147">
        <f t="shared" si="59"/>
        <v>-0.14782608695652175</v>
      </c>
      <c r="M268" s="143" t="s">
        <v>558</v>
      </c>
      <c r="N268" s="140">
        <v>44508</v>
      </c>
      <c r="O268" s="54"/>
      <c r="P268" s="54"/>
      <c r="R268" s="37" t="s">
        <v>856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167</v>
      </c>
      <c r="B269" s="161">
        <v>44368</v>
      </c>
      <c r="C269" s="161"/>
      <c r="D269" s="162" t="s">
        <v>460</v>
      </c>
      <c r="E269" s="163" t="s">
        <v>546</v>
      </c>
      <c r="F269" s="133">
        <v>241</v>
      </c>
      <c r="G269" s="163"/>
      <c r="H269" s="163">
        <v>298</v>
      </c>
      <c r="I269" s="165">
        <v>320</v>
      </c>
      <c r="J269" s="135" t="s">
        <v>632</v>
      </c>
      <c r="K269" s="136">
        <f t="shared" si="58"/>
        <v>57</v>
      </c>
      <c r="L269" s="137">
        <f t="shared" si="59"/>
        <v>0.23651452282157676</v>
      </c>
      <c r="M269" s="132" t="s">
        <v>548</v>
      </c>
      <c r="N269" s="138">
        <v>44802</v>
      </c>
      <c r="O269" s="54"/>
      <c r="P269" s="54"/>
      <c r="R269" s="37" t="s">
        <v>856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168</v>
      </c>
      <c r="B270" s="161">
        <v>44406</v>
      </c>
      <c r="C270" s="161"/>
      <c r="D270" s="162" t="s">
        <v>741</v>
      </c>
      <c r="E270" s="163" t="s">
        <v>546</v>
      </c>
      <c r="F270" s="133">
        <v>162.5</v>
      </c>
      <c r="G270" s="163"/>
      <c r="H270" s="163">
        <v>200</v>
      </c>
      <c r="I270" s="165">
        <v>200</v>
      </c>
      <c r="J270" s="135" t="s">
        <v>632</v>
      </c>
      <c r="K270" s="136">
        <f t="shared" si="58"/>
        <v>37.5</v>
      </c>
      <c r="L270" s="137">
        <f t="shared" si="59"/>
        <v>0.23076923076923078</v>
      </c>
      <c r="M270" s="132" t="s">
        <v>548</v>
      </c>
      <c r="N270" s="138">
        <v>44802</v>
      </c>
      <c r="O270" s="54"/>
      <c r="P270" s="54"/>
      <c r="R270" s="37" t="s">
        <v>856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169</v>
      </c>
      <c r="B271" s="161">
        <v>44462</v>
      </c>
      <c r="C271" s="161"/>
      <c r="D271" s="162" t="s">
        <v>424</v>
      </c>
      <c r="E271" s="163" t="s">
        <v>546</v>
      </c>
      <c r="F271" s="133">
        <v>1235</v>
      </c>
      <c r="G271" s="163"/>
      <c r="H271" s="163">
        <v>1505</v>
      </c>
      <c r="I271" s="165">
        <v>1500</v>
      </c>
      <c r="J271" s="135" t="s">
        <v>632</v>
      </c>
      <c r="K271" s="136">
        <f t="shared" si="58"/>
        <v>270</v>
      </c>
      <c r="L271" s="137">
        <f t="shared" si="59"/>
        <v>0.21862348178137653</v>
      </c>
      <c r="M271" s="132" t="s">
        <v>548</v>
      </c>
      <c r="N271" s="138">
        <v>44564</v>
      </c>
      <c r="O271" s="54"/>
      <c r="P271" s="54"/>
      <c r="R271" s="37" t="s">
        <v>856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170</v>
      </c>
      <c r="B272" s="161">
        <v>44480</v>
      </c>
      <c r="C272" s="161"/>
      <c r="D272" s="162" t="s">
        <v>780</v>
      </c>
      <c r="E272" s="163" t="s">
        <v>546</v>
      </c>
      <c r="F272" s="133">
        <v>58.75</v>
      </c>
      <c r="G272" s="163"/>
      <c r="H272" s="163">
        <v>64.25</v>
      </c>
      <c r="I272" s="165"/>
      <c r="J272" s="135" t="s">
        <v>632</v>
      </c>
      <c r="K272" s="136">
        <f t="shared" si="58"/>
        <v>5.5</v>
      </c>
      <c r="L272" s="137">
        <f t="shared" si="59"/>
        <v>9.3617021276595741E-2</v>
      </c>
      <c r="M272" s="132" t="s">
        <v>548</v>
      </c>
      <c r="N272" s="138">
        <v>45322</v>
      </c>
      <c r="O272" s="54"/>
      <c r="P272" s="54"/>
      <c r="R272" s="37" t="s">
        <v>856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29">
        <v>171</v>
      </c>
      <c r="B273" s="130">
        <v>44481</v>
      </c>
      <c r="C273" s="130"/>
      <c r="D273" s="131" t="s">
        <v>273</v>
      </c>
      <c r="E273" s="132" t="s">
        <v>546</v>
      </c>
      <c r="F273" s="133">
        <v>315</v>
      </c>
      <c r="G273" s="132"/>
      <c r="H273" s="132">
        <v>335</v>
      </c>
      <c r="I273" s="134">
        <v>380</v>
      </c>
      <c r="J273" s="135" t="s">
        <v>823</v>
      </c>
      <c r="K273" s="136">
        <f t="shared" si="58"/>
        <v>20</v>
      </c>
      <c r="L273" s="137">
        <f t="shared" si="59"/>
        <v>6.3492063492063489E-2</v>
      </c>
      <c r="M273" s="132" t="s">
        <v>548</v>
      </c>
      <c r="N273" s="138">
        <v>45297</v>
      </c>
      <c r="O273" s="54"/>
      <c r="P273" s="54"/>
      <c r="R273" s="37" t="s">
        <v>856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29">
        <v>172</v>
      </c>
      <c r="B274" s="130">
        <v>44481</v>
      </c>
      <c r="C274" s="130"/>
      <c r="D274" s="131" t="s">
        <v>781</v>
      </c>
      <c r="E274" s="132" t="s">
        <v>546</v>
      </c>
      <c r="F274" s="133">
        <v>45.5</v>
      </c>
      <c r="G274" s="132"/>
      <c r="H274" s="132">
        <v>56.5</v>
      </c>
      <c r="I274" s="134">
        <v>56</v>
      </c>
      <c r="J274" s="135" t="s">
        <v>632</v>
      </c>
      <c r="K274" s="136">
        <f t="shared" si="58"/>
        <v>11</v>
      </c>
      <c r="L274" s="137">
        <f t="shared" si="59"/>
        <v>0.24175824175824176</v>
      </c>
      <c r="M274" s="132" t="s">
        <v>548</v>
      </c>
      <c r="N274" s="138">
        <v>44881</v>
      </c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29">
        <v>173</v>
      </c>
      <c r="B275" s="130">
        <v>44551</v>
      </c>
      <c r="C275" s="130"/>
      <c r="D275" s="131" t="s">
        <v>128</v>
      </c>
      <c r="E275" s="132" t="s">
        <v>546</v>
      </c>
      <c r="F275" s="133">
        <v>2300</v>
      </c>
      <c r="G275" s="132"/>
      <c r="H275" s="132">
        <f>(2820+2200)/2</f>
        <v>2510</v>
      </c>
      <c r="I275" s="134">
        <v>3000</v>
      </c>
      <c r="J275" s="135" t="s">
        <v>782</v>
      </c>
      <c r="K275" s="136">
        <f t="shared" si="58"/>
        <v>210</v>
      </c>
      <c r="L275" s="137">
        <f t="shared" si="59"/>
        <v>9.1304347826086957E-2</v>
      </c>
      <c r="M275" s="132" t="s">
        <v>548</v>
      </c>
      <c r="N275" s="138">
        <v>44649</v>
      </c>
      <c r="O275" s="54"/>
      <c r="P275" s="54"/>
      <c r="R275" s="37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29">
        <v>174</v>
      </c>
      <c r="B276" s="130">
        <v>44606</v>
      </c>
      <c r="C276" s="130"/>
      <c r="D276" s="131" t="s">
        <v>414</v>
      </c>
      <c r="E276" s="132" t="s">
        <v>546</v>
      </c>
      <c r="F276" s="133">
        <v>635</v>
      </c>
      <c r="G276" s="132"/>
      <c r="H276" s="132">
        <v>700</v>
      </c>
      <c r="I276" s="134">
        <v>764</v>
      </c>
      <c r="J276" s="135" t="s">
        <v>807</v>
      </c>
      <c r="K276" s="136">
        <f t="shared" si="58"/>
        <v>65</v>
      </c>
      <c r="L276" s="137">
        <f t="shared" si="59"/>
        <v>0.10236220472440945</v>
      </c>
      <c r="M276" s="132" t="s">
        <v>548</v>
      </c>
      <c r="N276" s="138">
        <v>45159</v>
      </c>
      <c r="O276" s="54"/>
      <c r="P276" s="54"/>
      <c r="R276" s="37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29">
        <v>175</v>
      </c>
      <c r="B277" s="130">
        <v>44613</v>
      </c>
      <c r="C277" s="130"/>
      <c r="D277" s="131" t="s">
        <v>424</v>
      </c>
      <c r="E277" s="132" t="s">
        <v>546</v>
      </c>
      <c r="F277" s="133">
        <v>1255</v>
      </c>
      <c r="G277" s="132"/>
      <c r="H277" s="132">
        <v>1515</v>
      </c>
      <c r="I277" s="134">
        <v>1510</v>
      </c>
      <c r="J277" s="135" t="s">
        <v>632</v>
      </c>
      <c r="K277" s="136">
        <f t="shared" si="58"/>
        <v>260</v>
      </c>
      <c r="L277" s="137">
        <f t="shared" si="59"/>
        <v>0.20717131474103587</v>
      </c>
      <c r="M277" s="132" t="s">
        <v>548</v>
      </c>
      <c r="N277" s="138">
        <v>44834</v>
      </c>
      <c r="O277" s="54"/>
      <c r="P277" s="54"/>
      <c r="R277" s="37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260">
        <v>176</v>
      </c>
      <c r="B278" s="251">
        <v>44670</v>
      </c>
      <c r="C278" s="251"/>
      <c r="D278" s="252" t="s">
        <v>511</v>
      </c>
      <c r="E278" s="253" t="s">
        <v>546</v>
      </c>
      <c r="F278" s="254">
        <v>445</v>
      </c>
      <c r="G278" s="254"/>
      <c r="H278" s="254">
        <v>460</v>
      </c>
      <c r="I278" s="254">
        <v>553</v>
      </c>
      <c r="J278" s="255" t="s">
        <v>845</v>
      </c>
      <c r="K278" s="256">
        <f t="shared" ref="K278" si="60">H278-F278</f>
        <v>15</v>
      </c>
      <c r="L278" s="257">
        <f t="shared" ref="L278" si="61">K278/F278</f>
        <v>3.3707865168539325E-2</v>
      </c>
      <c r="M278" s="258" t="s">
        <v>565</v>
      </c>
      <c r="N278" s="259">
        <v>45397</v>
      </c>
      <c r="O278" s="54"/>
      <c r="P278" s="54"/>
      <c r="R278" s="37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177</v>
      </c>
      <c r="B279" s="161">
        <v>44746</v>
      </c>
      <c r="C279" s="161"/>
      <c r="D279" s="162" t="s">
        <v>783</v>
      </c>
      <c r="E279" s="163" t="s">
        <v>546</v>
      </c>
      <c r="F279" s="163">
        <v>207.5</v>
      </c>
      <c r="G279" s="163"/>
      <c r="H279" s="163">
        <v>254</v>
      </c>
      <c r="I279" s="165">
        <v>254</v>
      </c>
      <c r="J279" s="135" t="s">
        <v>632</v>
      </c>
      <c r="K279" s="136">
        <f t="shared" ref="K279:K289" si="62">H279-F279</f>
        <v>46.5</v>
      </c>
      <c r="L279" s="137">
        <f t="shared" ref="L279:L289" si="63">K279/F279</f>
        <v>0.22409638554216868</v>
      </c>
      <c r="M279" s="132" t="s">
        <v>548</v>
      </c>
      <c r="N279" s="138">
        <v>44792</v>
      </c>
      <c r="O279" s="54"/>
      <c r="P279" s="54"/>
      <c r="R279" s="37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178</v>
      </c>
      <c r="B280" s="161">
        <v>44775</v>
      </c>
      <c r="C280" s="161"/>
      <c r="D280" s="162" t="s">
        <v>462</v>
      </c>
      <c r="E280" s="163" t="s">
        <v>546</v>
      </c>
      <c r="F280" s="163">
        <v>31.25</v>
      </c>
      <c r="G280" s="163"/>
      <c r="H280" s="163">
        <v>38.75</v>
      </c>
      <c r="I280" s="165">
        <v>38</v>
      </c>
      <c r="J280" s="135" t="s">
        <v>632</v>
      </c>
      <c r="K280" s="136">
        <f t="shared" si="62"/>
        <v>7.5</v>
      </c>
      <c r="L280" s="137">
        <f t="shared" si="63"/>
        <v>0.24</v>
      </c>
      <c r="M280" s="132" t="s">
        <v>548</v>
      </c>
      <c r="N280" s="138">
        <v>44844</v>
      </c>
      <c r="O280" s="54"/>
      <c r="P280" s="54"/>
      <c r="R280" s="37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179</v>
      </c>
      <c r="B281" s="161">
        <v>44841</v>
      </c>
      <c r="C281" s="161"/>
      <c r="D281" s="162" t="s">
        <v>784</v>
      </c>
      <c r="E281" s="163" t="s">
        <v>546</v>
      </c>
      <c r="F281" s="133">
        <v>665</v>
      </c>
      <c r="G281" s="163"/>
      <c r="H281" s="163">
        <v>807.5</v>
      </c>
      <c r="I281" s="165">
        <v>840</v>
      </c>
      <c r="J281" s="135" t="s">
        <v>782</v>
      </c>
      <c r="K281" s="136">
        <f t="shared" si="62"/>
        <v>142.5</v>
      </c>
      <c r="L281" s="137">
        <f t="shared" si="63"/>
        <v>0.21428571428571427</v>
      </c>
      <c r="M281" s="132" t="s">
        <v>548</v>
      </c>
      <c r="N281" s="138">
        <v>45097</v>
      </c>
      <c r="O281" s="54"/>
      <c r="P281" s="54"/>
      <c r="R281" s="37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180</v>
      </c>
      <c r="B282" s="161">
        <v>44844</v>
      </c>
      <c r="C282" s="161"/>
      <c r="D282" s="162" t="s">
        <v>416</v>
      </c>
      <c r="E282" s="163" t="s">
        <v>546</v>
      </c>
      <c r="F282" s="133">
        <v>227.5</v>
      </c>
      <c r="G282" s="163"/>
      <c r="H282" s="163">
        <v>270</v>
      </c>
      <c r="I282" s="165">
        <v>291</v>
      </c>
      <c r="J282" s="135" t="s">
        <v>809</v>
      </c>
      <c r="K282" s="136">
        <f t="shared" si="62"/>
        <v>42.5</v>
      </c>
      <c r="L282" s="137">
        <f t="shared" si="63"/>
        <v>0.18681318681318682</v>
      </c>
      <c r="M282" s="132" t="s">
        <v>548</v>
      </c>
      <c r="N282" s="138">
        <v>45160</v>
      </c>
      <c r="O282" s="54"/>
      <c r="P282" s="54"/>
      <c r="R282" s="37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181</v>
      </c>
      <c r="B283" s="161">
        <v>44845</v>
      </c>
      <c r="C283" s="161"/>
      <c r="D283" s="162" t="s">
        <v>414</v>
      </c>
      <c r="E283" s="163" t="s">
        <v>546</v>
      </c>
      <c r="F283" s="133">
        <v>555</v>
      </c>
      <c r="G283" s="163"/>
      <c r="H283" s="163">
        <v>700</v>
      </c>
      <c r="I283" s="165">
        <v>765</v>
      </c>
      <c r="J283" s="135" t="s">
        <v>808</v>
      </c>
      <c r="K283" s="136">
        <f t="shared" si="62"/>
        <v>145</v>
      </c>
      <c r="L283" s="137">
        <f t="shared" si="63"/>
        <v>0.26126126126126126</v>
      </c>
      <c r="M283" s="132" t="s">
        <v>548</v>
      </c>
      <c r="N283" s="138">
        <v>45159</v>
      </c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182</v>
      </c>
      <c r="B284" s="161">
        <v>44981</v>
      </c>
      <c r="C284" s="161"/>
      <c r="D284" s="162" t="s">
        <v>429</v>
      </c>
      <c r="E284" s="163" t="s">
        <v>546</v>
      </c>
      <c r="F284" s="133">
        <v>1675</v>
      </c>
      <c r="G284" s="163"/>
      <c r="H284" s="163">
        <v>2080</v>
      </c>
      <c r="I284" s="165">
        <v>2080</v>
      </c>
      <c r="J284" s="135" t="s">
        <v>632</v>
      </c>
      <c r="K284" s="136">
        <f t="shared" si="62"/>
        <v>405</v>
      </c>
      <c r="L284" s="137">
        <f t="shared" si="63"/>
        <v>0.2417910447761194</v>
      </c>
      <c r="M284" s="132" t="s">
        <v>548</v>
      </c>
      <c r="N284" s="138">
        <v>45119</v>
      </c>
      <c r="O284" s="54"/>
      <c r="P284" s="54"/>
      <c r="R284" s="37" t="s">
        <v>859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183</v>
      </c>
      <c r="B285" s="161">
        <v>44986</v>
      </c>
      <c r="C285" s="161"/>
      <c r="D285" s="162" t="s">
        <v>462</v>
      </c>
      <c r="E285" s="163" t="s">
        <v>546</v>
      </c>
      <c r="F285" s="133">
        <v>57.5</v>
      </c>
      <c r="G285" s="163"/>
      <c r="H285" s="163">
        <v>120</v>
      </c>
      <c r="I285" s="165">
        <v>120</v>
      </c>
      <c r="J285" s="135" t="s">
        <v>632</v>
      </c>
      <c r="K285" s="136">
        <f t="shared" si="62"/>
        <v>62.5</v>
      </c>
      <c r="L285" s="137">
        <f t="shared" si="63"/>
        <v>1.0869565217391304</v>
      </c>
      <c r="M285" s="132" t="s">
        <v>548</v>
      </c>
      <c r="N285" s="138">
        <v>45049</v>
      </c>
      <c r="O285" s="54"/>
      <c r="P285" s="54"/>
      <c r="R285" s="37" t="s">
        <v>859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184</v>
      </c>
      <c r="B286" s="161">
        <v>45008</v>
      </c>
      <c r="C286" s="161"/>
      <c r="D286" s="162" t="s">
        <v>476</v>
      </c>
      <c r="E286" s="163" t="s">
        <v>546</v>
      </c>
      <c r="F286" s="133">
        <v>2765</v>
      </c>
      <c r="G286" s="163"/>
      <c r="H286" s="163">
        <v>3547.5</v>
      </c>
      <c r="I286" s="165">
        <v>3523</v>
      </c>
      <c r="J286" s="135" t="s">
        <v>632</v>
      </c>
      <c r="K286" s="136">
        <f t="shared" si="62"/>
        <v>782.5</v>
      </c>
      <c r="L286" s="137">
        <f t="shared" si="63"/>
        <v>0.28300180831826399</v>
      </c>
      <c r="M286" s="132" t="s">
        <v>548</v>
      </c>
      <c r="N286" s="138">
        <v>45177</v>
      </c>
      <c r="O286" s="54"/>
      <c r="P286" s="54"/>
      <c r="R286" s="37" t="s">
        <v>859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185</v>
      </c>
      <c r="B287" s="161">
        <v>45027</v>
      </c>
      <c r="C287" s="161"/>
      <c r="D287" s="162" t="s">
        <v>785</v>
      </c>
      <c r="E287" s="163" t="s">
        <v>546</v>
      </c>
      <c r="F287" s="163">
        <v>460</v>
      </c>
      <c r="G287" s="163"/>
      <c r="H287" s="163">
        <v>825</v>
      </c>
      <c r="I287" s="165">
        <v>810</v>
      </c>
      <c r="J287" s="135" t="s">
        <v>632</v>
      </c>
      <c r="K287" s="136">
        <f t="shared" si="62"/>
        <v>365</v>
      </c>
      <c r="L287" s="137">
        <f t="shared" si="63"/>
        <v>0.79347826086956519</v>
      </c>
      <c r="M287" s="132" t="s">
        <v>548</v>
      </c>
      <c r="N287" s="138">
        <v>45155</v>
      </c>
      <c r="O287" s="54"/>
      <c r="P287" s="54"/>
      <c r="R287" s="37" t="s">
        <v>859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186</v>
      </c>
      <c r="B288" s="161">
        <v>45050</v>
      </c>
      <c r="C288" s="161"/>
      <c r="D288" s="162" t="s">
        <v>41</v>
      </c>
      <c r="E288" s="163" t="s">
        <v>546</v>
      </c>
      <c r="F288" s="163">
        <v>3630</v>
      </c>
      <c r="G288" s="163"/>
      <c r="H288" s="163">
        <v>5150</v>
      </c>
      <c r="I288" s="165">
        <v>5040</v>
      </c>
      <c r="J288" s="135" t="s">
        <v>632</v>
      </c>
      <c r="K288" s="136">
        <f t="shared" si="62"/>
        <v>1520</v>
      </c>
      <c r="L288" s="137">
        <f t="shared" si="63"/>
        <v>0.41873278236914602</v>
      </c>
      <c r="M288" s="132" t="s">
        <v>548</v>
      </c>
      <c r="N288" s="138">
        <v>45344</v>
      </c>
      <c r="O288" s="54"/>
      <c r="P288" s="54"/>
      <c r="R288" s="37" t="s">
        <v>859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187</v>
      </c>
      <c r="B289" s="161">
        <v>45075</v>
      </c>
      <c r="C289" s="161"/>
      <c r="D289" s="162" t="s">
        <v>786</v>
      </c>
      <c r="E289" s="163" t="s">
        <v>546</v>
      </c>
      <c r="F289" s="133">
        <v>585</v>
      </c>
      <c r="G289" s="163"/>
      <c r="H289" s="163">
        <v>732</v>
      </c>
      <c r="I289" s="165">
        <v>732</v>
      </c>
      <c r="J289" s="135" t="s">
        <v>632</v>
      </c>
      <c r="K289" s="136">
        <f t="shared" si="62"/>
        <v>147</v>
      </c>
      <c r="L289" s="137">
        <f t="shared" si="63"/>
        <v>0.25128205128205128</v>
      </c>
      <c r="M289" s="132" t="s">
        <v>548</v>
      </c>
      <c r="N289" s="138">
        <v>45152</v>
      </c>
      <c r="O289" s="54"/>
      <c r="P289" s="54"/>
      <c r="R289" s="37" t="s">
        <v>859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F289" s="37"/>
      <c r="AG289" s="54"/>
      <c r="AI289" s="37"/>
      <c r="AK289" s="37"/>
      <c r="AL289" s="54"/>
    </row>
    <row r="290" spans="1:38" ht="12.75" customHeight="1">
      <c r="A290" s="160">
        <v>188</v>
      </c>
      <c r="B290" s="161">
        <v>45078</v>
      </c>
      <c r="C290" s="161"/>
      <c r="D290" s="162" t="s">
        <v>501</v>
      </c>
      <c r="E290" s="163" t="s">
        <v>546</v>
      </c>
      <c r="F290" s="133">
        <v>3310</v>
      </c>
      <c r="G290" s="163"/>
      <c r="H290" s="163">
        <v>4300</v>
      </c>
      <c r="I290" s="165">
        <v>4300</v>
      </c>
      <c r="J290" s="135" t="s">
        <v>632</v>
      </c>
      <c r="K290" s="136">
        <f t="shared" ref="K290" si="64">H290-F290</f>
        <v>990</v>
      </c>
      <c r="L290" s="137">
        <f t="shared" ref="L290" si="65">K290/F290</f>
        <v>0.29909365558912387</v>
      </c>
      <c r="M290" s="132" t="s">
        <v>548</v>
      </c>
      <c r="N290" s="138">
        <v>45436</v>
      </c>
      <c r="O290" s="54"/>
      <c r="P290" s="54"/>
      <c r="R290" s="37" t="s">
        <v>859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F290" s="37"/>
      <c r="AG290" s="54"/>
      <c r="AI290" s="37"/>
      <c r="AK290" s="37"/>
      <c r="AL290" s="54"/>
    </row>
    <row r="291" spans="1:38" ht="12.75" customHeight="1">
      <c r="A291" s="160">
        <v>189</v>
      </c>
      <c r="B291" s="161">
        <v>45103</v>
      </c>
      <c r="C291" s="161"/>
      <c r="D291" s="162" t="s">
        <v>804</v>
      </c>
      <c r="E291" s="163" t="s">
        <v>546</v>
      </c>
      <c r="F291" s="133">
        <v>282.5</v>
      </c>
      <c r="G291" s="163"/>
      <c r="H291" s="163">
        <v>383</v>
      </c>
      <c r="I291" s="165">
        <v>383</v>
      </c>
      <c r="J291" s="135" t="s">
        <v>632</v>
      </c>
      <c r="K291" s="136">
        <f>H291-F291</f>
        <v>100.5</v>
      </c>
      <c r="L291" s="137">
        <f>K291/F291</f>
        <v>0.35575221238938054</v>
      </c>
      <c r="M291" s="132" t="s">
        <v>548</v>
      </c>
      <c r="N291" s="138">
        <v>45265</v>
      </c>
      <c r="O291" s="54"/>
      <c r="P291" s="54"/>
      <c r="R291" s="37" t="s">
        <v>859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F291" s="37"/>
      <c r="AG291" s="54"/>
      <c r="AI291" s="37"/>
      <c r="AK291" s="37"/>
      <c r="AL291" s="54"/>
    </row>
    <row r="292" spans="1:38" ht="12.75" customHeight="1">
      <c r="A292" s="160">
        <v>190</v>
      </c>
      <c r="B292" s="161">
        <v>45120</v>
      </c>
      <c r="C292" s="161"/>
      <c r="D292" s="162" t="s">
        <v>500</v>
      </c>
      <c r="E292" s="163" t="s">
        <v>546</v>
      </c>
      <c r="F292" s="133">
        <v>2312.5</v>
      </c>
      <c r="G292" s="163"/>
      <c r="H292" s="163">
        <v>2935</v>
      </c>
      <c r="I292" s="165">
        <v>2935</v>
      </c>
      <c r="J292" s="135" t="s">
        <v>632</v>
      </c>
      <c r="K292" s="136">
        <f>H292-F292</f>
        <v>622.5</v>
      </c>
      <c r="L292" s="137">
        <f>K292/F292</f>
        <v>0.26918918918918922</v>
      </c>
      <c r="M292" s="132" t="s">
        <v>548</v>
      </c>
      <c r="N292" s="138">
        <v>45177</v>
      </c>
      <c r="O292" s="54"/>
      <c r="P292" s="54"/>
      <c r="R292" s="37" t="s">
        <v>859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F292" s="37"/>
      <c r="AG292" s="54"/>
      <c r="AI292" s="37"/>
      <c r="AK292" s="37"/>
      <c r="AL292" s="54"/>
    </row>
    <row r="293" spans="1:38" ht="12.75" customHeight="1">
      <c r="A293" s="160">
        <v>191</v>
      </c>
      <c r="B293" s="161">
        <v>45125</v>
      </c>
      <c r="C293" s="161"/>
      <c r="D293" s="162" t="s">
        <v>199</v>
      </c>
      <c r="E293" s="163" t="s">
        <v>546</v>
      </c>
      <c r="F293" s="133">
        <v>3980</v>
      </c>
      <c r="G293" s="163"/>
      <c r="H293" s="163">
        <v>4895</v>
      </c>
      <c r="I293" s="165">
        <v>4895</v>
      </c>
      <c r="J293" s="135" t="s">
        <v>632</v>
      </c>
      <c r="K293" s="136">
        <f>H293-F293</f>
        <v>915</v>
      </c>
      <c r="L293" s="137">
        <f>K293/F293</f>
        <v>0.22989949748743718</v>
      </c>
      <c r="M293" s="132" t="s">
        <v>548</v>
      </c>
      <c r="N293" s="138">
        <v>45155</v>
      </c>
      <c r="O293" s="54"/>
      <c r="P293" s="54"/>
      <c r="R293" s="37" t="s">
        <v>859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160">
        <v>192</v>
      </c>
      <c r="B294" s="161">
        <v>45145</v>
      </c>
      <c r="C294" s="161"/>
      <c r="D294" s="162" t="s">
        <v>806</v>
      </c>
      <c r="E294" s="163" t="s">
        <v>546</v>
      </c>
      <c r="F294" s="133">
        <v>565</v>
      </c>
      <c r="G294" s="163"/>
      <c r="H294" s="163">
        <v>725</v>
      </c>
      <c r="I294" s="165">
        <v>725</v>
      </c>
      <c r="J294" s="135" t="s">
        <v>632</v>
      </c>
      <c r="K294" s="136">
        <f>H294-F294</f>
        <v>160</v>
      </c>
      <c r="L294" s="137">
        <f>K294/F294</f>
        <v>0.2831858407079646</v>
      </c>
      <c r="M294" s="132" t="s">
        <v>548</v>
      </c>
      <c r="N294" s="138">
        <v>45169</v>
      </c>
      <c r="O294" s="54"/>
      <c r="P294" s="54"/>
      <c r="R294" s="37" t="s">
        <v>859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232">
        <v>193</v>
      </c>
      <c r="B295" s="233">
        <v>45167</v>
      </c>
      <c r="C295" s="233"/>
      <c r="D295" s="234" t="s">
        <v>810</v>
      </c>
      <c r="E295" s="235" t="s">
        <v>546</v>
      </c>
      <c r="F295" s="133">
        <v>700</v>
      </c>
      <c r="G295" s="235"/>
      <c r="H295" s="235">
        <v>950</v>
      </c>
      <c r="I295" s="236">
        <v>950</v>
      </c>
      <c r="J295" s="237" t="s">
        <v>632</v>
      </c>
      <c r="K295" s="136">
        <f>H295-F295</f>
        <v>250</v>
      </c>
      <c r="L295" s="137">
        <f>K295/F295</f>
        <v>0.35714285714285715</v>
      </c>
      <c r="M295" s="132" t="s">
        <v>548</v>
      </c>
      <c r="N295" s="138">
        <v>45261</v>
      </c>
      <c r="O295" s="54"/>
      <c r="P295" s="54"/>
      <c r="R295" s="37" t="s">
        <v>859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178">
        <v>194</v>
      </c>
      <c r="B296" s="179">
        <v>45184</v>
      </c>
      <c r="C296" s="53"/>
      <c r="D296" s="53" t="s">
        <v>503</v>
      </c>
      <c r="E296" s="180" t="s">
        <v>546</v>
      </c>
      <c r="F296" s="51" t="s">
        <v>811</v>
      </c>
      <c r="G296" s="51"/>
      <c r="H296" s="51"/>
      <c r="I296" s="51">
        <v>480</v>
      </c>
      <c r="J296" s="51" t="s">
        <v>547</v>
      </c>
      <c r="K296" s="51"/>
      <c r="L296" s="51"/>
      <c r="M296" s="51"/>
      <c r="N296" s="51"/>
      <c r="O296" s="54"/>
      <c r="P296" s="54"/>
      <c r="R296" s="37" t="s">
        <v>859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232">
        <v>195</v>
      </c>
      <c r="B297" s="233">
        <v>45203</v>
      </c>
      <c r="C297" s="233"/>
      <c r="D297" s="234" t="s">
        <v>172</v>
      </c>
      <c r="E297" s="235" t="s">
        <v>546</v>
      </c>
      <c r="F297" s="133">
        <v>992.5</v>
      </c>
      <c r="G297" s="235"/>
      <c r="H297" s="235">
        <v>1198</v>
      </c>
      <c r="I297" s="236">
        <v>1198</v>
      </c>
      <c r="J297" s="237" t="s">
        <v>632</v>
      </c>
      <c r="K297" s="136">
        <f>H297-F297</f>
        <v>205.5</v>
      </c>
      <c r="L297" s="137">
        <f>K297/F297</f>
        <v>0.2070528967254408</v>
      </c>
      <c r="M297" s="132" t="s">
        <v>548</v>
      </c>
      <c r="N297" s="138">
        <v>45392</v>
      </c>
      <c r="O297" s="54"/>
      <c r="P297" s="54"/>
      <c r="R297" s="37" t="s">
        <v>860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232">
        <v>196</v>
      </c>
      <c r="B298" s="233">
        <v>45216</v>
      </c>
      <c r="C298" s="233"/>
      <c r="D298" s="234" t="s">
        <v>104</v>
      </c>
      <c r="E298" s="235" t="s">
        <v>546</v>
      </c>
      <c r="F298" s="133">
        <v>5425</v>
      </c>
      <c r="G298" s="235"/>
      <c r="H298" s="235">
        <v>6880</v>
      </c>
      <c r="I298" s="236">
        <v>6870</v>
      </c>
      <c r="J298" s="237" t="s">
        <v>632</v>
      </c>
      <c r="K298" s="136">
        <f>H298-F298</f>
        <v>1455</v>
      </c>
      <c r="L298" s="137">
        <f>K298/F298</f>
        <v>0.26820276497695855</v>
      </c>
      <c r="M298" s="132" t="s">
        <v>548</v>
      </c>
      <c r="N298" s="138">
        <v>45342</v>
      </c>
      <c r="O298" s="54"/>
      <c r="P298" s="54"/>
      <c r="R298" s="37" t="s">
        <v>860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232">
        <v>197</v>
      </c>
      <c r="B299" s="233">
        <v>45216</v>
      </c>
      <c r="C299" s="233"/>
      <c r="D299" s="234" t="s">
        <v>812</v>
      </c>
      <c r="E299" s="235" t="s">
        <v>546</v>
      </c>
      <c r="F299" s="133">
        <v>1090</v>
      </c>
      <c r="G299" s="235"/>
      <c r="H299" s="235">
        <v>1415</v>
      </c>
      <c r="I299" s="236">
        <v>1415</v>
      </c>
      <c r="J299" s="237" t="s">
        <v>632</v>
      </c>
      <c r="K299" s="136">
        <f>H299-F299</f>
        <v>325</v>
      </c>
      <c r="L299" s="137">
        <f>K299/F299</f>
        <v>0.29816513761467889</v>
      </c>
      <c r="M299" s="132" t="s">
        <v>548</v>
      </c>
      <c r="N299" s="138">
        <v>45282</v>
      </c>
      <c r="O299" s="54"/>
      <c r="P299" s="54"/>
      <c r="R299" s="37" t="s">
        <v>859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232">
        <v>198</v>
      </c>
      <c r="B300" s="233">
        <v>45236</v>
      </c>
      <c r="C300" s="233"/>
      <c r="D300" s="234" t="s">
        <v>815</v>
      </c>
      <c r="E300" s="235" t="s">
        <v>546</v>
      </c>
      <c r="F300" s="133">
        <v>1270</v>
      </c>
      <c r="G300" s="235"/>
      <c r="H300" s="235">
        <v>1613</v>
      </c>
      <c r="I300" s="236">
        <v>1613</v>
      </c>
      <c r="J300" s="237" t="s">
        <v>632</v>
      </c>
      <c r="K300" s="136">
        <f>H300-F300</f>
        <v>343</v>
      </c>
      <c r="L300" s="137">
        <f>K300/F300</f>
        <v>0.27007874015748029</v>
      </c>
      <c r="M300" s="132" t="s">
        <v>548</v>
      </c>
      <c r="N300" s="138">
        <v>45246</v>
      </c>
      <c r="O300" s="54"/>
      <c r="P300" s="54"/>
      <c r="R300" s="37" t="s">
        <v>860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178">
        <v>199</v>
      </c>
      <c r="B301" s="179">
        <v>45251</v>
      </c>
      <c r="C301" s="53"/>
      <c r="D301" s="53" t="s">
        <v>816</v>
      </c>
      <c r="E301" s="180" t="s">
        <v>546</v>
      </c>
      <c r="F301" s="51" t="s">
        <v>817</v>
      </c>
      <c r="G301" s="51"/>
      <c r="H301" s="51"/>
      <c r="I301" s="51">
        <v>1490</v>
      </c>
      <c r="J301" s="51" t="s">
        <v>547</v>
      </c>
      <c r="K301" s="51"/>
      <c r="L301" s="51"/>
      <c r="M301" s="51"/>
      <c r="N301" s="51"/>
      <c r="O301" s="54"/>
      <c r="P301" s="54"/>
      <c r="R301" s="37" t="s">
        <v>859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178">
        <v>200</v>
      </c>
      <c r="B302" s="179">
        <v>45254</v>
      </c>
      <c r="C302" s="53"/>
      <c r="D302" s="53" t="s">
        <v>815</v>
      </c>
      <c r="E302" s="180" t="s">
        <v>546</v>
      </c>
      <c r="F302" s="51" t="s">
        <v>818</v>
      </c>
      <c r="G302" s="51"/>
      <c r="H302" s="51"/>
      <c r="I302" s="51">
        <v>1806</v>
      </c>
      <c r="J302" s="51" t="s">
        <v>547</v>
      </c>
      <c r="K302" s="51"/>
      <c r="L302" s="51"/>
      <c r="M302" s="51"/>
      <c r="N302" s="51"/>
      <c r="O302" s="54"/>
      <c r="P302" s="54"/>
      <c r="R302" s="37" t="s">
        <v>860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232">
        <v>201</v>
      </c>
      <c r="B303" s="233">
        <v>45265</v>
      </c>
      <c r="C303" s="233"/>
      <c r="D303" s="234" t="s">
        <v>504</v>
      </c>
      <c r="E303" s="235" t="s">
        <v>546</v>
      </c>
      <c r="F303" s="133">
        <v>435</v>
      </c>
      <c r="G303" s="235"/>
      <c r="H303" s="235">
        <v>558</v>
      </c>
      <c r="I303" s="236">
        <v>558</v>
      </c>
      <c r="J303" s="237" t="s">
        <v>632</v>
      </c>
      <c r="K303" s="136">
        <f>H303-F303</f>
        <v>123</v>
      </c>
      <c r="L303" s="137">
        <f>K303/F303</f>
        <v>0.28275862068965518</v>
      </c>
      <c r="M303" s="132" t="s">
        <v>548</v>
      </c>
      <c r="N303" s="138">
        <v>45378</v>
      </c>
      <c r="O303" s="54"/>
      <c r="P303" s="54"/>
      <c r="R303" s="37" t="s">
        <v>859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202</v>
      </c>
      <c r="B304" s="233">
        <v>45272</v>
      </c>
      <c r="C304" s="233"/>
      <c r="D304" s="234" t="s">
        <v>820</v>
      </c>
      <c r="E304" s="235" t="s">
        <v>546</v>
      </c>
      <c r="F304" s="133">
        <v>4225</v>
      </c>
      <c r="G304" s="235"/>
      <c r="H304" s="235">
        <v>5512</v>
      </c>
      <c r="I304" s="236">
        <v>5512</v>
      </c>
      <c r="J304" s="237" t="s">
        <v>632</v>
      </c>
      <c r="K304" s="136">
        <f>H304-F304</f>
        <v>1287</v>
      </c>
      <c r="L304" s="137">
        <f>K304/F304</f>
        <v>0.30461538461538462</v>
      </c>
      <c r="M304" s="132" t="s">
        <v>548</v>
      </c>
      <c r="N304" s="138">
        <v>45329</v>
      </c>
      <c r="O304" s="54"/>
      <c r="P304" s="54"/>
      <c r="R304" s="37" t="s">
        <v>860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203</v>
      </c>
      <c r="B305" s="179">
        <v>45292</v>
      </c>
      <c r="C305" s="53"/>
      <c r="D305" s="53" t="s">
        <v>309</v>
      </c>
      <c r="E305" s="180" t="s">
        <v>546</v>
      </c>
      <c r="F305" s="51" t="s">
        <v>821</v>
      </c>
      <c r="G305" s="51"/>
      <c r="H305" s="51"/>
      <c r="I305" s="51">
        <v>4909</v>
      </c>
      <c r="J305" s="51" t="s">
        <v>547</v>
      </c>
      <c r="K305" s="51"/>
      <c r="L305" s="51"/>
      <c r="M305" s="51"/>
      <c r="N305" s="51"/>
      <c r="O305" s="54"/>
      <c r="P305" s="54"/>
      <c r="R305" s="37" t="s">
        <v>860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178">
        <v>204</v>
      </c>
      <c r="B306" s="179">
        <v>45294</v>
      </c>
      <c r="C306" s="53"/>
      <c r="D306" s="53" t="s">
        <v>502</v>
      </c>
      <c r="E306" s="180" t="s">
        <v>546</v>
      </c>
      <c r="F306" s="51" t="s">
        <v>822</v>
      </c>
      <c r="G306" s="51"/>
      <c r="H306" s="51"/>
      <c r="I306" s="51">
        <v>1080</v>
      </c>
      <c r="J306" s="51" t="s">
        <v>547</v>
      </c>
      <c r="K306" s="51"/>
      <c r="L306" s="51"/>
      <c r="M306" s="51"/>
      <c r="N306" s="51"/>
      <c r="O306" s="54"/>
      <c r="P306" s="54"/>
      <c r="R306" s="37" t="s">
        <v>859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178">
        <v>205</v>
      </c>
      <c r="B307" s="179">
        <v>45315</v>
      </c>
      <c r="C307" s="53"/>
      <c r="D307" s="53" t="s">
        <v>310</v>
      </c>
      <c r="E307" s="180" t="s">
        <v>546</v>
      </c>
      <c r="F307" s="51" t="s">
        <v>824</v>
      </c>
      <c r="G307" s="51"/>
      <c r="H307" s="51"/>
      <c r="I307" s="51">
        <v>2077</v>
      </c>
      <c r="J307" s="51" t="s">
        <v>547</v>
      </c>
      <c r="K307" s="51"/>
      <c r="L307" s="51"/>
      <c r="M307" s="51"/>
      <c r="N307" s="51"/>
      <c r="O307" s="54"/>
      <c r="P307" s="54"/>
      <c r="R307" s="37" t="s">
        <v>860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>
        <v>206</v>
      </c>
      <c r="B308" s="179">
        <v>45320</v>
      </c>
      <c r="C308" s="53"/>
      <c r="D308" s="53" t="s">
        <v>825</v>
      </c>
      <c r="E308" s="180" t="s">
        <v>546</v>
      </c>
      <c r="F308" s="51" t="s">
        <v>826</v>
      </c>
      <c r="G308" s="51"/>
      <c r="H308" s="51"/>
      <c r="I308" s="51">
        <v>2906</v>
      </c>
      <c r="J308" s="51" t="s">
        <v>547</v>
      </c>
      <c r="K308" s="51"/>
      <c r="L308" s="51"/>
      <c r="M308" s="51"/>
      <c r="N308" s="51"/>
      <c r="O308" s="54"/>
      <c r="P308" s="54"/>
      <c r="R308" s="37" t="s">
        <v>859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207</v>
      </c>
      <c r="B309" s="233">
        <v>45331</v>
      </c>
      <c r="C309" s="233"/>
      <c r="D309" s="234" t="s">
        <v>500</v>
      </c>
      <c r="E309" s="235" t="s">
        <v>546</v>
      </c>
      <c r="F309" s="133">
        <v>3270</v>
      </c>
      <c r="G309" s="235"/>
      <c r="H309" s="235">
        <v>4096</v>
      </c>
      <c r="I309" s="236">
        <v>4096</v>
      </c>
      <c r="J309" s="237" t="s">
        <v>632</v>
      </c>
      <c r="K309" s="136">
        <f>H309-F309</f>
        <v>826</v>
      </c>
      <c r="L309" s="137">
        <f>K309/F309</f>
        <v>0.25259938837920487</v>
      </c>
      <c r="M309" s="132" t="s">
        <v>548</v>
      </c>
      <c r="N309" s="138">
        <v>45377</v>
      </c>
      <c r="O309" s="54"/>
      <c r="P309" s="54"/>
      <c r="R309" s="37" t="s">
        <v>859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78">
        <v>208</v>
      </c>
      <c r="B310" s="179">
        <v>45345</v>
      </c>
      <c r="C310" s="53"/>
      <c r="D310" s="53" t="s">
        <v>59</v>
      </c>
      <c r="E310" s="180" t="s">
        <v>546</v>
      </c>
      <c r="F310" s="51" t="s">
        <v>841</v>
      </c>
      <c r="G310" s="51"/>
      <c r="H310" s="51"/>
      <c r="I310" s="51">
        <v>2627</v>
      </c>
      <c r="J310" s="51" t="s">
        <v>547</v>
      </c>
      <c r="K310" s="51"/>
      <c r="L310" s="51"/>
      <c r="M310" s="51"/>
      <c r="N310" s="53"/>
      <c r="O310" s="54"/>
      <c r="P310" s="54"/>
      <c r="R310" s="37" t="s">
        <v>860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209</v>
      </c>
      <c r="B311" s="233">
        <v>45356</v>
      </c>
      <c r="C311" s="233"/>
      <c r="D311" s="234" t="s">
        <v>810</v>
      </c>
      <c r="E311" s="235" t="s">
        <v>546</v>
      </c>
      <c r="F311" s="133">
        <v>925</v>
      </c>
      <c r="G311" s="235"/>
      <c r="H311" s="235">
        <v>1170</v>
      </c>
      <c r="I311" s="236">
        <v>1170</v>
      </c>
      <c r="J311" s="237" t="s">
        <v>632</v>
      </c>
      <c r="K311" s="136">
        <f>H311-F311</f>
        <v>245</v>
      </c>
      <c r="L311" s="137">
        <f>K311/F311</f>
        <v>0.26486486486486488</v>
      </c>
      <c r="M311" s="132" t="s">
        <v>548</v>
      </c>
      <c r="N311" s="138">
        <v>45435</v>
      </c>
      <c r="O311" s="54"/>
      <c r="P311" s="54"/>
      <c r="R311" s="37" t="s">
        <v>861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232">
        <v>210</v>
      </c>
      <c r="B312" s="233">
        <v>45372</v>
      </c>
      <c r="C312" s="233"/>
      <c r="D312" s="234" t="s">
        <v>476</v>
      </c>
      <c r="E312" s="235" t="s">
        <v>546</v>
      </c>
      <c r="F312" s="133">
        <v>2910</v>
      </c>
      <c r="G312" s="235"/>
      <c r="H312" s="235">
        <v>3696</v>
      </c>
      <c r="I312" s="236">
        <v>3696</v>
      </c>
      <c r="J312" s="237" t="s">
        <v>632</v>
      </c>
      <c r="K312" s="136">
        <f>H312-F312</f>
        <v>786</v>
      </c>
      <c r="L312" s="137">
        <f>K312/F312</f>
        <v>0.27010309278350514</v>
      </c>
      <c r="M312" s="132" t="s">
        <v>548</v>
      </c>
      <c r="N312" s="138">
        <v>45412</v>
      </c>
      <c r="O312" s="54"/>
      <c r="P312" s="54"/>
      <c r="R312" s="37" t="s">
        <v>861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211</v>
      </c>
      <c r="B313" s="233">
        <v>45387</v>
      </c>
      <c r="C313" s="233"/>
      <c r="D313" s="234" t="s">
        <v>506</v>
      </c>
      <c r="E313" s="235" t="s">
        <v>546</v>
      </c>
      <c r="F313" s="133">
        <v>735</v>
      </c>
      <c r="G313" s="235"/>
      <c r="H313" s="235">
        <v>938</v>
      </c>
      <c r="I313" s="236">
        <v>938</v>
      </c>
      <c r="J313" s="237" t="s">
        <v>632</v>
      </c>
      <c r="K313" s="136">
        <f>H313-F313</f>
        <v>203</v>
      </c>
      <c r="L313" s="137">
        <f>K313/F313</f>
        <v>0.27619047619047621</v>
      </c>
      <c r="M313" s="132" t="s">
        <v>548</v>
      </c>
      <c r="N313" s="138">
        <v>45449</v>
      </c>
      <c r="O313" s="54"/>
      <c r="P313" s="54"/>
      <c r="R313" s="43" t="s">
        <v>860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212</v>
      </c>
      <c r="B314" s="179">
        <v>45407</v>
      </c>
      <c r="C314" s="53"/>
      <c r="D314" s="53" t="s">
        <v>812</v>
      </c>
      <c r="E314" s="180" t="s">
        <v>546</v>
      </c>
      <c r="F314" s="51" t="s">
        <v>846</v>
      </c>
      <c r="G314" s="51"/>
      <c r="H314" s="51"/>
      <c r="I314" s="51">
        <v>1675</v>
      </c>
      <c r="J314" s="51" t="s">
        <v>547</v>
      </c>
      <c r="K314" s="51"/>
      <c r="L314" s="51"/>
      <c r="M314" s="51"/>
      <c r="N314" s="53"/>
      <c r="O314" s="54"/>
      <c r="P314" s="54"/>
      <c r="R314" s="43" t="s">
        <v>860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213</v>
      </c>
      <c r="B315" s="179">
        <v>45426</v>
      </c>
      <c r="C315" s="53"/>
      <c r="D315" s="53" t="s">
        <v>789</v>
      </c>
      <c r="E315" s="180" t="s">
        <v>546</v>
      </c>
      <c r="F315" s="51" t="s">
        <v>850</v>
      </c>
      <c r="G315" s="51"/>
      <c r="H315" s="51"/>
      <c r="I315" s="51">
        <v>617</v>
      </c>
      <c r="J315" s="51" t="s">
        <v>547</v>
      </c>
      <c r="K315" s="51"/>
      <c r="L315" s="51"/>
      <c r="M315" s="51"/>
      <c r="N315" s="53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214</v>
      </c>
      <c r="B316" s="179">
        <v>45448</v>
      </c>
      <c r="C316" s="53"/>
      <c r="D316" s="53" t="s">
        <v>736</v>
      </c>
      <c r="E316" s="180" t="s">
        <v>546</v>
      </c>
      <c r="F316" s="51" t="s">
        <v>978</v>
      </c>
      <c r="G316" s="51"/>
      <c r="H316" s="51"/>
      <c r="I316" s="51">
        <v>505</v>
      </c>
      <c r="J316" s="51" t="s">
        <v>547</v>
      </c>
      <c r="K316" s="51"/>
      <c r="L316" s="51"/>
      <c r="M316" s="51"/>
      <c r="N316" s="53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/>
      <c r="B317" s="179"/>
      <c r="C317" s="53"/>
      <c r="D317" s="53"/>
      <c r="E317" s="180"/>
      <c r="F317" s="51"/>
      <c r="G317" s="51"/>
      <c r="H317" s="51"/>
      <c r="I317" s="51"/>
      <c r="J317" s="51"/>
      <c r="K317" s="51"/>
      <c r="L317" s="51"/>
      <c r="M317" s="51"/>
      <c r="N317" s="53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5" customHeight="1">
      <c r="A318" s="178"/>
      <c r="B318" s="179"/>
      <c r="C318" s="53"/>
      <c r="D318" s="53"/>
      <c r="E318" s="180"/>
      <c r="F318" s="51"/>
      <c r="G318" s="51"/>
      <c r="H318" s="51"/>
      <c r="I318" s="51"/>
      <c r="J318" s="51"/>
      <c r="K318" s="51"/>
      <c r="L318" s="51"/>
      <c r="M318" s="51"/>
      <c r="N318" s="53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B319" s="181" t="s">
        <v>787</v>
      </c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82"/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0" ht="12.75" customHeight="1">
      <c r="A321" s="182"/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0" ht="12.75" customHeight="1">
      <c r="A322" s="51"/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0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0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0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0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0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0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0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0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5" customHeight="1">
      <c r="F495" s="54"/>
      <c r="G495" s="54"/>
      <c r="H495" s="54"/>
      <c r="I495" s="54"/>
      <c r="J495" s="37"/>
      <c r="K495" s="54"/>
      <c r="L495" s="54"/>
      <c r="M495" s="54"/>
      <c r="O495" s="37"/>
    </row>
  </sheetData>
  <mergeCells count="44">
    <mergeCell ref="A78:A79"/>
    <mergeCell ref="B78:B79"/>
    <mergeCell ref="J78:J79"/>
    <mergeCell ref="M78:M79"/>
    <mergeCell ref="P78:P79"/>
    <mergeCell ref="O78:O79"/>
    <mergeCell ref="P74:P75"/>
    <mergeCell ref="J76:J77"/>
    <mergeCell ref="A76:A77"/>
    <mergeCell ref="B76:B77"/>
    <mergeCell ref="A74:A75"/>
    <mergeCell ref="B74:B75"/>
    <mergeCell ref="J74:J75"/>
    <mergeCell ref="M74:M75"/>
    <mergeCell ref="O74:O75"/>
    <mergeCell ref="M61:M62"/>
    <mergeCell ref="N61:N62"/>
    <mergeCell ref="O61:O62"/>
    <mergeCell ref="P61:P62"/>
    <mergeCell ref="O63:O66"/>
    <mergeCell ref="P63:P66"/>
    <mergeCell ref="M69:M70"/>
    <mergeCell ref="N69:N70"/>
    <mergeCell ref="O69:O70"/>
    <mergeCell ref="P69:P70"/>
    <mergeCell ref="M67:M68"/>
    <mergeCell ref="N67:N68"/>
    <mergeCell ref="O67:O68"/>
    <mergeCell ref="P67:P68"/>
    <mergeCell ref="J71:J72"/>
    <mergeCell ref="A71:A72"/>
    <mergeCell ref="B71:B72"/>
    <mergeCell ref="J61:J62"/>
    <mergeCell ref="A61:A62"/>
    <mergeCell ref="B61:B62"/>
    <mergeCell ref="A63:A66"/>
    <mergeCell ref="B63:B66"/>
    <mergeCell ref="A69:A70"/>
    <mergeCell ref="B69:B70"/>
    <mergeCell ref="J69:J70"/>
    <mergeCell ref="A67:A68"/>
    <mergeCell ref="B67:B68"/>
    <mergeCell ref="J67:J68"/>
    <mergeCell ref="J63:J6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2024-06-06T18:19:58Z</dcterms:modified>
</cp:coreProperties>
</file>