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Mayur\Downloads\"/>
    </mc:Choice>
  </mc:AlternateContent>
  <xr:revisionPtr revIDLastSave="0" documentId="13_ncr:1_{C4B0D801-2180-4919-9B4F-D7D0833D26E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F&amp;O)'!$A$87:$B$298</definedName>
  </definedNames>
  <calcPr calcId="191029"/>
</workbook>
</file>

<file path=xl/calcChain.xml><?xml version="1.0" encoding="utf-8"?>
<calcChain xmlns="http://schemas.openxmlformats.org/spreadsheetml/2006/main">
  <c r="K39" i="6" l="1"/>
  <c r="K68" i="6" l="1"/>
  <c r="M68" i="6" s="1"/>
  <c r="K67" i="6"/>
  <c r="K66" i="6"/>
  <c r="L38" i="6"/>
  <c r="K38" i="6"/>
  <c r="L39" i="6"/>
  <c r="M39" i="6" s="1"/>
  <c r="K65" i="6"/>
  <c r="M65" i="6" s="1"/>
  <c r="K60" i="6"/>
  <c r="K59" i="6"/>
  <c r="K57" i="6"/>
  <c r="K58" i="6"/>
  <c r="K64" i="6"/>
  <c r="M64" i="6" s="1"/>
  <c r="P21" i="6"/>
  <c r="M38" i="6" l="1"/>
  <c r="K63" i="6"/>
  <c r="M63" i="6" s="1"/>
  <c r="L12" i="6"/>
  <c r="K12" i="6"/>
  <c r="M12" i="6" s="1"/>
  <c r="L37" i="6" l="1"/>
  <c r="K37" i="6"/>
  <c r="M37" i="6" s="1"/>
  <c r="P20" i="6"/>
  <c r="K56" i="6" l="1"/>
  <c r="K55" i="6"/>
  <c r="L34" i="6"/>
  <c r="K34" i="6"/>
  <c r="L35" i="6"/>
  <c r="K35" i="6"/>
  <c r="L36" i="6"/>
  <c r="K36" i="6"/>
  <c r="M36" i="6" l="1"/>
  <c r="M35" i="6"/>
  <c r="M34" i="6"/>
  <c r="K61" i="6" l="1"/>
  <c r="M61" i="6" s="1"/>
  <c r="K62" i="6"/>
  <c r="M62" i="6" s="1"/>
  <c r="K54" i="6"/>
  <c r="M54" i="6" s="1"/>
  <c r="K53" i="6"/>
  <c r="M53" i="6" s="1"/>
  <c r="K52" i="6"/>
  <c r="K51" i="6"/>
  <c r="P19" i="6"/>
  <c r="K298" i="6" l="1"/>
  <c r="L298" i="6" s="1"/>
  <c r="P18" i="6"/>
  <c r="P17" i="6"/>
  <c r="P16" i="6" l="1"/>
  <c r="P15" i="6" l="1"/>
  <c r="K264" i="6" l="1"/>
  <c r="L264" i="6" s="1"/>
  <c r="P14" i="6"/>
  <c r="P13" i="6" l="1"/>
  <c r="K283" i="6" l="1"/>
  <c r="L283" i="6" s="1"/>
  <c r="K289" i="6" l="1"/>
  <c r="L289" i="6" s="1"/>
  <c r="K295" i="6" l="1"/>
  <c r="L295" i="6" s="1"/>
  <c r="P11" i="6"/>
  <c r="P73" i="6" l="1"/>
  <c r="P10" i="6" l="1"/>
  <c r="K274" i="6" l="1"/>
  <c r="L274" i="6" s="1"/>
  <c r="K284" i="6" l="1"/>
  <c r="L284" i="6" s="1"/>
  <c r="K290" i="6" l="1"/>
  <c r="L290" i="6" s="1"/>
  <c r="K258" i="6" l="1"/>
  <c r="L258" i="6" s="1"/>
  <c r="K259" i="6" l="1"/>
  <c r="L259" i="6" s="1"/>
  <c r="K285" i="6" l="1"/>
  <c r="L285" i="6" s="1"/>
  <c r="K277" i="6" l="1"/>
  <c r="L277" i="6" s="1"/>
  <c r="K281" i="6" l="1"/>
  <c r="L281" i="6" s="1"/>
  <c r="K286" i="6" l="1"/>
  <c r="L286" i="6" s="1"/>
  <c r="K278" i="6" l="1"/>
  <c r="L278" i="6" s="1"/>
  <c r="K272" i="6"/>
  <c r="L272" i="6" s="1"/>
  <c r="K280" i="6" l="1"/>
  <c r="L280" i="6" s="1"/>
  <c r="K268" i="6" l="1"/>
  <c r="L268" i="6" s="1"/>
  <c r="K269" i="6" l="1"/>
  <c r="L269" i="6" s="1"/>
  <c r="K262" i="6"/>
  <c r="L262" i="6" s="1"/>
  <c r="K279" i="6" l="1"/>
  <c r="L279" i="6" s="1"/>
  <c r="K273" i="6"/>
  <c r="L273" i="6" s="1"/>
  <c r="K275" i="6" l="1"/>
  <c r="L275" i="6" s="1"/>
  <c r="L6" i="2" l="1"/>
  <c r="K6" i="3"/>
  <c r="D7" i="5" l="1"/>
  <c r="M7" i="6"/>
  <c r="K270" i="6" l="1"/>
  <c r="L270" i="6" s="1"/>
  <c r="K267" i="6" l="1"/>
  <c r="L267" i="6" s="1"/>
  <c r="K271" i="6" l="1"/>
  <c r="L271" i="6" s="1"/>
  <c r="K266" i="6"/>
  <c r="L266" i="6" s="1"/>
  <c r="K265" i="6"/>
  <c r="L265" i="6" s="1"/>
  <c r="K263" i="6"/>
  <c r="L263" i="6" s="1"/>
  <c r="H261" i="6"/>
  <c r="K261" i="6" s="1"/>
  <c r="L261" i="6" s="1"/>
  <c r="K260" i="6"/>
  <c r="L260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F229" i="6"/>
  <c r="K229" i="6" s="1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F223" i="6"/>
  <c r="K223" i="6" s="1"/>
  <c r="L223" i="6" s="1"/>
  <c r="F222" i="6"/>
  <c r="K222" i="6" s="1"/>
  <c r="L222" i="6" s="1"/>
  <c r="K221" i="6"/>
  <c r="L221" i="6" s="1"/>
  <c r="F220" i="6"/>
  <c r="K220" i="6" s="1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4" i="6"/>
  <c r="L204" i="6" s="1"/>
  <c r="K202" i="6"/>
  <c r="L202" i="6" s="1"/>
  <c r="K201" i="6"/>
  <c r="L201" i="6" s="1"/>
  <c r="F200" i="6"/>
  <c r="K200" i="6" s="1"/>
  <c r="L200" i="6" s="1"/>
  <c r="K199" i="6"/>
  <c r="L199" i="6" s="1"/>
  <c r="K196" i="6"/>
  <c r="L196" i="6" s="1"/>
  <c r="K195" i="6"/>
  <c r="L195" i="6" s="1"/>
  <c r="K194" i="6"/>
  <c r="L194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4" i="6"/>
  <c r="L174" i="6" s="1"/>
  <c r="K172" i="6"/>
  <c r="L172" i="6" s="1"/>
  <c r="K170" i="6"/>
  <c r="L170" i="6" s="1"/>
  <c r="K168" i="6"/>
  <c r="L168" i="6" s="1"/>
  <c r="K167" i="6"/>
  <c r="L167" i="6" s="1"/>
  <c r="K166" i="6"/>
  <c r="L166" i="6" s="1"/>
  <c r="K164" i="6"/>
  <c r="L164" i="6" s="1"/>
  <c r="K163" i="6"/>
  <c r="L163" i="6" s="1"/>
  <c r="K162" i="6"/>
  <c r="L162" i="6" s="1"/>
  <c r="K161" i="6"/>
  <c r="K160" i="6"/>
  <c r="L160" i="6" s="1"/>
  <c r="K159" i="6"/>
  <c r="L159" i="6" s="1"/>
  <c r="K157" i="6"/>
  <c r="L157" i="6" s="1"/>
  <c r="K156" i="6"/>
  <c r="L156" i="6" s="1"/>
  <c r="K155" i="6"/>
  <c r="L155" i="6" s="1"/>
  <c r="K154" i="6"/>
  <c r="L154" i="6" s="1"/>
  <c r="K153" i="6"/>
  <c r="L153" i="6" s="1"/>
  <c r="F152" i="6"/>
  <c r="K152" i="6" s="1"/>
  <c r="L152" i="6" s="1"/>
  <c r="H151" i="6"/>
  <c r="K151" i="6" s="1"/>
  <c r="L151" i="6" s="1"/>
  <c r="K148" i="6"/>
  <c r="L148" i="6" s="1"/>
  <c r="K147" i="6"/>
  <c r="L147" i="6" s="1"/>
  <c r="K146" i="6"/>
  <c r="L146" i="6" s="1"/>
  <c r="K145" i="6"/>
  <c r="L145" i="6" s="1"/>
  <c r="K144" i="6"/>
  <c r="L144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H117" i="6"/>
  <c r="K117" i="6" s="1"/>
  <c r="L117" i="6" s="1"/>
  <c r="F116" i="6"/>
  <c r="K116" i="6" s="1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6" i="4"/>
</calcChain>
</file>

<file path=xl/sharedStrings.xml><?xml version="1.0" encoding="utf-8"?>
<sst xmlns="http://schemas.openxmlformats.org/spreadsheetml/2006/main" count="3148" uniqueCount="1134">
  <si>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</si>
  <si>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</si>
  <si>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</si>
  <si>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</si>
  <si>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</si>
  <si>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</si>
  <si>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</si>
  <si>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</si>
  <si>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</si>
  <si>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</si>
  <si>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</si>
  <si>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</si>
  <si>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</si>
  <si>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</si>
  <si>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</si>
  <si>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</si>
  <si>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</si>
  <si>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</si>
  <si>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</si>
  <si>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</si>
  <si>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</si>
  <si>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</si>
  <si>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</si>
  <si>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</si>
  <si>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</si>
  <si>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</si>
  <si>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</si>
  <si>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</si>
  <si>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</si>
  <si>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</si>
  <si>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</si>
  <si>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</si>
  <si>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</si>
  <si>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</si>
  <si>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</si>
  <si>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</si>
  <si>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</si>
  <si>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</si>
  <si>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</si>
  <si>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</si>
  <si>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</si>
  <si>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</si>
  <si>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</si>
  <si>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</si>
  <si>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</si>
  <si>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</si>
  <si>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</si>
  <si>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</si>
  <si>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</si>
  <si>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</si>
  <si>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</si>
  <si>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</si>
  <si>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</si>
  <si>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</si>
  <si>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</si>
  <si>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</si>
  <si>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</si>
  <si>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</si>
  <si>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</si>
  <si>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</si>
  <si>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</si>
  <si>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</si>
  <si>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</si>
  <si>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</si>
  <si>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</si>
  <si>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</si>
  <si>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</si>
  <si>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</si>
  <si>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</si>
  <si>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</si>
  <si>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</si>
  <si>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</si>
  <si>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</si>
  <si>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</si>
  <si>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</si>
  <si>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</si>
  <si>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</si>
  <si>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</si>
  <si>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</si>
  <si>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</si>
  <si>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</si>
  <si>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</si>
  <si>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</si>
  <si>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</si>
  <si>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</si>
  <si>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</si>
  <si>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</si>
  <si>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</si>
  <si>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</si>
  <si>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</si>
  <si>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</si>
  <si>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</si>
  <si>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</si>
  <si>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</si>
  <si>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</si>
  <si>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</si>
  <si>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</si>
  <si>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</si>
  <si>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</si>
  <si>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</si>
  <si>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</si>
  <si>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</si>
  <si>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</si>
  <si>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</si>
  <si>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</si>
  <si>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</si>
  <si>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</si>
  <si>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</si>
  <si>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</si>
  <si>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</si>
  <si>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</si>
  <si>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</si>
  <si>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</si>
  <si>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</si>
  <si>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</si>
  <si>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</si>
  <si>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</si>
  <si>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</si>
  <si>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</si>
  <si>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</si>
  <si>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</si>
  <si>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</si>
  <si>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</si>
  <si>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</si>
  <si>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</si>
  <si>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</si>
  <si>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</si>
  <si>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</si>
  <si>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</si>
  <si>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</si>
  <si>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</si>
  <si>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</si>
  <si>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</si>
  <si>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</si>
  <si>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</si>
  <si>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</si>
  <si>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</si>
  <si>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</si>
  <si>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</si>
  <si>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</si>
  <si>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</si>
  <si>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</si>
  <si>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</si>
  <si>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</si>
  <si>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</si>
  <si>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</si>
  <si>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</si>
  <si>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</si>
  <si>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</si>
  <si>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</si>
  <si>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</si>
  <si>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</si>
  <si>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</si>
  <si>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</si>
  <si>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</si>
  <si>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</si>
  <si>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</si>
  <si>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</si>
  <si>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</si>
  <si>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</si>
  <si>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</si>
  <si>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</si>
  <si>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</si>
  <si>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</si>
  <si>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</si>
  <si>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</si>
  <si>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</si>
  <si>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</si>
  <si>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</si>
  <si>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</si>
  <si>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</si>
  <si>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</si>
  <si>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</si>
  <si>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</si>
  <si>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</si>
  <si>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</si>
  <si>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</si>
  <si>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</si>
  <si>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</si>
  <si>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</si>
  <si>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</si>
  <si>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</si>
  <si>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</si>
  <si>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</si>
  <si>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</si>
  <si>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</si>
  <si>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</si>
  <si>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</si>
  <si>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</si>
  <si>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</si>
  <si>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</si>
  <si>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</si>
  <si>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</si>
  <si>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</si>
  <si>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</si>
  <si>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</si>
  <si>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</si>
  <si>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</si>
  <si>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</si>
  <si>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</si>
  <si>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</si>
  <si>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</si>
  <si>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</si>
  <si>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</si>
  <si>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</si>
  <si>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</si>
  <si>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</si>
  <si>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</si>
  <si>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</si>
  <si>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</si>
  <si>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</si>
  <si>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</si>
  <si>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</si>
  <si>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</si>
  <si>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</si>
  <si>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</si>
  <si>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</si>
  <si>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</si>
  <si>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</si>
  <si>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</si>
  <si>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</si>
  <si>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</si>
  <si>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</si>
  <si>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</si>
  <si>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</si>
  <si>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</si>
  <si>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</si>
  <si>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</si>
  <si>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</si>
  <si>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</si>
  <si>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</si>
  <si>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</si>
  <si>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</si>
  <si>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</si>
  <si>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</si>
  <si>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</si>
  <si>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</si>
  <si>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</si>
  <si>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</si>
  <si>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</si>
  <si>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</si>
  <si>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</si>
  <si>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</si>
  <si>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</si>
  <si>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</si>
  <si>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</si>
  <si>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</si>
  <si>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</si>
  <si>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</si>
  <si>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</si>
  <si>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</si>
  <si>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</si>
  <si>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</si>
  <si>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</si>
  <si>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</si>
  <si>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</si>
  <si>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</si>
  <si>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</si>
  <si>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</si>
  <si>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</si>
  <si>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</si>
  <si>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</si>
  <si>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</si>
  <si>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</si>
  <si>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</si>
  <si>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</si>
  <si>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</si>
  <si>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</si>
  <si>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</si>
  <si>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</si>
  <si>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</si>
  <si>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</si>
  <si>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</si>
  <si>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</si>
  <si>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</si>
  <si>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</si>
  <si>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</si>
  <si>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</si>
  <si>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</si>
  <si>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</si>
  <si>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</si>
  <si>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</si>
  <si>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</si>
  <si>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</si>
  <si>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</si>
  <si>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</si>
  <si>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</si>
  <si>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</si>
  <si>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</si>
  <si>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</si>
  <si>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</si>
  <si>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</si>
  <si>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</si>
  <si>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</si>
  <si>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</si>
  <si>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</si>
  <si>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</si>
  <si>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</si>
  <si>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</si>
  <si>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</si>
  <si>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</si>
  <si>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</si>
  <si>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</si>
  <si>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</si>
  <si>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</si>
  <si>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</si>
  <si>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</si>
  <si>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</si>
  <si>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</si>
  <si>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</si>
  <si>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</si>
  <si>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</si>
  <si>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</si>
  <si>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</si>
  <si>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</si>
  <si>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</si>
  <si>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</si>
  <si>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</si>
  <si>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</si>
  <si>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</si>
  <si>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</si>
  <si>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</si>
  <si>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</si>
  <si>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</si>
  <si>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</si>
  <si>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</si>
  <si>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</si>
  <si>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</si>
  <si>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</si>
  <si>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</si>
  <si>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</si>
  <si>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</si>
  <si>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</si>
  <si>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</si>
  <si>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</si>
  <si>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</si>
  <si>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</si>
  <si>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</si>
  <si>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</si>
  <si>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</si>
  <si>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</si>
  <si>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</si>
  <si>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</si>
  <si>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</si>
  <si>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</si>
  <si>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</si>
  <si>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</si>
  <si>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</si>
  <si>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</si>
  <si>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</si>
  <si>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</si>
  <si>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</si>
  <si>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</si>
  <si>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</si>
  <si>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</si>
  <si>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</si>
  <si>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</si>
  <si>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</si>
  <si>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</si>
  <si>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</si>
  <si>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</si>
  <si>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</si>
  <si>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</si>
  <si>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</si>
  <si>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</si>
  <si>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</si>
  <si>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</si>
  <si>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</si>
  <si>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</si>
  <si>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</si>
  <si>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</si>
  <si>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</si>
  <si>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</si>
  <si>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</si>
  <si>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</si>
  <si>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</si>
  <si>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</si>
  <si>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</si>
  <si>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</si>
  <si>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</si>
  <si>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</si>
  <si>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</si>
  <si>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</si>
  <si>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</si>
  <si>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GICRE</t>
  </si>
  <si>
    <t>GLAXO</t>
  </si>
  <si>
    <t>GOCOLORS</t>
  </si>
  <si>
    <t>GODFRYPHLP</t>
  </si>
  <si>
    <t>GODREJIND</t>
  </si>
  <si>
    <t>GRAPHITE</t>
  </si>
  <si>
    <t>GESHIP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</si>
  <si>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</si>
  <si>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</si>
  <si>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</si>
  <si>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</si>
  <si>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</si>
  <si>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</si>
  <si>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</si>
  <si>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</si>
  <si>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</si>
  <si>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</si>
  <si>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</si>
  <si>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</si>
  <si>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</si>
  <si>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</si>
  <si>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</si>
  <si>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</si>
  <si>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</si>
  <si>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</si>
  <si>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</si>
  <si>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</si>
  <si>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</si>
  <si>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</si>
  <si>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</si>
  <si>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</si>
  <si>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</si>
  <si>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</si>
  <si>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</si>
  <si>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</si>
  <si>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</si>
  <si>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</si>
  <si>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</si>
  <si>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</si>
  <si>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</si>
  <si>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</si>
  <si>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</si>
  <si>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</si>
  <si>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</si>
  <si>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</si>
  <si>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</si>
  <si>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</si>
  <si>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</si>
  <si>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</si>
  <si>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</si>
  <si>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</si>
  <si>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</si>
  <si>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</si>
  <si>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</si>
  <si>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</si>
  <si>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</si>
  <si>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</si>
  <si>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</si>
  <si>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</si>
  <si>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</si>
  <si>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</si>
  <si>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</si>
  <si>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</si>
  <si>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</si>
  <si>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</si>
  <si>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</si>
  <si>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</si>
  <si>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</si>
  <si>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</si>
  <si>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</si>
  <si>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</si>
  <si>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</si>
  <si>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</si>
  <si>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</si>
  <si>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</si>
  <si>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</si>
  <si>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</si>
  <si>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</si>
  <si>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</si>
  <si>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</si>
  <si>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</si>
  <si>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</si>
  <si>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</si>
  <si>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</si>
  <si>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</si>
  <si>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</si>
  <si>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</si>
  <si>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</si>
  <si>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</si>
  <si>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</si>
  <si>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</si>
  <si>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</si>
  <si>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</si>
  <si>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</si>
  <si>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</si>
  <si>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</si>
  <si>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</si>
  <si>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</si>
  <si>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</si>
  <si>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</si>
  <si>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</si>
  <si>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</si>
  <si>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</si>
  <si>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</si>
  <si>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</si>
  <si>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</si>
  <si>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</si>
  <si>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</si>
  <si>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</si>
  <si>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</si>
  <si>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</si>
  <si>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</si>
  <si>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</si>
  <si>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</si>
  <si>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</si>
  <si>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</si>
  <si>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</si>
  <si>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</si>
  <si>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</si>
  <si>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</si>
  <si>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</si>
  <si>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</si>
  <si>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</si>
  <si>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</si>
  <si>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</si>
  <si>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</si>
  <si>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</si>
  <si>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</si>
  <si>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</si>
  <si>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</si>
  <si>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</si>
  <si>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</si>
  <si>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</si>
  <si>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</si>
  <si>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</si>
  <si>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</si>
  <si>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</si>
  <si>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</si>
  <si>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</si>
  <si>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</si>
  <si>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</si>
  <si>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</si>
  <si>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</si>
  <si>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</si>
  <si>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</si>
  <si>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</si>
  <si>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</si>
  <si>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</si>
  <si>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</si>
  <si>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</si>
  <si>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</si>
  <si>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</si>
  <si>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</si>
  <si>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</si>
  <si>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</si>
  <si>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</si>
  <si>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</si>
  <si>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</si>
  <si>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</si>
  <si>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</si>
  <si>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</si>
  <si>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</si>
  <si>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</si>
  <si>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</si>
  <si>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</si>
  <si>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</si>
  <si>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</si>
  <si>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</si>
  <si>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</si>
  <si>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</si>
  <si>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</si>
  <si>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</si>
  <si>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</si>
  <si>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</si>
  <si>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</si>
  <si>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</si>
  <si>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</si>
  <si>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</si>
  <si>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</si>
  <si>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</si>
  <si>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</si>
  <si>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</si>
  <si>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</si>
  <si>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</si>
  <si>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</si>
  <si>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</si>
  <si>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</si>
  <si>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</si>
  <si>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</si>
  <si>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</si>
  <si>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</si>
  <si>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</si>
  <si>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</si>
  <si>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</si>
  <si>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</si>
  <si>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</si>
  <si>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</si>
  <si>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</si>
  <si>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</si>
  <si>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</si>
  <si>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</si>
  <si>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</si>
  <si>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</si>
  <si>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</si>
  <si>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</si>
  <si>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</si>
  <si>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</si>
  <si>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</si>
  <si>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</si>
  <si>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</si>
  <si>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</si>
  <si>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</si>
  <si>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</si>
  <si>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</si>
  <si>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</si>
  <si>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</si>
  <si>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</si>
  <si>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</si>
  <si>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</si>
  <si>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</si>
  <si>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</si>
  <si>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</si>
  <si>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</si>
  <si>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</si>
  <si>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</si>
  <si>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</si>
  <si>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</si>
  <si>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</si>
  <si>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</si>
  <si>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</si>
  <si>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</si>
  <si>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</si>
  <si>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</si>
  <si>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</si>
  <si>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</si>
  <si>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</si>
  <si>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</si>
  <si>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</si>
  <si>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</si>
  <si>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</si>
  <si>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</si>
  <si>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</si>
  <si>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</si>
  <si>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</si>
  <si>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</si>
  <si>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</si>
  <si>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</si>
  <si>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</si>
  <si>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</si>
  <si>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</si>
  <si>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</si>
  <si>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</si>
  <si>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</si>
  <si>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</si>
  <si>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</si>
  <si>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</si>
  <si>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</si>
  <si>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</si>
  <si>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</si>
  <si>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</si>
  <si>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</si>
  <si>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</si>
  <si>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</si>
  <si>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</si>
  <si>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</si>
  <si>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</si>
  <si>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</si>
  <si>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</si>
  <si>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</si>
  <si>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</si>
  <si>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</si>
  <si>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</si>
  <si>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</si>
  <si>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</si>
  <si>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</si>
  <si>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</si>
  <si>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</si>
  <si>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</si>
  <si>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</si>
  <si>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</si>
  <si>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</si>
  <si>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</si>
  <si>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</si>
  <si>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</si>
  <si>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</si>
  <si>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</si>
  <si>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</si>
  <si>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</si>
  <si>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</si>
  <si>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</si>
  <si>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</si>
  <si>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</si>
  <si>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</si>
  <si>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</si>
  <si>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</si>
  <si>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</si>
  <si>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</si>
  <si>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</si>
  <si>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</si>
  <si>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</si>
  <si>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</si>
  <si>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</si>
  <si>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</si>
  <si>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</si>
  <si>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</si>
  <si>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</si>
  <si>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</si>
  <si>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</si>
  <si>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</si>
  <si>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</si>
  <si>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</si>
  <si>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</si>
  <si>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</si>
  <si>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</si>
  <si>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</si>
  <si>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</si>
  <si>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</si>
  <si>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</si>
  <si>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</si>
  <si>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</si>
  <si>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</si>
  <si>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</si>
  <si>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</si>
  <si>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</si>
  <si>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</si>
  <si>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</si>
  <si>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</si>
  <si>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</si>
  <si>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</si>
  <si>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</si>
  <si>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</si>
  <si>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</si>
  <si>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</si>
  <si>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</si>
  <si>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</si>
  <si>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</si>
  <si>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</si>
  <si>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</si>
  <si>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</si>
  <si>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</si>
  <si>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</si>
  <si>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</si>
  <si>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</si>
  <si>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</si>
  <si>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</si>
  <si>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</si>
  <si>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</si>
  <si>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</si>
  <si>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</si>
  <si>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</si>
  <si>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</si>
  <si>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</si>
  <si>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</si>
  <si>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</si>
  <si>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</si>
  <si>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</si>
  <si>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</si>
  <si>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</si>
  <si>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</si>
  <si>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</si>
  <si>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</si>
  <si>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</si>
  <si>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</si>
  <si>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</si>
  <si>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</si>
  <si>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</si>
  <si>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</si>
  <si>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</si>
  <si>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</si>
  <si>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</si>
  <si>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</si>
  <si>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</si>
  <si>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</si>
  <si>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</si>
  <si>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</si>
  <si>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</si>
  <si>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</si>
  <si>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</si>
  <si>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</si>
  <si>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</si>
  <si>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</si>
  <si>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</si>
  <si>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</si>
  <si>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</si>
  <si>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</si>
  <si>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</si>
  <si>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</si>
  <si>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</si>
  <si>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</si>
  <si>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</si>
  <si>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</si>
  <si>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</si>
  <si>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</si>
  <si>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</si>
  <si>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</si>
  <si>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</si>
  <si>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</si>
  <si>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</si>
  <si>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</si>
  <si>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</si>
  <si>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</si>
  <si>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</si>
  <si>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</si>
  <si>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</si>
  <si>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</si>
  <si>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</si>
  <si>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</si>
  <si>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</si>
  <si>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</si>
  <si>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</si>
  <si>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</si>
  <si>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</si>
  <si>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</si>
  <si>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</si>
  <si>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</si>
  <si>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</si>
  <si>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</si>
  <si>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</si>
  <si>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</si>
  <si>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</si>
  <si>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</si>
  <si>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</si>
  <si>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</si>
  <si>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</si>
  <si>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</si>
  <si>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</si>
  <si>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</si>
  <si>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</si>
  <si>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</si>
  <si>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</si>
  <si>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</si>
  <si>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</si>
  <si>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</si>
  <si>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</si>
  <si>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</si>
  <si>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</si>
  <si>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</si>
  <si>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</si>
  <si>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</si>
  <si>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</si>
  <si>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</si>
  <si>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</si>
  <si>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</si>
  <si>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</si>
  <si>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</si>
  <si>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</si>
  <si>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</si>
  <si>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</si>
  <si>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KFINTECH</t>
  </si>
  <si>
    <t>KSB</t>
  </si>
  <si>
    <t>MEDANTA</t>
  </si>
  <si>
    <t>NSLNISP</t>
  </si>
  <si>
    <t>% Change in OI</t>
  </si>
  <si>
    <t>MINDACORP</t>
  </si>
  <si>
    <t>MANKIND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</si>
  <si>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</si>
  <si>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</si>
  <si>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</si>
  <si>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</si>
  <si>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</si>
  <si>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</si>
  <si>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</si>
  <si>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</si>
  <si>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CAPLIPOINT</t>
  </si>
  <si>
    <t>Second Buying Date</t>
  </si>
  <si>
    <t>ARE&amp;M</t>
  </si>
  <si>
    <t>R</t>
  </si>
  <si>
    <t>ADORWELD</t>
  </si>
  <si>
    <t>AHLUCONT</t>
  </si>
  <si>
    <t>800-815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</si>
  <si>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</si>
  <si>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</si>
  <si>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</si>
  <si>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</si>
  <si>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</si>
  <si>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</si>
  <si>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</si>
  <si>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</si>
  <si>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</si>
  <si>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N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</si>
  <si>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</si>
  <si>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</si>
  <si>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</si>
  <si>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</si>
  <si>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</si>
  <si>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</si>
  <si>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</si>
  <si>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</si>
  <si>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PGHL</t>
  </si>
  <si>
    <t>SAFARI</t>
  </si>
  <si>
    <t>SAREGAMA</t>
  </si>
  <si>
    <t>SFL</t>
  </si>
  <si>
    <t>SYMPHONY</t>
  </si>
  <si>
    <t>SYRMA</t>
  </si>
  <si>
    <t>UJJIVANSFB</t>
  </si>
  <si>
    <t>USHAMART</t>
  </si>
  <si>
    <t>WELSPUNLIV</t>
  </si>
  <si>
    <t>2080-2100</t>
  </si>
  <si>
    <t>48-52</t>
  </si>
  <si>
    <t>920-930</t>
  </si>
  <si>
    <t>37.3-41.30</t>
  </si>
  <si>
    <t>D</t>
  </si>
  <si>
    <t>2485-2585</t>
  </si>
  <si>
    <t>2800-3000</t>
  </si>
  <si>
    <t>MULTIPLIER SHARE &amp; STOCK ADVISORS PRIVATE LIMITED</t>
  </si>
  <si>
    <t>3780-3880</t>
  </si>
  <si>
    <t>4100-4200</t>
  </si>
  <si>
    <t>2150-2350</t>
  </si>
  <si>
    <t>Chemicals</t>
  </si>
  <si>
    <t>Profit of Rs.20/-</t>
  </si>
  <si>
    <t>5050-5300</t>
  </si>
  <si>
    <t>730-740</t>
  </si>
  <si>
    <t>NILKAMAL</t>
  </si>
  <si>
    <t>1855-1955</t>
  </si>
  <si>
    <t>1705-1750</t>
  </si>
  <si>
    <t>1875-2000</t>
  </si>
  <si>
    <t>1445-1497</t>
  </si>
  <si>
    <t>1630-1750</t>
  </si>
  <si>
    <t>Profiit of Rs.15/-</t>
  </si>
  <si>
    <t>158-164</t>
  </si>
  <si>
    <t>180-195</t>
  </si>
  <si>
    <t>Profit of Rs.24/-</t>
  </si>
  <si>
    <t>1320-1330</t>
  </si>
  <si>
    <t>LTF</t>
  </si>
  <si>
    <t>TATACONSUM MAY FUT</t>
  </si>
  <si>
    <t>1128-1150</t>
  </si>
  <si>
    <t>SHUBHAM ASHOKBHAI PATEL</t>
  </si>
  <si>
    <t>GRAVITON RESEARCH CAPITAL LLP</t>
  </si>
  <si>
    <t>NK SECURITIES RESEARCH PRIVATE LIMITED</t>
  </si>
  <si>
    <t>NSE</t>
  </si>
  <si>
    <t>NIFTY 21800 PE 30 MAY</t>
  </si>
  <si>
    <t>NIFTY 23200 CE 30 MAY</t>
  </si>
  <si>
    <t>80-82</t>
  </si>
  <si>
    <t>94-96</t>
  </si>
  <si>
    <t>632.5-652.5</t>
  </si>
  <si>
    <t>695-730</t>
  </si>
  <si>
    <t>GOLKONDA</t>
  </si>
  <si>
    <t>162-169</t>
  </si>
  <si>
    <t>180-190</t>
  </si>
  <si>
    <t>1410-1480</t>
  </si>
  <si>
    <t>1600-1700</t>
  </si>
  <si>
    <t>CAMELLIA TRADEX PRIVATE LIMITED</t>
  </si>
  <si>
    <t>DEV GANPAT PAWAR</t>
  </si>
  <si>
    <t>GREEN PEAKS ENTERPRISES LLP</t>
  </si>
  <si>
    <t>INDRAIND</t>
  </si>
  <si>
    <t>RDS CORPORATE SERVICES PRIVATE LIMITED</t>
  </si>
  <si>
    <t>SIPTL</t>
  </si>
  <si>
    <t>LATHE DERIVATIVES TRADING PRIVATE LIMITED .</t>
  </si>
  <si>
    <t>1310-1360</t>
  </si>
  <si>
    <t>1435-1510</t>
  </si>
  <si>
    <t>KOTAKBANK 1600 CE 30 MAY</t>
  </si>
  <si>
    <t>KOTAKBANK 1660 CE 30 MAY</t>
  </si>
  <si>
    <t>Profit of Rs.7/-</t>
  </si>
  <si>
    <t>NIFTY 22700 PE 2-MAY</t>
  </si>
  <si>
    <t>80-120</t>
  </si>
  <si>
    <t>Profit of Rs.25.5/-</t>
  </si>
  <si>
    <t>NIFTY 22600 CE 2-MAY</t>
  </si>
  <si>
    <t>NIFTY 22750 CE 2-MAY</t>
  </si>
  <si>
    <t>JUBLFOOD MAY FUT</t>
  </si>
  <si>
    <t>468-478</t>
  </si>
  <si>
    <t>ASIANPAINT MAY FUT</t>
  </si>
  <si>
    <t>3055-3108</t>
  </si>
  <si>
    <t>MAHADEV MANUBHAI MAKVANA</t>
  </si>
  <si>
    <t>SETU SECURITIES PVT. LTD.</t>
  </si>
  <si>
    <t>FRANKLININD</t>
  </si>
  <si>
    <t>NBFOOT</t>
  </si>
  <si>
    <t>Retail Research Technical Calls &amp; Fundamental Performance Report for the month of May-2024</t>
  </si>
  <si>
    <t>NIFTY 22800 PE 9-MAY</t>
  </si>
  <si>
    <t>NIFTY 22600 PE 9-MAY</t>
  </si>
  <si>
    <t>Profit of Rs.33/-</t>
  </si>
  <si>
    <t>FINNIFTY 21950 CE 7-MAY</t>
  </si>
  <si>
    <t>160-200</t>
  </si>
  <si>
    <t>BANKNIFTY 49200 CE 8-MAY</t>
  </si>
  <si>
    <t>400-500</t>
  </si>
  <si>
    <t>Profit of Rs.65/-</t>
  </si>
  <si>
    <t>Loss of Rs.42/-</t>
  </si>
  <si>
    <t>Loss of Rs.52.5/-</t>
  </si>
  <si>
    <t>Profit of Rs.8.5/-</t>
  </si>
  <si>
    <t>Profit of Rs.11.5/-</t>
  </si>
  <si>
    <t>Loss of Rs.04/-</t>
  </si>
  <si>
    <t>NAVKAR</t>
  </si>
  <si>
    <t>NIKHIL RAJESH SINGH</t>
  </si>
  <si>
    <t>BONANZA PORTFOLIO LIMITED</t>
  </si>
  <si>
    <t>TFL</t>
  </si>
  <si>
    <t>Transwarranty Finance Lim</t>
  </si>
  <si>
    <t>464-473</t>
  </si>
  <si>
    <t>445-455</t>
  </si>
  <si>
    <t>490-500</t>
  </si>
  <si>
    <t>Profit of Rs.10.5/-</t>
  </si>
  <si>
    <t>Profit of Rs.205/-</t>
  </si>
  <si>
    <t>SBIN MAY FUT</t>
  </si>
  <si>
    <t>820-835</t>
  </si>
  <si>
    <t>BANKNIFTY 48900 CE 8-MAY</t>
  </si>
  <si>
    <t>480-580</t>
  </si>
  <si>
    <t>Loss of Rs.105/-</t>
  </si>
  <si>
    <t>AVANCE</t>
  </si>
  <si>
    <t>SAHASTRAA ADVISORS PRIVATE LIMITED</t>
  </si>
  <si>
    <t>TOPGAIN FINANCE PRIVATE LIMITED</t>
  </si>
  <si>
    <t>STOCK VERTEX VENTURES</t>
  </si>
  <si>
    <t>AKASH GOYAL</t>
  </si>
  <si>
    <t>GUJTLRM</t>
  </si>
  <si>
    <t>SOORYA GAYATHRI NEELIYATH</t>
  </si>
  <si>
    <t>MAHESHBHAITHAKARARASHIBHAISAKHIYA</t>
  </si>
  <si>
    <t>MILEFUR</t>
  </si>
  <si>
    <t>CHANKARANPALLIL KUNCHANDI ALEXANDER</t>
  </si>
  <si>
    <t>PARLEIND</t>
  </si>
  <si>
    <t>KALPALABDHI SECURITIES PRIVATE LIMITED</t>
  </si>
  <si>
    <t>CARTRADE</t>
  </si>
  <si>
    <t>Cartrade Tech Limited</t>
  </si>
  <si>
    <t>HINDMOTORS</t>
  </si>
  <si>
    <t>Hindustan Motors Limited</t>
  </si>
  <si>
    <t>SILVER LINE VENTURES PRIVATE LIMITED</t>
  </si>
  <si>
    <t>ANTGRAPHIC</t>
  </si>
  <si>
    <t>Antarctica Graphics Ltd</t>
  </si>
  <si>
    <t>JYOTI KUTHARI</t>
  </si>
  <si>
    <t>HDFCLIFE MAY FUT</t>
  </si>
  <si>
    <t>550-542</t>
  </si>
  <si>
    <t>NIFTY 22400 PE 09-MAY</t>
  </si>
  <si>
    <t>110-140</t>
  </si>
  <si>
    <t>432-442</t>
  </si>
  <si>
    <t>468-495</t>
  </si>
  <si>
    <t>FINNIFTY 21650 CE 07-MAY</t>
  </si>
  <si>
    <t>90-130</t>
  </si>
  <si>
    <t>Loss of Rs.36/-</t>
  </si>
  <si>
    <t>Loss of Rs.15/-</t>
  </si>
  <si>
    <t>UPL MAY FUT</t>
  </si>
  <si>
    <t>473-475</t>
  </si>
  <si>
    <t>466-458</t>
  </si>
  <si>
    <t>HAVELLS MAY FUT</t>
  </si>
  <si>
    <t>1679-1681</t>
  </si>
  <si>
    <t>1701-1722</t>
  </si>
  <si>
    <t>FEDERALBNK MAY FUT</t>
  </si>
  <si>
    <t>161-161.5</t>
  </si>
  <si>
    <t>163-165</t>
  </si>
  <si>
    <t>VEDL 390 PE MAY</t>
  </si>
  <si>
    <t>VEDL 380 PE MAY</t>
  </si>
  <si>
    <t>Profit of Rs.0.90/-</t>
  </si>
  <si>
    <t>BANKNIFTY 48300 PE 08-MAY</t>
  </si>
  <si>
    <t>350-450</t>
  </si>
  <si>
    <t>Profit of Rs.0.5/-</t>
  </si>
  <si>
    <t>AMBOAGRI</t>
  </si>
  <si>
    <t>KAILASHBEN ASHOKKUMAR PATEL</t>
  </si>
  <si>
    <t>PURVA SUHAS KHABIYA</t>
  </si>
  <si>
    <t>SUMEET KUMAR AGARWAL HUF</t>
  </si>
  <si>
    <t>BSELALGO</t>
  </si>
  <si>
    <t>CHANDRIMA</t>
  </si>
  <si>
    <t>PRANABA KUMAR NAYAK</t>
  </si>
  <si>
    <t>CONFINT</t>
  </si>
  <si>
    <t>KUBER EQUITY SERVICES LLP</t>
  </si>
  <si>
    <t>KIRTESH BABULAL SHAH</t>
  </si>
  <si>
    <t>KESAR TRACOM INDIA LLP</t>
  </si>
  <si>
    <t>COMFORT ADVERTISING PVT LTD</t>
  </si>
  <si>
    <t>GANHOLD</t>
  </si>
  <si>
    <t>VIVEK KANDA</t>
  </si>
  <si>
    <t>GRID TRADING PRIVATE LIMITED</t>
  </si>
  <si>
    <t>VIBHU GUPTA</t>
  </si>
  <si>
    <t>F-365 AGRO PRIVATE LIMITED</t>
  </si>
  <si>
    <t>MIKY KIRTIKUMAR SHAH</t>
  </si>
  <si>
    <t>NOOPUR TUSHAR SHAH</t>
  </si>
  <si>
    <t>GVL</t>
  </si>
  <si>
    <t>YUGA STOCKS AND COMMODITIES PRIVATE LIMITED .</t>
  </si>
  <si>
    <t>SUPREME STOCKS PRIVATE LIMITED</t>
  </si>
  <si>
    <t>HEMANT NARESH JAIN HUF</t>
  </si>
  <si>
    <t>MARWADI CHANDARANA INTERMEDIARIES BROKERS PRIVATE LIMITED</t>
  </si>
  <si>
    <t>GLOBALWORTH SECURITIES LIMITED</t>
  </si>
  <si>
    <t>ROSHANI HERBAL AGRO PRIVATE LIMITED</t>
  </si>
  <si>
    <t>KOVID JAIN</t>
  </si>
  <si>
    <t>ASTHA DEVI JAIN</t>
  </si>
  <si>
    <t>PARESH DHIRAJLAL SHAH</t>
  </si>
  <si>
    <t>ZAMEERASKARI</t>
  </si>
  <si>
    <t>LELAVOIR</t>
  </si>
  <si>
    <t>ANISH BINDRA</t>
  </si>
  <si>
    <t>ASHOK DILIPKUMAR JAIN</t>
  </si>
  <si>
    <t>MANBHUPINDER SINGH ATWAL</t>
  </si>
  <si>
    <t>MRP</t>
  </si>
  <si>
    <t>MANISH KUMAR JAIN</t>
  </si>
  <si>
    <t>SIDDHANT SHIRISH SHAH</t>
  </si>
  <si>
    <t>SPARK FINANCE</t>
  </si>
  <si>
    <t>RUDRAECO</t>
  </si>
  <si>
    <t>DPG TEXTILE LIMITED</t>
  </si>
  <si>
    <t>VIVEK JAIN</t>
  </si>
  <si>
    <t>RUDRAGAS</t>
  </si>
  <si>
    <t>VORA FINANCIAL SERVICES PVT LTD</t>
  </si>
  <si>
    <t>SHIVAGR</t>
  </si>
  <si>
    <t>DEEPINDER SINGH POONIAN</t>
  </si>
  <si>
    <t>SHIVAM</t>
  </si>
  <si>
    <t>KAMLESH NAVINCHANDRA SHAH</t>
  </si>
  <si>
    <t>ANKIT MAHENDRABHAI PARLESHA</t>
  </si>
  <si>
    <t>SRDAPRT</t>
  </si>
  <si>
    <t>RITIKA VEGETABLE OIL PRIVATE LIMITED</t>
  </si>
  <si>
    <t>SSWRL</t>
  </si>
  <si>
    <t>INDRA KIRAN VENTURES</t>
  </si>
  <si>
    <t>TCMLMTD</t>
  </si>
  <si>
    <t>ANAND OMPRAKASH AGRAWAL</t>
  </si>
  <si>
    <t>TPINDIA</t>
  </si>
  <si>
    <t>N L RUNGTA (HUF)</t>
  </si>
  <si>
    <t>NARESH KANTILAL SHAH HUF</t>
  </si>
  <si>
    <t>VIDLI</t>
  </si>
  <si>
    <t>MOHIT AGARWAL</t>
  </si>
  <si>
    <t>VIKALPS</t>
  </si>
  <si>
    <t>VAIBHAV AGARWAL</t>
  </si>
  <si>
    <t>ANIL KUMAR AGARWAL</t>
  </si>
  <si>
    <t>WAA</t>
  </si>
  <si>
    <t>AJOONI</t>
  </si>
  <si>
    <t>Ajooni Biotech Limited</t>
  </si>
  <si>
    <t>SUSHILA GAUTAMLAL KALAL</t>
  </si>
  <si>
    <t>VIRENDRA GUPTA (HUF)</t>
  </si>
  <si>
    <t>ALLSEC</t>
  </si>
  <si>
    <t>Allsec Technologies Limit</t>
  </si>
  <si>
    <t>SECTOR INVESTMENT FUNDS PLC - SECTOR GLOBAL EMERGING MARKETS FUND</t>
  </si>
  <si>
    <t>CENTENKA</t>
  </si>
  <si>
    <t>Century Enka Ltd</t>
  </si>
  <si>
    <t>CIGNITITEC</t>
  </si>
  <si>
    <t>Cigniti Technologies Ltd</t>
  </si>
  <si>
    <t>RAJASTHAN GLOBAL SECURITIES PVT LTD</t>
  </si>
  <si>
    <t>CMMIPL</t>
  </si>
  <si>
    <t>CMM Infraprojects Limited</t>
  </si>
  <si>
    <t>GOPALKUMAR BHIKHALAL BALDHA</t>
  </si>
  <si>
    <t>COFFEEDAY</t>
  </si>
  <si>
    <t>Coffee Day Enterprise Ltd</t>
  </si>
  <si>
    <t>HRTI PRIVATE LIMITED</t>
  </si>
  <si>
    <t>GOACARBON</t>
  </si>
  <si>
    <t>Goa Carbon Ltd</t>
  </si>
  <si>
    <t>SETU SECURITIES PVT LTD</t>
  </si>
  <si>
    <t>IIFL-RE</t>
  </si>
  <si>
    <t>IIFL Finance Limited</t>
  </si>
  <si>
    <t>COPTHALL MAURITIUS INVESTMENT LIMITED</t>
  </si>
  <si>
    <t>KOKUYOCMLN</t>
  </si>
  <si>
    <t>Kokuyo Camlin Limited</t>
  </si>
  <si>
    <t>NIDAN</t>
  </si>
  <si>
    <t>Nidan Labs and Health Ltd</t>
  </si>
  <si>
    <t>MITTAL RIMPY</t>
  </si>
  <si>
    <t>PRESSTONIC</t>
  </si>
  <si>
    <t>Presstonic Engineering L</t>
  </si>
  <si>
    <t>SUMICKSHA BANSAL</t>
  </si>
  <si>
    <t>SELAN</t>
  </si>
  <si>
    <t>Selan Exploration Technol</t>
  </si>
  <si>
    <t>MUDUPULAVEMULA SURENDRANADHA REDDY</t>
  </si>
  <si>
    <t>ALPSINDUS</t>
  </si>
  <si>
    <t>Alps Industries Ltd.</t>
  </si>
  <si>
    <t>GLOBE</t>
  </si>
  <si>
    <t>Globe Textiles (I) Ltd.</t>
  </si>
  <si>
    <t>PARASRAMPURIA INFRASTRUCTURE LLP</t>
  </si>
  <si>
    <t>PEARLPOLY</t>
  </si>
  <si>
    <t>Pearl Polymers Ltd</t>
  </si>
  <si>
    <t>JAINAM BROKING LIMITED</t>
  </si>
  <si>
    <t>RBS</t>
  </si>
  <si>
    <t>Ramdevbaba Solvent Ltd</t>
  </si>
  <si>
    <t>MANSI SHARE AND STOCK ADVISORS PVT LTD</t>
  </si>
  <si>
    <t>CHANGARAMKANDATH PADMANABHAN USHA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</si>
</sst>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30" applyNumberFormat="0" applyFill="0" applyAlignment="0" applyProtection="0"/>
    <xf numFmtId="0" fontId="41" fillId="0" borderId="31" applyNumberFormat="0" applyFill="0" applyAlignment="0" applyProtection="0"/>
    <xf numFmtId="0" fontId="42" fillId="0" borderId="32" applyNumberFormat="0" applyFill="0" applyAlignment="0" applyProtection="0"/>
    <xf numFmtId="0" fontId="46" fillId="12" borderId="33" applyNumberFormat="0" applyAlignment="0" applyProtection="0"/>
    <xf numFmtId="0" fontId="47" fillId="13" borderId="34" applyNumberFormat="0" applyAlignment="0" applyProtection="0"/>
    <xf numFmtId="0" fontId="48" fillId="13" borderId="33" applyNumberFormat="0" applyAlignment="0" applyProtection="0"/>
    <xf numFmtId="0" fontId="49" fillId="0" borderId="35" applyNumberFormat="0" applyFill="0" applyAlignment="0" applyProtection="0"/>
    <xf numFmtId="0" fontId="50" fillId="14" borderId="36" applyNumberFormat="0" applyAlignment="0" applyProtection="0"/>
    <xf numFmtId="0" fontId="53" fillId="0" borderId="38" applyNumberFormat="0" applyFill="0" applyAlignment="0" applyProtection="0"/>
    <xf numFmtId="0" fontId="2" fillId="0" borderId="22"/>
    <xf numFmtId="0" fontId="2" fillId="17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18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54" fillId="19" borderId="22" applyNumberFormat="0" applyBorder="0" applyAlignment="0" applyProtection="0"/>
    <xf numFmtId="0" fontId="54" fillId="23" borderId="22" applyNumberFormat="0" applyBorder="0" applyAlignment="0" applyProtection="0"/>
    <xf numFmtId="0" fontId="54" fillId="27" borderId="22" applyNumberFormat="0" applyBorder="0" applyAlignment="0" applyProtection="0"/>
    <xf numFmtId="0" fontId="54" fillId="31" borderId="22" applyNumberFormat="0" applyBorder="0" applyAlignment="0" applyProtection="0"/>
    <xf numFmtId="0" fontId="54" fillId="35" borderId="22" applyNumberFormat="0" applyBorder="0" applyAlignment="0" applyProtection="0"/>
    <xf numFmtId="0" fontId="54" fillId="39" borderId="22" applyNumberFormat="0" applyBorder="0" applyAlignment="0" applyProtection="0"/>
    <xf numFmtId="0" fontId="54" fillId="16" borderId="22" applyNumberFormat="0" applyBorder="0" applyAlignment="0" applyProtection="0"/>
    <xf numFmtId="0" fontId="54" fillId="20" borderId="22" applyNumberFormat="0" applyBorder="0" applyAlignment="0" applyProtection="0"/>
    <xf numFmtId="0" fontId="54" fillId="24" borderId="22" applyNumberFormat="0" applyBorder="0" applyAlignment="0" applyProtection="0"/>
    <xf numFmtId="0" fontId="54" fillId="28" borderId="22" applyNumberFormat="0" applyBorder="0" applyAlignment="0" applyProtection="0"/>
    <xf numFmtId="0" fontId="54" fillId="32" borderId="22" applyNumberFormat="0" applyBorder="0" applyAlignment="0" applyProtection="0"/>
    <xf numFmtId="0" fontId="54" fillId="36" borderId="22" applyNumberFormat="0" applyBorder="0" applyAlignment="0" applyProtection="0"/>
    <xf numFmtId="0" fontId="44" fillId="10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9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1" borderId="22" applyNumberFormat="0" applyBorder="0" applyAlignment="0" applyProtection="0"/>
    <xf numFmtId="0" fontId="3" fillId="0" borderId="22"/>
    <xf numFmtId="0" fontId="3" fillId="0" borderId="22"/>
    <xf numFmtId="0" fontId="2" fillId="15" borderId="37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2" fillId="15" borderId="37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1" borderId="22" applyNumberFormat="0" applyBorder="0" applyAlignment="0" applyProtection="0"/>
    <xf numFmtId="0" fontId="2" fillId="19" borderId="22" applyNumberFormat="0" applyBorder="0" applyAlignment="0" applyProtection="0"/>
    <xf numFmtId="0" fontId="2" fillId="23" borderId="22" applyNumberFormat="0" applyBorder="0" applyAlignment="0" applyProtection="0"/>
    <xf numFmtId="0" fontId="2" fillId="27" borderId="22" applyNumberFormat="0" applyBorder="0" applyAlignment="0" applyProtection="0"/>
    <xf numFmtId="0" fontId="2" fillId="31" borderId="22" applyNumberFormat="0" applyBorder="0" applyAlignment="0" applyProtection="0"/>
    <xf numFmtId="0" fontId="2" fillId="35" borderId="22" applyNumberFormat="0" applyBorder="0" applyAlignment="0" applyProtection="0"/>
    <xf numFmtId="0" fontId="2" fillId="39" borderId="22" applyNumberFormat="0" applyBorder="0" applyAlignment="0" applyProtection="0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367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0" fontId="31" fillId="0" borderId="26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/>
    </xf>
    <xf numFmtId="2" fontId="3" fillId="7" borderId="2" xfId="0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 wrapText="1"/>
    </xf>
    <xf numFmtId="10" fontId="3" fillId="7" borderId="2" xfId="0" applyNumberFormat="1" applyFont="1" applyFill="1" applyBorder="1" applyAlignment="1">
      <alignment horizontal="center" vertical="center" wrapText="1"/>
    </xf>
    <xf numFmtId="167" fontId="3" fillId="7" borderId="2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left"/>
    </xf>
    <xf numFmtId="1" fontId="3" fillId="8" borderId="2" xfId="0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10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9" fontId="3" fillId="8" borderId="2" xfId="0" applyNumberFormat="1" applyFont="1" applyFill="1" applyBorder="1" applyAlignment="1">
      <alignment horizontal="center"/>
    </xf>
    <xf numFmtId="168" fontId="3" fillId="8" borderId="2" xfId="0" applyNumberFormat="1" applyFont="1" applyFill="1" applyBorder="1" applyAlignment="1">
      <alignment horizontal="center" vertical="center" wrapText="1"/>
    </xf>
    <xf numFmtId="15" fontId="3" fillId="8" borderId="2" xfId="0" applyNumberFormat="1" applyFont="1" applyFill="1" applyBorder="1"/>
    <xf numFmtId="1" fontId="3" fillId="6" borderId="2" xfId="0" applyNumberFormat="1" applyFont="1" applyFill="1" applyBorder="1" applyAlignment="1">
      <alignment horizontal="center" vertical="center" wrapText="1"/>
    </xf>
    <xf numFmtId="167" fontId="3" fillId="6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/>
    <xf numFmtId="0" fontId="3" fillId="6" borderId="2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 vertical="center" wrapText="1"/>
    </xf>
    <xf numFmtId="9" fontId="3" fillId="6" borderId="2" xfId="0" applyNumberFormat="1" applyFont="1" applyFill="1" applyBorder="1" applyAlignment="1">
      <alignment horizontal="center"/>
    </xf>
    <xf numFmtId="1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2" fontId="3" fillId="7" borderId="3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10" fontId="3" fillId="7" borderId="3" xfId="0" applyNumberFormat="1" applyFont="1" applyFill="1" applyBorder="1" applyAlignment="1">
      <alignment horizontal="center" vertical="center" wrapText="1"/>
    </xf>
    <xf numFmtId="167" fontId="3" fillId="7" borderId="3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/>
    </xf>
    <xf numFmtId="167" fontId="3" fillId="8" borderId="2" xfId="0" applyNumberFormat="1" applyFont="1" applyFill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 vertical="center" wrapText="1"/>
    </xf>
    <xf numFmtId="1" fontId="3" fillId="8" borderId="3" xfId="0" applyNumberFormat="1" applyFont="1" applyFill="1" applyBorder="1" applyAlignment="1">
      <alignment horizontal="center" vertical="center"/>
    </xf>
    <xf numFmtId="167" fontId="3" fillId="8" borderId="3" xfId="0" applyNumberFormat="1" applyFont="1" applyFill="1" applyBorder="1" applyAlignment="1">
      <alignment horizontal="center" vertical="center"/>
    </xf>
    <xf numFmtId="0" fontId="3" fillId="8" borderId="3" xfId="0" applyFont="1" applyFill="1" applyBorder="1"/>
    <xf numFmtId="0" fontId="3" fillId="8" borderId="3" xfId="0" applyFont="1" applyFill="1" applyBorder="1" applyAlignment="1">
      <alignment horizontal="center"/>
    </xf>
    <xf numFmtId="2" fontId="3" fillId="8" borderId="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8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165" fontId="36" fillId="0" borderId="29" xfId="0" applyNumberFormat="1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2" fontId="37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5" fontId="3" fillId="0" borderId="29" xfId="0" applyNumberFormat="1" applyFont="1" applyBorder="1" applyAlignment="1">
      <alignment horizontal="center" vertical="center"/>
    </xf>
    <xf numFmtId="43" fontId="36" fillId="0" borderId="29" xfId="0" applyNumberFormat="1" applyFont="1" applyBorder="1" applyAlignment="1">
      <alignment horizontal="center" vertical="top"/>
    </xf>
    <xf numFmtId="10" fontId="37" fillId="0" borderId="29" xfId="0" applyNumberFormat="1" applyFont="1" applyBorder="1" applyAlignment="1">
      <alignment horizontal="center" vertical="center" wrapText="1"/>
    </xf>
    <xf numFmtId="16" fontId="37" fillId="0" borderId="29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/>
    <xf numFmtId="0" fontId="3" fillId="0" borderId="23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9" xfId="1" applyFont="1" applyBorder="1"/>
    <xf numFmtId="2" fontId="6" fillId="0" borderId="29" xfId="1" applyNumberFormat="1" applyFont="1" applyBorder="1" applyAlignment="1">
      <alignment horizontal="right"/>
    </xf>
    <xf numFmtId="2" fontId="6" fillId="0" borderId="29" xfId="1" applyNumberFormat="1" applyFont="1" applyBorder="1"/>
    <xf numFmtId="10" fontId="6" fillId="0" borderId="29" xfId="46" applyNumberFormat="1" applyFont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9" xfId="0" applyFont="1" applyBorder="1"/>
    <xf numFmtId="0" fontId="15" fillId="0" borderId="29" xfId="0" applyFont="1" applyBorder="1"/>
    <xf numFmtId="2" fontId="3" fillId="0" borderId="29" xfId="0" applyNumberFormat="1" applyFont="1" applyBorder="1"/>
    <xf numFmtId="15" fontId="53" fillId="0" borderId="29" xfId="12" applyNumberFormat="1" applyFont="1" applyBorder="1"/>
    <xf numFmtId="2" fontId="3" fillId="0" borderId="29" xfId="1" applyNumberFormat="1" applyBorder="1"/>
    <xf numFmtId="15" fontId="1" fillId="0" borderId="29" xfId="12" applyNumberFormat="1" applyFont="1" applyBorder="1"/>
    <xf numFmtId="2" fontId="3" fillId="0" borderId="29" xfId="1" applyNumberFormat="1" applyBorder="1" applyAlignment="1">
      <alignment horizontal="right"/>
    </xf>
    <xf numFmtId="0" fontId="3" fillId="0" borderId="29" xfId="1" applyBorder="1"/>
    <xf numFmtId="10" fontId="3" fillId="0" borderId="29" xfId="46" applyNumberFormat="1" applyFont="1" applyBorder="1"/>
    <xf numFmtId="0" fontId="1" fillId="0" borderId="29" xfId="12" applyFont="1" applyBorder="1" applyAlignment="1">
      <alignment horizontal="left"/>
    </xf>
    <xf numFmtId="49" fontId="1" fillId="0" borderId="29" xfId="12" applyNumberFormat="1" applyFont="1" applyBorder="1"/>
    <xf numFmtId="0" fontId="1" fillId="0" borderId="29" xfId="12" applyFont="1" applyBorder="1"/>
    <xf numFmtId="0" fontId="3" fillId="0" borderId="29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9" xfId="0" applyFont="1" applyBorder="1"/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9" xfId="0" applyNumberFormat="1" applyFont="1" applyBorder="1" applyAlignment="1">
      <alignment horizontal="center" vertical="center"/>
    </xf>
    <xf numFmtId="16" fontId="36" fillId="0" borderId="25" xfId="0" applyNumberFormat="1" applyFont="1" applyBorder="1" applyAlignment="1">
      <alignment horizontal="center" vertical="center"/>
    </xf>
    <xf numFmtId="1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2" fontId="3" fillId="7" borderId="7" xfId="0" applyNumberFormat="1" applyFont="1" applyFill="1" applyBorder="1" applyAlignment="1">
      <alignment horizontal="center"/>
    </xf>
    <xf numFmtId="0" fontId="3" fillId="7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0" fontId="36" fillId="40" borderId="29" xfId="0" applyFont="1" applyFill="1" applyBorder="1" applyAlignment="1">
      <alignment horizontal="center" vertical="center"/>
    </xf>
    <xf numFmtId="16" fontId="36" fillId="40" borderId="29" xfId="0" applyNumberFormat="1" applyFont="1" applyFill="1" applyBorder="1" applyAlignment="1">
      <alignment horizontal="center" vertical="center"/>
    </xf>
    <xf numFmtId="0" fontId="36" fillId="40" borderId="29" xfId="0" applyFont="1" applyFill="1" applyBorder="1"/>
    <xf numFmtId="0" fontId="37" fillId="40" borderId="29" xfId="0" applyFont="1" applyFill="1" applyBorder="1" applyAlignment="1">
      <alignment horizontal="center" vertical="center"/>
    </xf>
    <xf numFmtId="16" fontId="36" fillId="40" borderId="22" xfId="0" applyNumberFormat="1" applyFont="1" applyFill="1" applyBorder="1" applyAlignment="1">
      <alignment horizontal="center" vertical="center"/>
    </xf>
    <xf numFmtId="0" fontId="36" fillId="40" borderId="0" xfId="0" applyFont="1" applyFill="1"/>
    <xf numFmtId="0" fontId="36" fillId="40" borderId="0" xfId="0" applyFont="1" applyFill="1" applyAlignment="1">
      <alignment horizontal="center" vertical="center"/>
    </xf>
    <xf numFmtId="165" fontId="36" fillId="40" borderId="0" xfId="0" applyNumberFormat="1" applyFont="1" applyFill="1" applyAlignment="1">
      <alignment horizontal="center" vertical="center"/>
    </xf>
    <xf numFmtId="0" fontId="0" fillId="40" borderId="0" xfId="0" applyFill="1"/>
    <xf numFmtId="166" fontId="36" fillId="40" borderId="29" xfId="0" applyNumberFormat="1" applyFont="1" applyFill="1" applyBorder="1" applyAlignment="1">
      <alignment horizontal="center" vertical="center"/>
    </xf>
    <xf numFmtId="2" fontId="36" fillId="40" borderId="29" xfId="0" applyNumberFormat="1" applyFont="1" applyFill="1" applyBorder="1" applyAlignment="1">
      <alignment horizontal="center" vertical="center"/>
    </xf>
    <xf numFmtId="165" fontId="36" fillId="0" borderId="22" xfId="0" applyNumberFormat="1" applyFont="1" applyBorder="1" applyAlignment="1">
      <alignment horizontal="center" vertical="center"/>
    </xf>
    <xf numFmtId="2" fontId="36" fillId="0" borderId="29" xfId="0" applyNumberFormat="1" applyFont="1" applyBorder="1" applyAlignment="1">
      <alignment horizontal="center" vertical="center"/>
    </xf>
    <xf numFmtId="10" fontId="36" fillId="0" borderId="29" xfId="0" applyNumberFormat="1" applyFont="1" applyBorder="1" applyAlignment="1">
      <alignment horizontal="center" vertical="center" wrapText="1"/>
    </xf>
    <xf numFmtId="166" fontId="36" fillId="0" borderId="40" xfId="0" applyNumberFormat="1" applyFont="1" applyBorder="1" applyAlignment="1">
      <alignment horizontal="center" vertical="center"/>
    </xf>
    <xf numFmtId="0" fontId="37" fillId="41" borderId="29" xfId="0" applyFont="1" applyFill="1" applyBorder="1" applyAlignment="1">
      <alignment horizontal="center" vertical="center"/>
    </xf>
    <xf numFmtId="0" fontId="36" fillId="41" borderId="29" xfId="0" applyFont="1" applyFill="1" applyBorder="1" applyAlignment="1">
      <alignment horizontal="center" vertical="center"/>
    </xf>
    <xf numFmtId="2" fontId="37" fillId="41" borderId="29" xfId="0" applyNumberFormat="1" applyFont="1" applyFill="1" applyBorder="1" applyAlignment="1">
      <alignment horizontal="center" vertical="center"/>
    </xf>
    <xf numFmtId="166" fontId="36" fillId="41" borderId="29" xfId="0" applyNumberFormat="1" applyFont="1" applyFill="1" applyBorder="1" applyAlignment="1">
      <alignment horizontal="center" vertical="center"/>
    </xf>
    <xf numFmtId="16" fontId="36" fillId="42" borderId="29" xfId="0" applyNumberFormat="1" applyFont="1" applyFill="1" applyBorder="1" applyAlignment="1">
      <alignment horizontal="center" vertical="center"/>
    </xf>
    <xf numFmtId="0" fontId="36" fillId="42" borderId="29" xfId="0" applyFont="1" applyFill="1" applyBorder="1"/>
    <xf numFmtId="0" fontId="36" fillId="42" borderId="29" xfId="0" applyFont="1" applyFill="1" applyBorder="1" applyAlignment="1">
      <alignment horizontal="center" vertical="center"/>
    </xf>
    <xf numFmtId="0" fontId="37" fillId="42" borderId="29" xfId="0" applyFont="1" applyFill="1" applyBorder="1" applyAlignment="1">
      <alignment horizontal="center" vertical="center"/>
    </xf>
    <xf numFmtId="167" fontId="3" fillId="44" borderId="2" xfId="0" applyNumberFormat="1" applyFont="1" applyFill="1" applyBorder="1" applyAlignment="1">
      <alignment horizontal="center" vertical="center"/>
    </xf>
    <xf numFmtId="0" fontId="15" fillId="43" borderId="2" xfId="0" applyFont="1" applyFill="1" applyBorder="1"/>
    <xf numFmtId="0" fontId="15" fillId="43" borderId="2" xfId="0" applyFont="1" applyFill="1" applyBorder="1" applyAlignment="1">
      <alignment horizontal="center"/>
    </xf>
    <xf numFmtId="0" fontId="3" fillId="43" borderId="2" xfId="0" applyFont="1" applyFill="1" applyBorder="1" applyAlignment="1">
      <alignment horizontal="center"/>
    </xf>
    <xf numFmtId="0" fontId="3" fillId="45" borderId="4" xfId="0" applyFont="1" applyFill="1" applyBorder="1" applyAlignment="1">
      <alignment horizontal="center"/>
    </xf>
    <xf numFmtId="2" fontId="3" fillId="45" borderId="2" xfId="0" applyNumberFormat="1" applyFont="1" applyFill="1" applyBorder="1" applyAlignment="1">
      <alignment horizontal="center" vertical="center" wrapText="1"/>
    </xf>
    <xf numFmtId="10" fontId="3" fillId="45" borderId="2" xfId="0" applyNumberFormat="1" applyFont="1" applyFill="1" applyBorder="1" applyAlignment="1">
      <alignment horizontal="center" vertical="center" wrapText="1"/>
    </xf>
    <xf numFmtId="0" fontId="3" fillId="45" borderId="2" xfId="0" applyFont="1" applyFill="1" applyBorder="1" applyAlignment="1">
      <alignment horizontal="center"/>
    </xf>
    <xf numFmtId="167" fontId="3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0" fontId="37" fillId="41" borderId="39" xfId="0" applyFont="1" applyFill="1" applyBorder="1" applyAlignment="1">
      <alignment horizontal="center" vertical="center"/>
    </xf>
    <xf numFmtId="0" fontId="36" fillId="42" borderId="41" xfId="0" applyFont="1" applyFill="1" applyBorder="1" applyAlignment="1">
      <alignment horizontal="center" vertical="center"/>
    </xf>
    <xf numFmtId="16" fontId="36" fillId="42" borderId="41" xfId="0" applyNumberFormat="1" applyFont="1" applyFill="1" applyBorder="1" applyAlignment="1">
      <alignment horizontal="center" vertical="center"/>
    </xf>
    <xf numFmtId="166" fontId="36" fillId="0" borderId="29" xfId="0" applyNumberFormat="1" applyFont="1" applyBorder="1" applyAlignment="1">
      <alignment horizontal="center" vertical="center"/>
    </xf>
    <xf numFmtId="16" fontId="36" fillId="42" borderId="40" xfId="0" applyNumberFormat="1" applyFont="1" applyFill="1" applyBorder="1" applyAlignment="1">
      <alignment horizontal="center" vertical="center"/>
    </xf>
    <xf numFmtId="0" fontId="36" fillId="42" borderId="40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left" vertical="center" wrapText="1"/>
    </xf>
    <xf numFmtId="0" fontId="37" fillId="46" borderId="29" xfId="0" applyFont="1" applyFill="1" applyBorder="1" applyAlignment="1">
      <alignment horizontal="center" vertical="center"/>
    </xf>
    <xf numFmtId="0" fontId="36" fillId="46" borderId="29" xfId="0" applyFont="1" applyFill="1" applyBorder="1" applyAlignment="1">
      <alignment horizontal="center" vertical="center"/>
    </xf>
    <xf numFmtId="2" fontId="37" fillId="46" borderId="29" xfId="0" applyNumberFormat="1" applyFont="1" applyFill="1" applyBorder="1" applyAlignment="1">
      <alignment horizontal="center" vertical="center"/>
    </xf>
    <xf numFmtId="166" fontId="36" fillId="46" borderId="29" xfId="0" applyNumberFormat="1" applyFont="1" applyFill="1" applyBorder="1" applyAlignment="1">
      <alignment horizontal="center" vertical="center"/>
    </xf>
    <xf numFmtId="16" fontId="36" fillId="47" borderId="29" xfId="0" applyNumberFormat="1" applyFont="1" applyFill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0" fontId="36" fillId="47" borderId="29" xfId="0" applyFont="1" applyFill="1" applyBorder="1"/>
    <xf numFmtId="0" fontId="36" fillId="47" borderId="29" xfId="0" applyFont="1" applyFill="1" applyBorder="1" applyAlignment="1">
      <alignment horizontal="center" vertical="center"/>
    </xf>
    <xf numFmtId="0" fontId="37" fillId="47" borderId="29" xfId="0" applyFont="1" applyFill="1" applyBorder="1" applyAlignment="1">
      <alignment horizontal="center" vertical="center"/>
    </xf>
    <xf numFmtId="0" fontId="37" fillId="46" borderId="25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7" borderId="2" xfId="0" applyNumberFormat="1" applyFont="1" applyFill="1" applyBorder="1" applyAlignment="1">
      <alignment horizontal="center" vertical="center"/>
    </xf>
    <xf numFmtId="0" fontId="37" fillId="41" borderId="25" xfId="0" applyFont="1" applyFill="1" applyBorder="1" applyAlignment="1">
      <alignment horizontal="center" vertical="center"/>
    </xf>
    <xf numFmtId="0" fontId="36" fillId="41" borderId="2" xfId="0" applyFont="1" applyFill="1" applyBorder="1" applyAlignment="1">
      <alignment horizontal="center" vertical="center"/>
    </xf>
    <xf numFmtId="2" fontId="37" fillId="41" borderId="2" xfId="0" applyNumberFormat="1" applyFont="1" applyFill="1" applyBorder="1" applyAlignment="1">
      <alignment horizontal="center" vertical="center"/>
    </xf>
    <xf numFmtId="166" fontId="36" fillId="41" borderId="2" xfId="0" applyNumberFormat="1" applyFont="1" applyFill="1" applyBorder="1" applyAlignment="1">
      <alignment horizontal="center" vertical="center"/>
    </xf>
    <xf numFmtId="0" fontId="37" fillId="41" borderId="2" xfId="0" applyFont="1" applyFill="1" applyBorder="1" applyAlignment="1">
      <alignment horizontal="center" vertical="center"/>
    </xf>
    <xf numFmtId="16" fontId="36" fillId="42" borderId="2" xfId="0" applyNumberFormat="1" applyFont="1" applyFill="1" applyBorder="1" applyAlignment="1">
      <alignment horizontal="center" vertical="center"/>
    </xf>
    <xf numFmtId="0" fontId="36" fillId="46" borderId="29" xfId="0" applyFont="1" applyFill="1" applyBorder="1" applyAlignment="1">
      <alignment horizontal="center" vertical="center" wrapText="1"/>
    </xf>
    <xf numFmtId="2" fontId="36" fillId="41" borderId="29" xfId="0" applyNumberFormat="1" applyFont="1" applyFill="1" applyBorder="1" applyAlignment="1">
      <alignment horizontal="center" vertical="center"/>
    </xf>
    <xf numFmtId="10" fontId="36" fillId="41" borderId="29" xfId="0" applyNumberFormat="1" applyFont="1" applyFill="1" applyBorder="1" applyAlignment="1">
      <alignment horizontal="center" vertical="center" wrapText="1"/>
    </xf>
    <xf numFmtId="16" fontId="36" fillId="41" borderId="29" xfId="0" applyNumberFormat="1" applyFont="1" applyFill="1" applyBorder="1" applyAlignment="1">
      <alignment horizontal="center" vertical="center"/>
    </xf>
    <xf numFmtId="2" fontId="37" fillId="42" borderId="29" xfId="0" applyNumberFormat="1" applyFont="1" applyFill="1" applyBorder="1" applyAlignment="1">
      <alignment horizontal="center" vertical="center"/>
    </xf>
    <xf numFmtId="0" fontId="3" fillId="42" borderId="29" xfId="0" applyFont="1" applyFill="1" applyBorder="1" applyAlignment="1">
      <alignment horizontal="center" vertical="center"/>
    </xf>
    <xf numFmtId="165" fontId="36" fillId="42" borderId="29" xfId="0" applyNumberFormat="1" applyFont="1" applyFill="1" applyBorder="1" applyAlignment="1">
      <alignment horizontal="center" vertical="center"/>
    </xf>
    <xf numFmtId="15" fontId="3" fillId="42" borderId="29" xfId="0" applyNumberFormat="1" applyFont="1" applyFill="1" applyBorder="1" applyAlignment="1">
      <alignment horizontal="center" vertical="center"/>
    </xf>
    <xf numFmtId="0" fontId="36" fillId="42" borderId="29" xfId="0" applyFont="1" applyFill="1" applyBorder="1" applyAlignment="1">
      <alignment horizontal="left"/>
    </xf>
    <xf numFmtId="43" fontId="36" fillId="42" borderId="29" xfId="0" applyNumberFormat="1" applyFont="1" applyFill="1" applyBorder="1" applyAlignment="1">
      <alignment horizontal="center" vertical="top"/>
    </xf>
    <xf numFmtId="0" fontId="36" fillId="0" borderId="40" xfId="0" applyFont="1" applyBorder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0" fontId="36" fillId="43" borderId="29" xfId="0" applyFont="1" applyFill="1" applyBorder="1" applyAlignment="1">
      <alignment horizontal="center" vertical="center"/>
    </xf>
    <xf numFmtId="16" fontId="36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/>
    <xf numFmtId="0" fontId="37" fillId="43" borderId="29" xfId="0" applyFont="1" applyFill="1" applyBorder="1" applyAlignment="1">
      <alignment horizontal="center" vertical="center"/>
    </xf>
    <xf numFmtId="0" fontId="37" fillId="48" borderId="25" xfId="0" applyFont="1" applyFill="1" applyBorder="1" applyAlignment="1">
      <alignment horizontal="center" vertical="center"/>
    </xf>
    <xf numFmtId="0" fontId="36" fillId="48" borderId="2" xfId="0" applyFont="1" applyFill="1" applyBorder="1" applyAlignment="1">
      <alignment horizontal="center" vertical="center"/>
    </xf>
    <xf numFmtId="2" fontId="37" fillId="48" borderId="2" xfId="0" applyNumberFormat="1" applyFont="1" applyFill="1" applyBorder="1" applyAlignment="1">
      <alignment horizontal="center" vertical="center"/>
    </xf>
    <xf numFmtId="166" fontId="36" fillId="48" borderId="2" xfId="0" applyNumberFormat="1" applyFont="1" applyFill="1" applyBorder="1" applyAlignment="1">
      <alignment horizontal="center" vertical="center"/>
    </xf>
    <xf numFmtId="0" fontId="37" fillId="48" borderId="2" xfId="0" applyFont="1" applyFill="1" applyBorder="1" applyAlignment="1">
      <alignment horizontal="center" vertical="center"/>
    </xf>
    <xf numFmtId="16" fontId="36" fillId="43" borderId="2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166" fontId="36" fillId="41" borderId="39" xfId="0" applyNumberFormat="1" applyFont="1" applyFill="1" applyBorder="1" applyAlignment="1">
      <alignment horizontal="center" vertical="center"/>
    </xf>
    <xf numFmtId="166" fontId="36" fillId="41" borderId="40" xfId="0" applyNumberFormat="1" applyFont="1" applyFill="1" applyBorder="1" applyAlignment="1">
      <alignment horizontal="center" vertical="center"/>
    </xf>
    <xf numFmtId="0" fontId="37" fillId="41" borderId="39" xfId="0" applyFont="1" applyFill="1" applyBorder="1" applyAlignment="1">
      <alignment horizontal="center" vertical="center"/>
    </xf>
    <xf numFmtId="0" fontId="37" fillId="41" borderId="40" xfId="0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16" fontId="36" fillId="42" borderId="40" xfId="0" applyNumberFormat="1" applyFont="1" applyFill="1" applyBorder="1" applyAlignment="1">
      <alignment horizontal="center" vertical="center"/>
    </xf>
    <xf numFmtId="0" fontId="37" fillId="46" borderId="39" xfId="0" applyFont="1" applyFill="1" applyBorder="1" applyAlignment="1">
      <alignment horizontal="center" vertical="center"/>
    </xf>
    <xf numFmtId="0" fontId="37" fillId="46" borderId="40" xfId="0" applyFont="1" applyFill="1" applyBorder="1" applyAlignment="1">
      <alignment horizontal="center" vertical="center"/>
    </xf>
    <xf numFmtId="16" fontId="36" fillId="47" borderId="39" xfId="0" applyNumberFormat="1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16" fontId="36" fillId="42" borderId="29" xfId="0" applyNumberFormat="1" applyFont="1" applyFill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16" fontId="36" fillId="0" borderId="39" xfId="0" applyNumberFormat="1" applyFont="1" applyBorder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0" fontId="36" fillId="42" borderId="40" xfId="0" applyFont="1" applyFill="1" applyBorder="1" applyAlignment="1">
      <alignment horizontal="center" vertical="center"/>
    </xf>
    <xf numFmtId="0" fontId="36" fillId="47" borderId="39" xfId="0" applyFont="1" applyFill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16" fontId="36" fillId="0" borderId="29" xfId="0" applyNumberFormat="1" applyFont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166" fontId="36" fillId="46" borderId="39" xfId="0" applyNumberFormat="1" applyFont="1" applyFill="1" applyBorder="1" applyAlignment="1">
      <alignment horizontal="center" vertical="center"/>
    </xf>
    <xf numFmtId="166" fontId="36" fillId="46" borderId="40" xfId="0" applyNumberFormat="1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212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308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45420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42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4.3320312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45420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34" t="s">
        <v>16</v>
      </c>
      <c r="B9" s="336" t="s">
        <v>17</v>
      </c>
      <c r="C9" s="336" t="s">
        <v>18</v>
      </c>
      <c r="D9" s="336" t="s">
        <v>19</v>
      </c>
      <c r="E9" s="26" t="s">
        <v>20</v>
      </c>
      <c r="F9" s="26" t="s">
        <v>21</v>
      </c>
      <c r="G9" s="331" t="s">
        <v>22</v>
      </c>
      <c r="H9" s="332"/>
      <c r="I9" s="333"/>
      <c r="J9" s="331" t="s">
        <v>23</v>
      </c>
      <c r="K9" s="332"/>
      <c r="L9" s="333"/>
      <c r="M9" s="26"/>
      <c r="N9" s="27"/>
      <c r="O9" s="27"/>
      <c r="P9" s="27"/>
    </row>
    <row r="10" spans="1:16" ht="40.200000000000003">
      <c r="A10" s="335"/>
      <c r="B10" s="337"/>
      <c r="C10" s="337"/>
      <c r="D10" s="337"/>
      <c r="E10" s="28" t="s">
        <v>24</v>
      </c>
      <c r="F10" s="28" t="s">
        <v>24</v>
      </c>
      <c r="G10" s="211" t="s">
        <v>25</v>
      </c>
      <c r="H10" s="211" t="s">
        <v>26</v>
      </c>
      <c r="I10" s="211" t="s">
        <v>27</v>
      </c>
      <c r="J10" s="211" t="s">
        <v>28</v>
      </c>
      <c r="K10" s="211" t="s">
        <v>29</v>
      </c>
      <c r="L10" s="211" t="s">
        <v>30</v>
      </c>
      <c r="M10" s="211" t="s">
        <v>31</v>
      </c>
      <c r="N10" s="29" t="s">
        <v>32</v>
      </c>
      <c r="O10" s="29" t="s">
        <v>33</v>
      </c>
      <c r="P10" s="30" t="s">
        <v>836</v>
      </c>
    </row>
    <row r="11" spans="1:16" ht="12.75" customHeight="1">
      <c r="A11" s="218">
        <v>1</v>
      </c>
      <c r="B11" s="230" t="s">
        <v>34</v>
      </c>
      <c r="C11" s="209" t="s">
        <v>35</v>
      </c>
      <c r="D11" s="221">
        <v>45442</v>
      </c>
      <c r="E11" s="209">
        <v>22381.8</v>
      </c>
      <c r="F11" s="209">
        <v>22428.45</v>
      </c>
      <c r="G11" s="208">
        <v>22265.95</v>
      </c>
      <c r="H11" s="208">
        <v>22150.1</v>
      </c>
      <c r="I11" s="208">
        <v>21987.599999999999</v>
      </c>
      <c r="J11" s="208">
        <v>22544.300000000003</v>
      </c>
      <c r="K11" s="208">
        <v>22706.800000000003</v>
      </c>
      <c r="L11" s="208">
        <v>22822.650000000005</v>
      </c>
      <c r="M11" s="207">
        <v>22590.95</v>
      </c>
      <c r="N11" s="207">
        <v>22312.6</v>
      </c>
      <c r="O11" s="207">
        <v>12203775</v>
      </c>
      <c r="P11" s="210">
        <v>-1.4366017453247346E-2</v>
      </c>
    </row>
    <row r="12" spans="1:16" ht="12.75" customHeight="1">
      <c r="A12" s="218">
        <v>2</v>
      </c>
      <c r="B12" s="230" t="s">
        <v>34</v>
      </c>
      <c r="C12" s="209" t="s">
        <v>36</v>
      </c>
      <c r="D12" s="221">
        <v>45441</v>
      </c>
      <c r="E12" s="209">
        <v>48349.05</v>
      </c>
      <c r="F12" s="209">
        <v>48577.983333333337</v>
      </c>
      <c r="G12" s="208">
        <v>48056.566666666673</v>
      </c>
      <c r="H12" s="208">
        <v>47764.083333333336</v>
      </c>
      <c r="I12" s="208">
        <v>47242.666666666672</v>
      </c>
      <c r="J12" s="208">
        <v>48870.466666666674</v>
      </c>
      <c r="K12" s="208">
        <v>49391.883333333331</v>
      </c>
      <c r="L12" s="208">
        <v>49684.366666666676</v>
      </c>
      <c r="M12" s="207">
        <v>49099.4</v>
      </c>
      <c r="N12" s="207">
        <v>48285.5</v>
      </c>
      <c r="O12" s="207">
        <v>2492670</v>
      </c>
      <c r="P12" s="210">
        <v>5.5440174278655309E-2</v>
      </c>
    </row>
    <row r="13" spans="1:16" ht="12.75" customHeight="1">
      <c r="A13" s="218">
        <v>3</v>
      </c>
      <c r="B13" s="230" t="s">
        <v>34</v>
      </c>
      <c r="C13" s="229" t="s">
        <v>37</v>
      </c>
      <c r="D13" s="223">
        <v>45440</v>
      </c>
      <c r="E13" s="222">
        <v>21575.85</v>
      </c>
      <c r="F13" s="222">
        <v>21659.116666666665</v>
      </c>
      <c r="G13" s="224">
        <v>21472.933333333331</v>
      </c>
      <c r="H13" s="224">
        <v>21370.016666666666</v>
      </c>
      <c r="I13" s="224">
        <v>21183.833333333332</v>
      </c>
      <c r="J13" s="224">
        <v>21762.033333333329</v>
      </c>
      <c r="K13" s="224">
        <v>21948.216666666664</v>
      </c>
      <c r="L13" s="224">
        <v>22051.133333333328</v>
      </c>
      <c r="M13" s="225">
        <v>21845.3</v>
      </c>
      <c r="N13" s="225">
        <v>21556.2</v>
      </c>
      <c r="O13" s="225">
        <v>56840</v>
      </c>
      <c r="P13" s="226">
        <v>-4.8862115127175365E-2</v>
      </c>
    </row>
    <row r="14" spans="1:16" ht="12.75" customHeight="1">
      <c r="A14" s="218">
        <v>4</v>
      </c>
      <c r="B14" s="230" t="s">
        <v>34</v>
      </c>
      <c r="C14" s="229" t="s">
        <v>38</v>
      </c>
      <c r="D14" s="223">
        <v>45439</v>
      </c>
      <c r="E14" s="222">
        <v>10862.9</v>
      </c>
      <c r="F14" s="222">
        <v>10911.1</v>
      </c>
      <c r="G14" s="224">
        <v>10719.550000000001</v>
      </c>
      <c r="H14" s="224">
        <v>10576.2</v>
      </c>
      <c r="I14" s="224">
        <v>10384.650000000001</v>
      </c>
      <c r="J14" s="224">
        <v>11054.45</v>
      </c>
      <c r="K14" s="224">
        <v>11246</v>
      </c>
      <c r="L14" s="224">
        <v>11389.35</v>
      </c>
      <c r="M14" s="225">
        <v>11102.65</v>
      </c>
      <c r="N14" s="225">
        <v>10767.75</v>
      </c>
      <c r="O14" s="225">
        <v>1844900</v>
      </c>
      <c r="P14" s="226">
        <v>-2.7284949779875042E-2</v>
      </c>
    </row>
    <row r="15" spans="1:16" ht="12.75" customHeight="1">
      <c r="A15" s="218">
        <v>5</v>
      </c>
      <c r="B15" s="230" t="s">
        <v>892</v>
      </c>
      <c r="C15" s="222" t="s">
        <v>39</v>
      </c>
      <c r="D15" s="223">
        <v>45442</v>
      </c>
      <c r="E15" s="222">
        <v>721.8</v>
      </c>
      <c r="F15" s="222">
        <v>729.2833333333333</v>
      </c>
      <c r="G15" s="224">
        <v>706.41666666666663</v>
      </c>
      <c r="H15" s="224">
        <v>691.0333333333333</v>
      </c>
      <c r="I15" s="224">
        <v>668.16666666666663</v>
      </c>
      <c r="J15" s="224">
        <v>744.66666666666663</v>
      </c>
      <c r="K15" s="224">
        <v>767.53333333333342</v>
      </c>
      <c r="L15" s="224">
        <v>782.91666666666663</v>
      </c>
      <c r="M15" s="225">
        <v>752.15</v>
      </c>
      <c r="N15" s="225">
        <v>713.9</v>
      </c>
      <c r="O15" s="225">
        <v>13997000</v>
      </c>
      <c r="P15" s="226">
        <v>3.8729111382055513E-3</v>
      </c>
    </row>
    <row r="16" spans="1:16" ht="12.75" customHeight="1">
      <c r="A16" s="218">
        <v>6</v>
      </c>
      <c r="B16" s="230" t="s">
        <v>40</v>
      </c>
      <c r="C16" s="227" t="s">
        <v>41</v>
      </c>
      <c r="D16" s="223">
        <v>45442</v>
      </c>
      <c r="E16" s="222">
        <v>6930.9</v>
      </c>
      <c r="F16" s="222">
        <v>6952.8499999999995</v>
      </c>
      <c r="G16" s="224">
        <v>6840.6999999999989</v>
      </c>
      <c r="H16" s="224">
        <v>6750.4999999999991</v>
      </c>
      <c r="I16" s="224">
        <v>6638.3499999999985</v>
      </c>
      <c r="J16" s="224">
        <v>7043.0499999999993</v>
      </c>
      <c r="K16" s="224">
        <v>7155.1999999999989</v>
      </c>
      <c r="L16" s="224">
        <v>7245.4</v>
      </c>
      <c r="M16" s="225">
        <v>7065</v>
      </c>
      <c r="N16" s="225">
        <v>6862.65</v>
      </c>
      <c r="O16" s="225">
        <v>1038250</v>
      </c>
      <c r="P16" s="226">
        <v>-2.7628190119409975E-2</v>
      </c>
    </row>
    <row r="17" spans="1:16" ht="12.75" customHeight="1">
      <c r="A17" s="218">
        <v>7</v>
      </c>
      <c r="B17" s="230" t="s">
        <v>42</v>
      </c>
      <c r="C17" s="227" t="s">
        <v>43</v>
      </c>
      <c r="D17" s="223">
        <v>45442</v>
      </c>
      <c r="E17" s="222">
        <v>25857.75</v>
      </c>
      <c r="F17" s="222">
        <v>25848.100000000002</v>
      </c>
      <c r="G17" s="224">
        <v>25498.350000000006</v>
      </c>
      <c r="H17" s="224">
        <v>25138.950000000004</v>
      </c>
      <c r="I17" s="224">
        <v>24789.200000000008</v>
      </c>
      <c r="J17" s="224">
        <v>26207.500000000004</v>
      </c>
      <c r="K17" s="224">
        <v>26557.249999999996</v>
      </c>
      <c r="L17" s="224">
        <v>26916.65</v>
      </c>
      <c r="M17" s="225">
        <v>26197.85</v>
      </c>
      <c r="N17" s="225">
        <v>25488.7</v>
      </c>
      <c r="O17" s="225">
        <v>178380</v>
      </c>
      <c r="P17" s="226">
        <v>-4.2424919057720218E-3</v>
      </c>
    </row>
    <row r="18" spans="1:16" ht="12.75" customHeight="1">
      <c r="A18" s="218">
        <v>8</v>
      </c>
      <c r="B18" s="230" t="s">
        <v>66</v>
      </c>
      <c r="C18" s="228" t="s">
        <v>44</v>
      </c>
      <c r="D18" s="223">
        <v>45442</v>
      </c>
      <c r="E18" s="222">
        <v>220.6</v>
      </c>
      <c r="F18" s="222">
        <v>220.75</v>
      </c>
      <c r="G18" s="224">
        <v>213.2</v>
      </c>
      <c r="H18" s="224">
        <v>205.79999999999998</v>
      </c>
      <c r="I18" s="224">
        <v>198.24999999999997</v>
      </c>
      <c r="J18" s="224">
        <v>228.15</v>
      </c>
      <c r="K18" s="224">
        <v>235.70000000000002</v>
      </c>
      <c r="L18" s="224">
        <v>243.10000000000002</v>
      </c>
      <c r="M18" s="225">
        <v>228.3</v>
      </c>
      <c r="N18" s="225">
        <v>213.35</v>
      </c>
      <c r="O18" s="225">
        <v>67035600</v>
      </c>
      <c r="P18" s="226">
        <v>-3.8121803812180381E-2</v>
      </c>
    </row>
    <row r="19" spans="1:16" ht="12.75" customHeight="1">
      <c r="A19" s="218">
        <v>9</v>
      </c>
      <c r="B19" s="230" t="s">
        <v>45</v>
      </c>
      <c r="C19" s="225" t="s">
        <v>46</v>
      </c>
      <c r="D19" s="223">
        <v>45442</v>
      </c>
      <c r="E19" s="222">
        <v>254.2</v>
      </c>
      <c r="F19" s="222">
        <v>252.20000000000002</v>
      </c>
      <c r="G19" s="224">
        <v>247.65000000000003</v>
      </c>
      <c r="H19" s="224">
        <v>241.10000000000002</v>
      </c>
      <c r="I19" s="224">
        <v>236.55000000000004</v>
      </c>
      <c r="J19" s="224">
        <v>258.75</v>
      </c>
      <c r="K19" s="224">
        <v>263.30000000000007</v>
      </c>
      <c r="L19" s="224">
        <v>269.85000000000002</v>
      </c>
      <c r="M19" s="225">
        <v>256.75</v>
      </c>
      <c r="N19" s="225">
        <v>245.65</v>
      </c>
      <c r="O19" s="225">
        <v>40851200</v>
      </c>
      <c r="P19" s="226">
        <v>-3.1558185404339252E-2</v>
      </c>
    </row>
    <row r="20" spans="1:16" ht="12.75" customHeight="1">
      <c r="A20" s="218">
        <v>10</v>
      </c>
      <c r="B20" s="230" t="s">
        <v>47</v>
      </c>
      <c r="C20" s="222" t="s">
        <v>48</v>
      </c>
      <c r="D20" s="223">
        <v>45442</v>
      </c>
      <c r="E20" s="222">
        <v>2446.35</v>
      </c>
      <c r="F20" s="222">
        <v>2467.4499999999998</v>
      </c>
      <c r="G20" s="224">
        <v>2407.9499999999998</v>
      </c>
      <c r="H20" s="224">
        <v>2369.5500000000002</v>
      </c>
      <c r="I20" s="224">
        <v>2310.0500000000002</v>
      </c>
      <c r="J20" s="224">
        <v>2505.8499999999995</v>
      </c>
      <c r="K20" s="224">
        <v>2565.3499999999995</v>
      </c>
      <c r="L20" s="224">
        <v>2603.7499999999991</v>
      </c>
      <c r="M20" s="225">
        <v>2526.9499999999998</v>
      </c>
      <c r="N20" s="225">
        <v>2429.0500000000002</v>
      </c>
      <c r="O20" s="225">
        <v>5219400</v>
      </c>
      <c r="P20" s="226">
        <v>-3.761478039606151E-2</v>
      </c>
    </row>
    <row r="21" spans="1:16" ht="12.75" customHeight="1">
      <c r="A21" s="218">
        <v>11</v>
      </c>
      <c r="B21" s="230" t="s">
        <v>115</v>
      </c>
      <c r="C21" s="222" t="s">
        <v>49</v>
      </c>
      <c r="D21" s="223">
        <v>45442</v>
      </c>
      <c r="E21" s="222">
        <v>2852.5</v>
      </c>
      <c r="F21" s="222">
        <v>2866.2000000000003</v>
      </c>
      <c r="G21" s="224">
        <v>2815.4000000000005</v>
      </c>
      <c r="H21" s="224">
        <v>2778.3</v>
      </c>
      <c r="I21" s="224">
        <v>2727.5000000000005</v>
      </c>
      <c r="J21" s="224">
        <v>2903.3000000000006</v>
      </c>
      <c r="K21" s="224">
        <v>2954.1000000000008</v>
      </c>
      <c r="L21" s="224">
        <v>2991.2000000000007</v>
      </c>
      <c r="M21" s="225">
        <v>2917</v>
      </c>
      <c r="N21" s="225">
        <v>2829.1</v>
      </c>
      <c r="O21" s="225">
        <v>14393400</v>
      </c>
      <c r="P21" s="226">
        <v>-5.9257417536880495E-3</v>
      </c>
    </row>
    <row r="22" spans="1:16" ht="12.75" customHeight="1">
      <c r="A22" s="218">
        <v>12</v>
      </c>
      <c r="B22" s="230" t="s">
        <v>115</v>
      </c>
      <c r="C22" s="222" t="s">
        <v>50</v>
      </c>
      <c r="D22" s="223">
        <v>45442</v>
      </c>
      <c r="E22" s="222">
        <v>1291.8</v>
      </c>
      <c r="F22" s="222">
        <v>1289.0666666666666</v>
      </c>
      <c r="G22" s="224">
        <v>1271.3333333333333</v>
      </c>
      <c r="H22" s="224">
        <v>1250.8666666666666</v>
      </c>
      <c r="I22" s="224">
        <v>1233.1333333333332</v>
      </c>
      <c r="J22" s="224">
        <v>1309.5333333333333</v>
      </c>
      <c r="K22" s="224">
        <v>1327.2666666666669</v>
      </c>
      <c r="L22" s="224">
        <v>1347.7333333333333</v>
      </c>
      <c r="M22" s="225">
        <v>1306.8</v>
      </c>
      <c r="N22" s="225">
        <v>1268.5999999999999</v>
      </c>
      <c r="O22" s="225">
        <v>37514800</v>
      </c>
      <c r="P22" s="226">
        <v>-2.955403178653059E-3</v>
      </c>
    </row>
    <row r="23" spans="1:16" ht="12.75" customHeight="1">
      <c r="A23" s="218">
        <v>13</v>
      </c>
      <c r="B23" s="230" t="s">
        <v>42</v>
      </c>
      <c r="C23" s="222" t="s">
        <v>51</v>
      </c>
      <c r="D23" s="223">
        <v>45442</v>
      </c>
      <c r="E23" s="222">
        <v>5140</v>
      </c>
      <c r="F23" s="222">
        <v>5127.2166666666672</v>
      </c>
      <c r="G23" s="224">
        <v>5020.2333333333345</v>
      </c>
      <c r="H23" s="224">
        <v>4900.4666666666672</v>
      </c>
      <c r="I23" s="224">
        <v>4793.4833333333345</v>
      </c>
      <c r="J23" s="224">
        <v>5246.9833333333345</v>
      </c>
      <c r="K23" s="224">
        <v>5353.9666666666681</v>
      </c>
      <c r="L23" s="224">
        <v>5473.7333333333345</v>
      </c>
      <c r="M23" s="225">
        <v>5234.2</v>
      </c>
      <c r="N23" s="225">
        <v>5007.45</v>
      </c>
      <c r="O23" s="225">
        <v>1119200</v>
      </c>
      <c r="P23" s="226">
        <v>-3.5754286206599463E-2</v>
      </c>
    </row>
    <row r="24" spans="1:16" ht="12.75" customHeight="1">
      <c r="A24" s="218">
        <v>14</v>
      </c>
      <c r="B24" s="230" t="s">
        <v>47</v>
      </c>
      <c r="C24" s="222" t="s">
        <v>52</v>
      </c>
      <c r="D24" s="223">
        <v>45442</v>
      </c>
      <c r="E24" s="222">
        <v>597.15</v>
      </c>
      <c r="F24" s="222">
        <v>601.01666666666654</v>
      </c>
      <c r="G24" s="224">
        <v>586.98333333333312</v>
      </c>
      <c r="H24" s="224">
        <v>576.81666666666661</v>
      </c>
      <c r="I24" s="224">
        <v>562.78333333333319</v>
      </c>
      <c r="J24" s="224">
        <v>611.18333333333305</v>
      </c>
      <c r="K24" s="224">
        <v>625.21666666666658</v>
      </c>
      <c r="L24" s="224">
        <v>635.38333333333298</v>
      </c>
      <c r="M24" s="225">
        <v>615.04999999999995</v>
      </c>
      <c r="N24" s="225">
        <v>590.85</v>
      </c>
      <c r="O24" s="225">
        <v>44422200</v>
      </c>
      <c r="P24" s="226">
        <v>-7.500351893185337E-3</v>
      </c>
    </row>
    <row r="25" spans="1:16" ht="12.75" customHeight="1">
      <c r="A25" s="218">
        <v>15</v>
      </c>
      <c r="B25" s="230" t="s">
        <v>42</v>
      </c>
      <c r="C25" s="222" t="s">
        <v>53</v>
      </c>
      <c r="D25" s="223">
        <v>45442</v>
      </c>
      <c r="E25" s="222">
        <v>5919.2</v>
      </c>
      <c r="F25" s="222">
        <v>5965.8</v>
      </c>
      <c r="G25" s="224">
        <v>5833</v>
      </c>
      <c r="H25" s="224">
        <v>5746.8</v>
      </c>
      <c r="I25" s="224">
        <v>5614</v>
      </c>
      <c r="J25" s="224">
        <v>6052</v>
      </c>
      <c r="K25" s="224">
        <v>6184.8000000000011</v>
      </c>
      <c r="L25" s="224">
        <v>6271</v>
      </c>
      <c r="M25" s="225">
        <v>6098.6</v>
      </c>
      <c r="N25" s="225">
        <v>5879.6</v>
      </c>
      <c r="O25" s="225">
        <v>2104625</v>
      </c>
      <c r="P25" s="226">
        <v>8.2035928143712571E-3</v>
      </c>
    </row>
    <row r="26" spans="1:16" ht="12.75" customHeight="1">
      <c r="A26" s="218">
        <v>16</v>
      </c>
      <c r="B26" s="230" t="s">
        <v>54</v>
      </c>
      <c r="C26" s="222" t="s">
        <v>55</v>
      </c>
      <c r="D26" s="223">
        <v>45442</v>
      </c>
      <c r="E26" s="222">
        <v>479.45</v>
      </c>
      <c r="F26" s="222">
        <v>477.93333333333334</v>
      </c>
      <c r="G26" s="224">
        <v>473.4666666666667</v>
      </c>
      <c r="H26" s="224">
        <v>467.48333333333335</v>
      </c>
      <c r="I26" s="224">
        <v>463.01666666666671</v>
      </c>
      <c r="J26" s="224">
        <v>483.91666666666669</v>
      </c>
      <c r="K26" s="224">
        <v>488.38333333333327</v>
      </c>
      <c r="L26" s="224">
        <v>494.36666666666667</v>
      </c>
      <c r="M26" s="225">
        <v>482.4</v>
      </c>
      <c r="N26" s="225">
        <v>471.95</v>
      </c>
      <c r="O26" s="225">
        <v>12092100</v>
      </c>
      <c r="P26" s="226">
        <v>-4.1374663072776277E-2</v>
      </c>
    </row>
    <row r="27" spans="1:16" ht="12.75" customHeight="1">
      <c r="A27" s="218">
        <v>17</v>
      </c>
      <c r="B27" s="230" t="s">
        <v>54</v>
      </c>
      <c r="C27" s="222" t="s">
        <v>56</v>
      </c>
      <c r="D27" s="223">
        <v>45442</v>
      </c>
      <c r="E27" s="222">
        <v>195.3</v>
      </c>
      <c r="F27" s="222">
        <v>197.2833333333333</v>
      </c>
      <c r="G27" s="224">
        <v>191.71666666666661</v>
      </c>
      <c r="H27" s="224">
        <v>188.1333333333333</v>
      </c>
      <c r="I27" s="224">
        <v>182.56666666666661</v>
      </c>
      <c r="J27" s="224">
        <v>200.86666666666662</v>
      </c>
      <c r="K27" s="224">
        <v>206.43333333333334</v>
      </c>
      <c r="L27" s="224">
        <v>210.01666666666662</v>
      </c>
      <c r="M27" s="225">
        <v>202.85</v>
      </c>
      <c r="N27" s="225">
        <v>193.7</v>
      </c>
      <c r="O27" s="225">
        <v>111725000</v>
      </c>
      <c r="P27" s="226">
        <v>-1.296147313846429E-3</v>
      </c>
    </row>
    <row r="28" spans="1:16" ht="12.75" customHeight="1">
      <c r="A28" s="218">
        <v>18</v>
      </c>
      <c r="B28" s="230" t="s">
        <v>57</v>
      </c>
      <c r="C28" s="222" t="s">
        <v>58</v>
      </c>
      <c r="D28" s="223">
        <v>45442</v>
      </c>
      <c r="E28" s="222">
        <v>2918.5</v>
      </c>
      <c r="F28" s="222">
        <v>2937</v>
      </c>
      <c r="G28" s="224">
        <v>2892.5</v>
      </c>
      <c r="H28" s="224">
        <v>2866.5</v>
      </c>
      <c r="I28" s="224">
        <v>2822</v>
      </c>
      <c r="J28" s="224">
        <v>2963</v>
      </c>
      <c r="K28" s="224">
        <v>3007.5</v>
      </c>
      <c r="L28" s="224">
        <v>3033.5</v>
      </c>
      <c r="M28" s="225">
        <v>2981.5</v>
      </c>
      <c r="N28" s="225">
        <v>2911</v>
      </c>
      <c r="O28" s="225">
        <v>10536400</v>
      </c>
      <c r="P28" s="226">
        <v>-1.0536596360084893E-2</v>
      </c>
    </row>
    <row r="29" spans="1:16" ht="12.75" customHeight="1">
      <c r="A29" s="218">
        <v>19</v>
      </c>
      <c r="B29" s="230" t="s">
        <v>40</v>
      </c>
      <c r="C29" s="222" t="s">
        <v>59</v>
      </c>
      <c r="D29" s="223">
        <v>45442</v>
      </c>
      <c r="E29" s="222">
        <v>2079.25</v>
      </c>
      <c r="F29" s="222">
        <v>2089.1166666666668</v>
      </c>
      <c r="G29" s="224">
        <v>2033.5333333333338</v>
      </c>
      <c r="H29" s="224">
        <v>1987.8166666666671</v>
      </c>
      <c r="I29" s="224">
        <v>1932.233333333334</v>
      </c>
      <c r="J29" s="224">
        <v>2134.8333333333335</v>
      </c>
      <c r="K29" s="224">
        <v>2190.4166666666665</v>
      </c>
      <c r="L29" s="224">
        <v>2236.1333333333332</v>
      </c>
      <c r="M29" s="225">
        <v>2144.6999999999998</v>
      </c>
      <c r="N29" s="225">
        <v>2043.4</v>
      </c>
      <c r="O29" s="225">
        <v>2524226</v>
      </c>
      <c r="P29" s="226">
        <v>-4.2461367116803567E-2</v>
      </c>
    </row>
    <row r="30" spans="1:16" ht="12.75" customHeight="1">
      <c r="A30" s="218">
        <v>20</v>
      </c>
      <c r="B30" s="230" t="s">
        <v>892</v>
      </c>
      <c r="C30" s="227" t="s">
        <v>60</v>
      </c>
      <c r="D30" s="223">
        <v>45442</v>
      </c>
      <c r="E30" s="222">
        <v>6151.5</v>
      </c>
      <c r="F30" s="222">
        <v>6154.3166666666666</v>
      </c>
      <c r="G30" s="224">
        <v>6078.6333333333332</v>
      </c>
      <c r="H30" s="224">
        <v>6005.7666666666664</v>
      </c>
      <c r="I30" s="224">
        <v>5930.083333333333</v>
      </c>
      <c r="J30" s="224">
        <v>6227.1833333333334</v>
      </c>
      <c r="K30" s="224">
        <v>6302.8666666666659</v>
      </c>
      <c r="L30" s="224">
        <v>6375.7333333333336</v>
      </c>
      <c r="M30" s="225">
        <v>6230</v>
      </c>
      <c r="N30" s="225">
        <v>6081.45</v>
      </c>
      <c r="O30" s="225">
        <v>566025</v>
      </c>
      <c r="P30" s="226">
        <v>-4.0269594336823367E-2</v>
      </c>
    </row>
    <row r="31" spans="1:16" ht="12.75" customHeight="1">
      <c r="A31" s="218">
        <v>21</v>
      </c>
      <c r="B31" s="230" t="s">
        <v>61</v>
      </c>
      <c r="C31" s="222" t="s">
        <v>62</v>
      </c>
      <c r="D31" s="223">
        <v>45442</v>
      </c>
      <c r="E31" s="222">
        <v>632.29999999999995</v>
      </c>
      <c r="F31" s="222">
        <v>633.93333333333328</v>
      </c>
      <c r="G31" s="224">
        <v>626.36666666666656</v>
      </c>
      <c r="H31" s="224">
        <v>620.43333333333328</v>
      </c>
      <c r="I31" s="224">
        <v>612.86666666666656</v>
      </c>
      <c r="J31" s="224">
        <v>639.86666666666656</v>
      </c>
      <c r="K31" s="224">
        <v>647.43333333333339</v>
      </c>
      <c r="L31" s="224">
        <v>653.36666666666656</v>
      </c>
      <c r="M31" s="225">
        <v>641.5</v>
      </c>
      <c r="N31" s="225">
        <v>628</v>
      </c>
      <c r="O31" s="225">
        <v>16968000</v>
      </c>
      <c r="P31" s="226">
        <v>-5.1165911759771851E-2</v>
      </c>
    </row>
    <row r="32" spans="1:16" ht="12.75" customHeight="1">
      <c r="A32" s="218">
        <v>22</v>
      </c>
      <c r="B32" s="230" t="s">
        <v>42</v>
      </c>
      <c r="C32" s="222" t="s">
        <v>63</v>
      </c>
      <c r="D32" s="223">
        <v>45442</v>
      </c>
      <c r="E32" s="222">
        <v>1128.1500000000001</v>
      </c>
      <c r="F32" s="222">
        <v>1133.75</v>
      </c>
      <c r="G32" s="224">
        <v>1095.4000000000001</v>
      </c>
      <c r="H32" s="224">
        <v>1062.6500000000001</v>
      </c>
      <c r="I32" s="224">
        <v>1024.3000000000002</v>
      </c>
      <c r="J32" s="224">
        <v>1166.5</v>
      </c>
      <c r="K32" s="224">
        <v>1204.8499999999999</v>
      </c>
      <c r="L32" s="224">
        <v>1237.5999999999999</v>
      </c>
      <c r="M32" s="225">
        <v>1172.0999999999999</v>
      </c>
      <c r="N32" s="225">
        <v>1101</v>
      </c>
      <c r="O32" s="225">
        <v>13261600</v>
      </c>
      <c r="P32" s="226">
        <v>-4.5182750564289394E-2</v>
      </c>
    </row>
    <row r="33" spans="1:16" ht="12.75" customHeight="1">
      <c r="A33" s="218">
        <v>23</v>
      </c>
      <c r="B33" s="230" t="s">
        <v>61</v>
      </c>
      <c r="C33" s="222" t="s">
        <v>64</v>
      </c>
      <c r="D33" s="223">
        <v>45442</v>
      </c>
      <c r="E33" s="222">
        <v>1134.45</v>
      </c>
      <c r="F33" s="222">
        <v>1140.6833333333334</v>
      </c>
      <c r="G33" s="224">
        <v>1125.0166666666669</v>
      </c>
      <c r="H33" s="224">
        <v>1115.5833333333335</v>
      </c>
      <c r="I33" s="224">
        <v>1099.916666666667</v>
      </c>
      <c r="J33" s="224">
        <v>1150.1166666666668</v>
      </c>
      <c r="K33" s="224">
        <v>1165.7833333333333</v>
      </c>
      <c r="L33" s="224">
        <v>1175.2166666666667</v>
      </c>
      <c r="M33" s="225">
        <v>1156.3499999999999</v>
      </c>
      <c r="N33" s="225">
        <v>1131.25</v>
      </c>
      <c r="O33" s="225">
        <v>55029375</v>
      </c>
      <c r="P33" s="226">
        <v>-5.8712613050007339E-3</v>
      </c>
    </row>
    <row r="34" spans="1:16" ht="12.75" customHeight="1">
      <c r="A34" s="218">
        <v>24</v>
      </c>
      <c r="B34" s="230" t="s">
        <v>54</v>
      </c>
      <c r="C34" s="222" t="s">
        <v>65</v>
      </c>
      <c r="D34" s="223">
        <v>45442</v>
      </c>
      <c r="E34" s="222">
        <v>8735.1</v>
      </c>
      <c r="F34" s="222">
        <v>8843.5333333333347</v>
      </c>
      <c r="G34" s="224">
        <v>8592.6166666666686</v>
      </c>
      <c r="H34" s="224">
        <v>8450.1333333333332</v>
      </c>
      <c r="I34" s="224">
        <v>8199.2166666666672</v>
      </c>
      <c r="J34" s="224">
        <v>8986.0166666666701</v>
      </c>
      <c r="K34" s="224">
        <v>9236.9333333333379</v>
      </c>
      <c r="L34" s="224">
        <v>9379.4166666666715</v>
      </c>
      <c r="M34" s="225">
        <v>9094.4500000000007</v>
      </c>
      <c r="N34" s="225">
        <v>8701.0499999999993</v>
      </c>
      <c r="O34" s="225">
        <v>2533200</v>
      </c>
      <c r="P34" s="226">
        <v>4.2812448542730114E-2</v>
      </c>
    </row>
    <row r="35" spans="1:16" ht="12.75" customHeight="1">
      <c r="A35" s="218">
        <v>25</v>
      </c>
      <c r="B35" s="230" t="s">
        <v>66</v>
      </c>
      <c r="C35" s="222" t="s">
        <v>67</v>
      </c>
      <c r="D35" s="223">
        <v>45442</v>
      </c>
      <c r="E35" s="222">
        <v>1625.3</v>
      </c>
      <c r="F35" s="222">
        <v>1619.4333333333334</v>
      </c>
      <c r="G35" s="224">
        <v>1606.9166666666667</v>
      </c>
      <c r="H35" s="224">
        <v>1588.5333333333333</v>
      </c>
      <c r="I35" s="224">
        <v>1576.0166666666667</v>
      </c>
      <c r="J35" s="224">
        <v>1637.8166666666668</v>
      </c>
      <c r="K35" s="224">
        <v>1650.3333333333333</v>
      </c>
      <c r="L35" s="224">
        <v>1668.7166666666669</v>
      </c>
      <c r="M35" s="225">
        <v>1631.95</v>
      </c>
      <c r="N35" s="225">
        <v>1601.05</v>
      </c>
      <c r="O35" s="225">
        <v>9958500</v>
      </c>
      <c r="P35" s="226">
        <v>-8.3150766779525997E-3</v>
      </c>
    </row>
    <row r="36" spans="1:16" ht="12.75" customHeight="1">
      <c r="A36" s="218">
        <v>26</v>
      </c>
      <c r="B36" s="230" t="s">
        <v>66</v>
      </c>
      <c r="C36" s="222" t="s">
        <v>68</v>
      </c>
      <c r="D36" s="223">
        <v>45442</v>
      </c>
      <c r="E36" s="222">
        <v>6912.65</v>
      </c>
      <c r="F36" s="222">
        <v>6901.8833333333341</v>
      </c>
      <c r="G36" s="224">
        <v>6823.7666666666682</v>
      </c>
      <c r="H36" s="224">
        <v>6734.8833333333341</v>
      </c>
      <c r="I36" s="224">
        <v>6656.7666666666682</v>
      </c>
      <c r="J36" s="224">
        <v>6990.7666666666682</v>
      </c>
      <c r="K36" s="224">
        <v>7068.883333333335</v>
      </c>
      <c r="L36" s="224">
        <v>7157.7666666666682</v>
      </c>
      <c r="M36" s="225">
        <v>6980</v>
      </c>
      <c r="N36" s="225">
        <v>6813</v>
      </c>
      <c r="O36" s="225">
        <v>9064250</v>
      </c>
      <c r="P36" s="226">
        <v>-1.3213581002925768E-2</v>
      </c>
    </row>
    <row r="37" spans="1:16" ht="12.75" customHeight="1">
      <c r="A37" s="218">
        <v>27</v>
      </c>
      <c r="B37" s="230" t="s">
        <v>54</v>
      </c>
      <c r="C37" s="222" t="s">
        <v>69</v>
      </c>
      <c r="D37" s="223">
        <v>45442</v>
      </c>
      <c r="E37" s="222">
        <v>2452</v>
      </c>
      <c r="F37" s="222">
        <v>2452.1833333333334</v>
      </c>
      <c r="G37" s="224">
        <v>2409.1166666666668</v>
      </c>
      <c r="H37" s="224">
        <v>2366.2333333333336</v>
      </c>
      <c r="I37" s="224">
        <v>2323.166666666667</v>
      </c>
      <c r="J37" s="224">
        <v>2495.0666666666666</v>
      </c>
      <c r="K37" s="224">
        <v>2538.1333333333332</v>
      </c>
      <c r="L37" s="224">
        <v>2581.0166666666664</v>
      </c>
      <c r="M37" s="225">
        <v>2495.25</v>
      </c>
      <c r="N37" s="225">
        <v>2409.3000000000002</v>
      </c>
      <c r="O37" s="225">
        <v>1647600</v>
      </c>
      <c r="P37" s="226">
        <v>-4.4537230340988172E-2</v>
      </c>
    </row>
    <row r="38" spans="1:16" ht="12.75" customHeight="1">
      <c r="A38" s="218">
        <v>28</v>
      </c>
      <c r="B38" s="230" t="s">
        <v>57</v>
      </c>
      <c r="C38" s="228" t="s">
        <v>70</v>
      </c>
      <c r="D38" s="223">
        <v>45442</v>
      </c>
      <c r="E38" s="222">
        <v>378</v>
      </c>
      <c r="F38" s="222">
        <v>380.36666666666662</v>
      </c>
      <c r="G38" s="224">
        <v>372.63333333333321</v>
      </c>
      <c r="H38" s="224">
        <v>367.26666666666659</v>
      </c>
      <c r="I38" s="224">
        <v>359.53333333333319</v>
      </c>
      <c r="J38" s="224">
        <v>385.73333333333323</v>
      </c>
      <c r="K38" s="224">
        <v>393.4666666666667</v>
      </c>
      <c r="L38" s="224">
        <v>398.83333333333326</v>
      </c>
      <c r="M38" s="225">
        <v>388.1</v>
      </c>
      <c r="N38" s="225">
        <v>375</v>
      </c>
      <c r="O38" s="225">
        <v>13987200</v>
      </c>
      <c r="P38" s="226">
        <v>-2.7802491103202848E-2</v>
      </c>
    </row>
    <row r="39" spans="1:16" ht="12.75" customHeight="1">
      <c r="A39" s="218">
        <v>29</v>
      </c>
      <c r="B39" s="230" t="s">
        <v>61</v>
      </c>
      <c r="C39" s="222" t="s">
        <v>71</v>
      </c>
      <c r="D39" s="223">
        <v>45442</v>
      </c>
      <c r="E39" s="222">
        <v>181.8</v>
      </c>
      <c r="F39" s="222">
        <v>183.7833333333333</v>
      </c>
      <c r="G39" s="224">
        <v>179.21666666666661</v>
      </c>
      <c r="H39" s="224">
        <v>176.6333333333333</v>
      </c>
      <c r="I39" s="224">
        <v>172.06666666666661</v>
      </c>
      <c r="J39" s="224">
        <v>186.36666666666662</v>
      </c>
      <c r="K39" s="224">
        <v>190.93333333333334</v>
      </c>
      <c r="L39" s="224">
        <v>193.51666666666662</v>
      </c>
      <c r="M39" s="225">
        <v>188.35</v>
      </c>
      <c r="N39" s="225">
        <v>181.2</v>
      </c>
      <c r="O39" s="225">
        <v>108532100</v>
      </c>
      <c r="P39" s="226">
        <v>1.9464605922042008E-2</v>
      </c>
    </row>
    <row r="40" spans="1:16" ht="12.75" customHeight="1">
      <c r="A40" s="218">
        <v>30</v>
      </c>
      <c r="B40" s="230" t="s">
        <v>61</v>
      </c>
      <c r="C40" s="222" t="s">
        <v>72</v>
      </c>
      <c r="D40" s="223">
        <v>45442</v>
      </c>
      <c r="E40" s="222">
        <v>260.55</v>
      </c>
      <c r="F40" s="222">
        <v>263.31666666666666</v>
      </c>
      <c r="G40" s="224">
        <v>256.2833333333333</v>
      </c>
      <c r="H40" s="224">
        <v>252.01666666666665</v>
      </c>
      <c r="I40" s="224">
        <v>244.98333333333329</v>
      </c>
      <c r="J40" s="224">
        <v>267.58333333333331</v>
      </c>
      <c r="K40" s="224">
        <v>274.61666666666673</v>
      </c>
      <c r="L40" s="224">
        <v>278.88333333333333</v>
      </c>
      <c r="M40" s="225">
        <v>270.35000000000002</v>
      </c>
      <c r="N40" s="225">
        <v>259.05</v>
      </c>
      <c r="O40" s="225">
        <v>195442650</v>
      </c>
      <c r="P40" s="226">
        <v>2.2432366262700454E-2</v>
      </c>
    </row>
    <row r="41" spans="1:16" ht="12.75" customHeight="1">
      <c r="A41" s="218">
        <v>31</v>
      </c>
      <c r="B41" s="230" t="s">
        <v>57</v>
      </c>
      <c r="C41" s="222" t="s">
        <v>73</v>
      </c>
      <c r="D41" s="223">
        <v>45442</v>
      </c>
      <c r="E41" s="222">
        <v>1324.5</v>
      </c>
      <c r="F41" s="222">
        <v>1329</v>
      </c>
      <c r="G41" s="224">
        <v>1313.3</v>
      </c>
      <c r="H41" s="224">
        <v>1302.0999999999999</v>
      </c>
      <c r="I41" s="224">
        <v>1286.3999999999999</v>
      </c>
      <c r="J41" s="224">
        <v>1340.2</v>
      </c>
      <c r="K41" s="224">
        <v>1355.8999999999999</v>
      </c>
      <c r="L41" s="224">
        <v>1367.1000000000001</v>
      </c>
      <c r="M41" s="225">
        <v>1344.7</v>
      </c>
      <c r="N41" s="225">
        <v>1317.8</v>
      </c>
      <c r="O41" s="225">
        <v>4821000</v>
      </c>
      <c r="P41" s="226">
        <v>6.8572853461890113E-2</v>
      </c>
    </row>
    <row r="42" spans="1:16" ht="12.75" customHeight="1">
      <c r="A42" s="218">
        <v>32</v>
      </c>
      <c r="B42" s="230" t="s">
        <v>40</v>
      </c>
      <c r="C42" s="222" t="s">
        <v>74</v>
      </c>
      <c r="D42" s="223">
        <v>45442</v>
      </c>
      <c r="E42" s="222">
        <v>228.7</v>
      </c>
      <c r="F42" s="222">
        <v>230.95000000000002</v>
      </c>
      <c r="G42" s="224">
        <v>224.65000000000003</v>
      </c>
      <c r="H42" s="224">
        <v>220.60000000000002</v>
      </c>
      <c r="I42" s="224">
        <v>214.30000000000004</v>
      </c>
      <c r="J42" s="224">
        <v>235.00000000000003</v>
      </c>
      <c r="K42" s="224">
        <v>241.30000000000004</v>
      </c>
      <c r="L42" s="224">
        <v>245.35000000000002</v>
      </c>
      <c r="M42" s="225">
        <v>237.25</v>
      </c>
      <c r="N42" s="225">
        <v>226.9</v>
      </c>
      <c r="O42" s="225">
        <v>151922100</v>
      </c>
      <c r="P42" s="226">
        <v>2.4824162184526274E-3</v>
      </c>
    </row>
    <row r="43" spans="1:16" ht="12.75" customHeight="1">
      <c r="A43" s="218">
        <v>33</v>
      </c>
      <c r="B43" s="230" t="s">
        <v>57</v>
      </c>
      <c r="C43" s="222" t="s">
        <v>75</v>
      </c>
      <c r="D43" s="223">
        <v>45442</v>
      </c>
      <c r="E43" s="222">
        <v>510.75</v>
      </c>
      <c r="F43" s="222">
        <v>511.11666666666662</v>
      </c>
      <c r="G43" s="224">
        <v>506.43333333333328</v>
      </c>
      <c r="H43" s="224">
        <v>502.11666666666667</v>
      </c>
      <c r="I43" s="224">
        <v>497.43333333333334</v>
      </c>
      <c r="J43" s="224">
        <v>515.43333333333317</v>
      </c>
      <c r="K43" s="224">
        <v>520.11666666666656</v>
      </c>
      <c r="L43" s="224">
        <v>524.43333333333317</v>
      </c>
      <c r="M43" s="225">
        <v>515.79999999999995</v>
      </c>
      <c r="N43" s="225">
        <v>506.8</v>
      </c>
      <c r="O43" s="225">
        <v>16775880</v>
      </c>
      <c r="P43" s="226">
        <v>-1.6496465043205027E-3</v>
      </c>
    </row>
    <row r="44" spans="1:16" ht="12.75" customHeight="1">
      <c r="A44" s="218">
        <v>34</v>
      </c>
      <c r="B44" s="230" t="s">
        <v>54</v>
      </c>
      <c r="C44" s="222" t="s">
        <v>76</v>
      </c>
      <c r="D44" s="223">
        <v>45442</v>
      </c>
      <c r="E44" s="222">
        <v>1243.75</v>
      </c>
      <c r="F44" s="222">
        <v>1242.6833333333334</v>
      </c>
      <c r="G44" s="224">
        <v>1228.0666666666668</v>
      </c>
      <c r="H44" s="224">
        <v>1212.3833333333334</v>
      </c>
      <c r="I44" s="224">
        <v>1197.7666666666669</v>
      </c>
      <c r="J44" s="224">
        <v>1258.3666666666668</v>
      </c>
      <c r="K44" s="224">
        <v>1272.9833333333336</v>
      </c>
      <c r="L44" s="224">
        <v>1288.6666666666667</v>
      </c>
      <c r="M44" s="225">
        <v>1257.3</v>
      </c>
      <c r="N44" s="225">
        <v>1227</v>
      </c>
      <c r="O44" s="225">
        <v>6841000</v>
      </c>
      <c r="P44" s="226">
        <v>-7.6158700224849499E-3</v>
      </c>
    </row>
    <row r="45" spans="1:16" ht="12.75" customHeight="1">
      <c r="A45" s="218">
        <v>35</v>
      </c>
      <c r="B45" s="230" t="s">
        <v>77</v>
      </c>
      <c r="C45" s="222" t="s">
        <v>78</v>
      </c>
      <c r="D45" s="223">
        <v>45442</v>
      </c>
      <c r="E45" s="222">
        <v>1290.3499999999999</v>
      </c>
      <c r="F45" s="222">
        <v>1289.1666666666667</v>
      </c>
      <c r="G45" s="224">
        <v>1279.3833333333334</v>
      </c>
      <c r="H45" s="224">
        <v>1268.4166666666667</v>
      </c>
      <c r="I45" s="224">
        <v>1258.6333333333334</v>
      </c>
      <c r="J45" s="224">
        <v>1300.1333333333334</v>
      </c>
      <c r="K45" s="224">
        <v>1309.9166666666667</v>
      </c>
      <c r="L45" s="224">
        <v>1320.8833333333334</v>
      </c>
      <c r="M45" s="225">
        <v>1298.95</v>
      </c>
      <c r="N45" s="225">
        <v>1278.2</v>
      </c>
      <c r="O45" s="225">
        <v>35134800</v>
      </c>
      <c r="P45" s="226">
        <v>1.4552786426543405E-2</v>
      </c>
    </row>
    <row r="46" spans="1:16" ht="12.75" customHeight="1">
      <c r="A46" s="218">
        <v>36</v>
      </c>
      <c r="B46" s="230" t="s">
        <v>40</v>
      </c>
      <c r="C46" s="222" t="s">
        <v>79</v>
      </c>
      <c r="D46" s="223">
        <v>45442</v>
      </c>
      <c r="E46" s="222">
        <v>282.05</v>
      </c>
      <c r="F46" s="222">
        <v>283.56666666666666</v>
      </c>
      <c r="G46" s="224">
        <v>275.73333333333335</v>
      </c>
      <c r="H46" s="224">
        <v>269.41666666666669</v>
      </c>
      <c r="I46" s="224">
        <v>261.58333333333337</v>
      </c>
      <c r="J46" s="224">
        <v>289.88333333333333</v>
      </c>
      <c r="K46" s="224">
        <v>297.7166666666667</v>
      </c>
      <c r="L46" s="224">
        <v>304.0333333333333</v>
      </c>
      <c r="M46" s="225">
        <v>291.39999999999998</v>
      </c>
      <c r="N46" s="225">
        <v>277.25</v>
      </c>
      <c r="O46" s="225">
        <v>69475875</v>
      </c>
      <c r="P46" s="226">
        <v>1.7410393247795314E-3</v>
      </c>
    </row>
    <row r="47" spans="1:16" ht="12.75" customHeight="1">
      <c r="A47" s="218">
        <v>37</v>
      </c>
      <c r="B47" s="230" t="s">
        <v>42</v>
      </c>
      <c r="C47" s="222" t="s">
        <v>80</v>
      </c>
      <c r="D47" s="223">
        <v>45442</v>
      </c>
      <c r="E47" s="222">
        <v>296</v>
      </c>
      <c r="F47" s="222">
        <v>299.33333333333331</v>
      </c>
      <c r="G47" s="224">
        <v>289.66666666666663</v>
      </c>
      <c r="H47" s="224">
        <v>283.33333333333331</v>
      </c>
      <c r="I47" s="224">
        <v>273.66666666666663</v>
      </c>
      <c r="J47" s="224">
        <v>305.66666666666663</v>
      </c>
      <c r="K47" s="224">
        <v>315.33333333333326</v>
      </c>
      <c r="L47" s="224">
        <v>321.66666666666663</v>
      </c>
      <c r="M47" s="225">
        <v>309</v>
      </c>
      <c r="N47" s="225">
        <v>293</v>
      </c>
      <c r="O47" s="225">
        <v>54265000</v>
      </c>
      <c r="P47" s="226">
        <v>-3.3398646241539008E-2</v>
      </c>
    </row>
    <row r="48" spans="1:16" ht="12.75" customHeight="1">
      <c r="A48" s="218">
        <v>38</v>
      </c>
      <c r="B48" s="230" t="s">
        <v>54</v>
      </c>
      <c r="C48" s="222" t="s">
        <v>81</v>
      </c>
      <c r="D48" s="223">
        <v>45442</v>
      </c>
      <c r="E48" s="222">
        <v>29796.1</v>
      </c>
      <c r="F48" s="222">
        <v>29767.783333333336</v>
      </c>
      <c r="G48" s="224">
        <v>29305.716666666674</v>
      </c>
      <c r="H48" s="224">
        <v>28815.333333333339</v>
      </c>
      <c r="I48" s="224">
        <v>28353.266666666677</v>
      </c>
      <c r="J48" s="224">
        <v>30258.166666666672</v>
      </c>
      <c r="K48" s="224">
        <v>30720.23333333333</v>
      </c>
      <c r="L48" s="224">
        <v>31210.616666666669</v>
      </c>
      <c r="M48" s="225">
        <v>30229.85</v>
      </c>
      <c r="N48" s="225">
        <v>29277.4</v>
      </c>
      <c r="O48" s="225">
        <v>400125</v>
      </c>
      <c r="P48" s="226">
        <v>-1.3133555308916019E-2</v>
      </c>
    </row>
    <row r="49" spans="1:16" ht="12.75" customHeight="1">
      <c r="A49" s="218">
        <v>39</v>
      </c>
      <c r="B49" s="230" t="s">
        <v>82</v>
      </c>
      <c r="C49" s="222" t="s">
        <v>83</v>
      </c>
      <c r="D49" s="223">
        <v>45442</v>
      </c>
      <c r="E49" s="222">
        <v>607.5</v>
      </c>
      <c r="F49" s="222">
        <v>614.05000000000007</v>
      </c>
      <c r="G49" s="224">
        <v>597.05000000000018</v>
      </c>
      <c r="H49" s="224">
        <v>586.60000000000014</v>
      </c>
      <c r="I49" s="224">
        <v>569.60000000000025</v>
      </c>
      <c r="J49" s="224">
        <v>624.50000000000011</v>
      </c>
      <c r="K49" s="224">
        <v>641.49999999999989</v>
      </c>
      <c r="L49" s="224">
        <v>651.95000000000005</v>
      </c>
      <c r="M49" s="225">
        <v>631.04999999999995</v>
      </c>
      <c r="N49" s="225">
        <v>603.6</v>
      </c>
      <c r="O49" s="225">
        <v>27601200</v>
      </c>
      <c r="P49" s="226">
        <v>1.2045012045012045E-2</v>
      </c>
    </row>
    <row r="50" spans="1:16" ht="12.75" customHeight="1">
      <c r="A50" s="218">
        <v>40</v>
      </c>
      <c r="B50" s="230" t="s">
        <v>57</v>
      </c>
      <c r="C50" s="222" t="s">
        <v>84</v>
      </c>
      <c r="D50" s="223">
        <v>45442</v>
      </c>
      <c r="E50" s="222">
        <v>5205.75</v>
      </c>
      <c r="F50" s="222">
        <v>5181.55</v>
      </c>
      <c r="G50" s="224">
        <v>5106.25</v>
      </c>
      <c r="H50" s="224">
        <v>5006.75</v>
      </c>
      <c r="I50" s="224">
        <v>4931.45</v>
      </c>
      <c r="J50" s="224">
        <v>5281.05</v>
      </c>
      <c r="K50" s="224">
        <v>5356.3500000000013</v>
      </c>
      <c r="L50" s="224">
        <v>5455.85</v>
      </c>
      <c r="M50" s="225">
        <v>5256.85</v>
      </c>
      <c r="N50" s="225">
        <v>5082.05</v>
      </c>
      <c r="O50" s="225">
        <v>2670600</v>
      </c>
      <c r="P50" s="226">
        <v>8.2529387920551284E-2</v>
      </c>
    </row>
    <row r="51" spans="1:16" ht="12.75" customHeight="1">
      <c r="A51" s="218">
        <v>41</v>
      </c>
      <c r="B51" s="230" t="s">
        <v>85</v>
      </c>
      <c r="C51" s="227" t="s">
        <v>86</v>
      </c>
      <c r="D51" s="223">
        <v>45442</v>
      </c>
      <c r="E51" s="222">
        <v>616.79999999999995</v>
      </c>
      <c r="F51" s="222">
        <v>614.65</v>
      </c>
      <c r="G51" s="224">
        <v>603.9</v>
      </c>
      <c r="H51" s="224">
        <v>591</v>
      </c>
      <c r="I51" s="224">
        <v>580.25</v>
      </c>
      <c r="J51" s="224">
        <v>627.54999999999995</v>
      </c>
      <c r="K51" s="224">
        <v>638.29999999999995</v>
      </c>
      <c r="L51" s="224">
        <v>651.19999999999993</v>
      </c>
      <c r="M51" s="225">
        <v>625.4</v>
      </c>
      <c r="N51" s="225">
        <v>601.75</v>
      </c>
      <c r="O51" s="225">
        <v>13606000</v>
      </c>
      <c r="P51" s="226">
        <v>8.9729328883945119E-3</v>
      </c>
    </row>
    <row r="52" spans="1:16" ht="12.75" customHeight="1">
      <c r="A52" s="218">
        <v>42</v>
      </c>
      <c r="B52" s="230" t="s">
        <v>61</v>
      </c>
      <c r="C52" s="222" t="s">
        <v>87</v>
      </c>
      <c r="D52" s="223">
        <v>45442</v>
      </c>
      <c r="E52" s="222">
        <v>578.85</v>
      </c>
      <c r="F52" s="222">
        <v>584.06666666666672</v>
      </c>
      <c r="G52" s="224">
        <v>568.43333333333339</v>
      </c>
      <c r="H52" s="224">
        <v>558.01666666666665</v>
      </c>
      <c r="I52" s="224">
        <v>542.38333333333333</v>
      </c>
      <c r="J52" s="224">
        <v>594.48333333333346</v>
      </c>
      <c r="K52" s="224">
        <v>610.1166666666669</v>
      </c>
      <c r="L52" s="224">
        <v>620.53333333333353</v>
      </c>
      <c r="M52" s="225">
        <v>599.70000000000005</v>
      </c>
      <c r="N52" s="225">
        <v>573.65</v>
      </c>
      <c r="O52" s="225">
        <v>67864500</v>
      </c>
      <c r="P52" s="226">
        <v>-1.5337002722660763E-2</v>
      </c>
    </row>
    <row r="53" spans="1:16" ht="12.75" customHeight="1">
      <c r="A53" s="218">
        <v>43</v>
      </c>
      <c r="B53" s="230" t="s">
        <v>66</v>
      </c>
      <c r="C53" s="229" t="s">
        <v>88</v>
      </c>
      <c r="D53" s="223">
        <v>45442</v>
      </c>
      <c r="E53" s="222">
        <v>744.2</v>
      </c>
      <c r="F53" s="222">
        <v>747.15</v>
      </c>
      <c r="G53" s="224">
        <v>731.05</v>
      </c>
      <c r="H53" s="224">
        <v>717.9</v>
      </c>
      <c r="I53" s="224">
        <v>701.8</v>
      </c>
      <c r="J53" s="224">
        <v>760.3</v>
      </c>
      <c r="K53" s="224">
        <v>776.40000000000009</v>
      </c>
      <c r="L53" s="224">
        <v>789.55</v>
      </c>
      <c r="M53" s="225">
        <v>763.25</v>
      </c>
      <c r="N53" s="225">
        <v>734</v>
      </c>
      <c r="O53" s="225">
        <v>4880850</v>
      </c>
      <c r="P53" s="226">
        <v>2.1424199143032036E-2</v>
      </c>
    </row>
    <row r="54" spans="1:16" ht="12.75" customHeight="1">
      <c r="A54" s="218">
        <v>44</v>
      </c>
      <c r="B54" s="230" t="s">
        <v>892</v>
      </c>
      <c r="C54" s="227" t="s">
        <v>89</v>
      </c>
      <c r="D54" s="223">
        <v>45442</v>
      </c>
      <c r="E54" s="222">
        <v>389.9</v>
      </c>
      <c r="F54" s="222">
        <v>393.3</v>
      </c>
      <c r="G54" s="224">
        <v>382.55</v>
      </c>
      <c r="H54" s="224">
        <v>375.2</v>
      </c>
      <c r="I54" s="224">
        <v>364.45</v>
      </c>
      <c r="J54" s="224">
        <v>400.65000000000003</v>
      </c>
      <c r="K54" s="224">
        <v>411.40000000000003</v>
      </c>
      <c r="L54" s="224">
        <v>418.75000000000006</v>
      </c>
      <c r="M54" s="225">
        <v>404.05</v>
      </c>
      <c r="N54" s="225">
        <v>385.95</v>
      </c>
      <c r="O54" s="225">
        <v>12357600</v>
      </c>
      <c r="P54" s="226">
        <v>-3.2183908045977012E-3</v>
      </c>
    </row>
    <row r="55" spans="1:16" ht="12.75" customHeight="1">
      <c r="A55" s="218">
        <v>45</v>
      </c>
      <c r="B55" s="230" t="s">
        <v>66</v>
      </c>
      <c r="C55" s="222" t="s">
        <v>90</v>
      </c>
      <c r="D55" s="223">
        <v>45442</v>
      </c>
      <c r="E55" s="222">
        <v>1312.05</v>
      </c>
      <c r="F55" s="222">
        <v>1315.1166666666666</v>
      </c>
      <c r="G55" s="224">
        <v>1291.2833333333331</v>
      </c>
      <c r="H55" s="224">
        <v>1270.5166666666664</v>
      </c>
      <c r="I55" s="224">
        <v>1246.6833333333329</v>
      </c>
      <c r="J55" s="224">
        <v>1335.8833333333332</v>
      </c>
      <c r="K55" s="224">
        <v>1359.7166666666667</v>
      </c>
      <c r="L55" s="224">
        <v>1380.4833333333333</v>
      </c>
      <c r="M55" s="225">
        <v>1338.95</v>
      </c>
      <c r="N55" s="225">
        <v>1294.3499999999999</v>
      </c>
      <c r="O55" s="225">
        <v>9270625</v>
      </c>
      <c r="P55" s="226">
        <v>-4.0556274256144893E-2</v>
      </c>
    </row>
    <row r="56" spans="1:16" ht="12.75" customHeight="1">
      <c r="A56" s="218">
        <v>46</v>
      </c>
      <c r="B56" s="230" t="s">
        <v>42</v>
      </c>
      <c r="C56" s="222" t="s">
        <v>91</v>
      </c>
      <c r="D56" s="223">
        <v>45442</v>
      </c>
      <c r="E56" s="222">
        <v>1393.05</v>
      </c>
      <c r="F56" s="222">
        <v>1404.45</v>
      </c>
      <c r="G56" s="224">
        <v>1373.65</v>
      </c>
      <c r="H56" s="224">
        <v>1354.25</v>
      </c>
      <c r="I56" s="224">
        <v>1323.45</v>
      </c>
      <c r="J56" s="224">
        <v>1423.8500000000001</v>
      </c>
      <c r="K56" s="224">
        <v>1454.6499999999999</v>
      </c>
      <c r="L56" s="224">
        <v>1474.0500000000002</v>
      </c>
      <c r="M56" s="225">
        <v>1435.25</v>
      </c>
      <c r="N56" s="225">
        <v>1385.05</v>
      </c>
      <c r="O56" s="225">
        <v>8604050</v>
      </c>
      <c r="P56" s="226">
        <v>-1.1319046181708422E-3</v>
      </c>
    </row>
    <row r="57" spans="1:16" ht="12.75" customHeight="1">
      <c r="A57" s="218">
        <v>47</v>
      </c>
      <c r="B57" s="230" t="s">
        <v>130</v>
      </c>
      <c r="C57" s="222" t="s">
        <v>92</v>
      </c>
      <c r="D57" s="223">
        <v>45442</v>
      </c>
      <c r="E57" s="222">
        <v>457.45</v>
      </c>
      <c r="F57" s="222">
        <v>460.98333333333335</v>
      </c>
      <c r="G57" s="224">
        <v>450.7166666666667</v>
      </c>
      <c r="H57" s="224">
        <v>443.98333333333335</v>
      </c>
      <c r="I57" s="224">
        <v>433.7166666666667</v>
      </c>
      <c r="J57" s="224">
        <v>467.7166666666667</v>
      </c>
      <c r="K57" s="224">
        <v>477.98333333333335</v>
      </c>
      <c r="L57" s="224">
        <v>484.7166666666667</v>
      </c>
      <c r="M57" s="225">
        <v>471.25</v>
      </c>
      <c r="N57" s="225">
        <v>454.25</v>
      </c>
      <c r="O57" s="225">
        <v>56613900</v>
      </c>
      <c r="P57" s="226">
        <v>-1.3574826198316868E-2</v>
      </c>
    </row>
    <row r="58" spans="1:16" ht="12.75" customHeight="1">
      <c r="A58" s="218">
        <v>48</v>
      </c>
      <c r="B58" s="230" t="s">
        <v>85</v>
      </c>
      <c r="C58" s="222" t="s">
        <v>93</v>
      </c>
      <c r="D58" s="223">
        <v>45442</v>
      </c>
      <c r="E58" s="222">
        <v>4429.45</v>
      </c>
      <c r="F58" s="222">
        <v>4424.2999999999993</v>
      </c>
      <c r="G58" s="224">
        <v>4355.1999999999989</v>
      </c>
      <c r="H58" s="224">
        <v>4280.95</v>
      </c>
      <c r="I58" s="224">
        <v>4211.8499999999995</v>
      </c>
      <c r="J58" s="224">
        <v>4498.5499999999984</v>
      </c>
      <c r="K58" s="224">
        <v>4567.6499999999987</v>
      </c>
      <c r="L58" s="224">
        <v>4641.8999999999978</v>
      </c>
      <c r="M58" s="225">
        <v>4493.3999999999996</v>
      </c>
      <c r="N58" s="225">
        <v>4350.05</v>
      </c>
      <c r="O58" s="225">
        <v>4105350</v>
      </c>
      <c r="P58" s="226">
        <v>2.7712064886786077E-2</v>
      </c>
    </row>
    <row r="59" spans="1:16" ht="12.75" customHeight="1">
      <c r="A59" s="218">
        <v>49</v>
      </c>
      <c r="B59" s="230" t="s">
        <v>57</v>
      </c>
      <c r="C59" s="222" t="s">
        <v>94</v>
      </c>
      <c r="D59" s="223">
        <v>45442</v>
      </c>
      <c r="E59" s="222">
        <v>2855.8</v>
      </c>
      <c r="F59" s="222">
        <v>2875.3833333333337</v>
      </c>
      <c r="G59" s="224">
        <v>2803.9666666666672</v>
      </c>
      <c r="H59" s="224">
        <v>2752.1333333333337</v>
      </c>
      <c r="I59" s="224">
        <v>2680.7166666666672</v>
      </c>
      <c r="J59" s="224">
        <v>2927.2166666666672</v>
      </c>
      <c r="K59" s="224">
        <v>2998.6333333333341</v>
      </c>
      <c r="L59" s="224">
        <v>3050.4666666666672</v>
      </c>
      <c r="M59" s="225">
        <v>2946.8</v>
      </c>
      <c r="N59" s="225">
        <v>2823.55</v>
      </c>
      <c r="O59" s="225">
        <v>3065650</v>
      </c>
      <c r="P59" s="226">
        <v>3.3022762118174315E-2</v>
      </c>
    </row>
    <row r="60" spans="1:16" ht="12.75" customHeight="1">
      <c r="A60" s="218">
        <v>50</v>
      </c>
      <c r="B60" s="230" t="s">
        <v>115</v>
      </c>
      <c r="C60" s="222" t="s">
        <v>95</v>
      </c>
      <c r="D60" s="223">
        <v>45442</v>
      </c>
      <c r="E60" s="222">
        <v>1009.8</v>
      </c>
      <c r="F60" s="222">
        <v>1012.7333333333332</v>
      </c>
      <c r="G60" s="224">
        <v>987.66666666666652</v>
      </c>
      <c r="H60" s="224">
        <v>965.5333333333333</v>
      </c>
      <c r="I60" s="224">
        <v>940.46666666666658</v>
      </c>
      <c r="J60" s="224">
        <v>1034.8666666666663</v>
      </c>
      <c r="K60" s="224">
        <v>1059.9333333333334</v>
      </c>
      <c r="L60" s="224">
        <v>1082.0666666666664</v>
      </c>
      <c r="M60" s="225">
        <v>1037.8</v>
      </c>
      <c r="N60" s="225">
        <v>990.6</v>
      </c>
      <c r="O60" s="225">
        <v>13469000</v>
      </c>
      <c r="P60" s="226">
        <v>4.9805144193296957E-2</v>
      </c>
    </row>
    <row r="61" spans="1:16" ht="12.75" customHeight="1">
      <c r="A61" s="218">
        <v>51</v>
      </c>
      <c r="B61" s="230" t="s">
        <v>892</v>
      </c>
      <c r="C61" s="229" t="s">
        <v>96</v>
      </c>
      <c r="D61" s="223">
        <v>45442</v>
      </c>
      <c r="E61" s="222">
        <v>1205.4000000000001</v>
      </c>
      <c r="F61" s="222">
        <v>1207.2666666666667</v>
      </c>
      <c r="G61" s="224">
        <v>1184.8833333333332</v>
      </c>
      <c r="H61" s="224">
        <v>1164.3666666666666</v>
      </c>
      <c r="I61" s="224">
        <v>1141.9833333333331</v>
      </c>
      <c r="J61" s="224">
        <v>1227.7833333333333</v>
      </c>
      <c r="K61" s="224">
        <v>1250.166666666667</v>
      </c>
      <c r="L61" s="224">
        <v>1270.6833333333334</v>
      </c>
      <c r="M61" s="225">
        <v>1229.6500000000001</v>
      </c>
      <c r="N61" s="225">
        <v>1186.75</v>
      </c>
      <c r="O61" s="225">
        <v>1759100</v>
      </c>
      <c r="P61" s="226">
        <v>-6.7532467532467527E-2</v>
      </c>
    </row>
    <row r="62" spans="1:16" ht="12.75" customHeight="1">
      <c r="A62" s="218">
        <v>52</v>
      </c>
      <c r="B62" s="230" t="s">
        <v>40</v>
      </c>
      <c r="C62" s="227" t="s">
        <v>97</v>
      </c>
      <c r="D62" s="223">
        <v>45442</v>
      </c>
      <c r="E62" s="222">
        <v>323.2</v>
      </c>
      <c r="F62" s="222">
        <v>323.36666666666667</v>
      </c>
      <c r="G62" s="224">
        <v>318.43333333333334</v>
      </c>
      <c r="H62" s="224">
        <v>313.66666666666669</v>
      </c>
      <c r="I62" s="224">
        <v>308.73333333333335</v>
      </c>
      <c r="J62" s="224">
        <v>328.13333333333333</v>
      </c>
      <c r="K62" s="224">
        <v>333.06666666666672</v>
      </c>
      <c r="L62" s="224">
        <v>337.83333333333331</v>
      </c>
      <c r="M62" s="225">
        <v>328.3</v>
      </c>
      <c r="N62" s="225">
        <v>318.60000000000002</v>
      </c>
      <c r="O62" s="225">
        <v>15049800</v>
      </c>
      <c r="P62" s="226">
        <v>-3.0833429929291757E-2</v>
      </c>
    </row>
    <row r="63" spans="1:16" ht="12.75" customHeight="1">
      <c r="A63" s="218">
        <v>53</v>
      </c>
      <c r="B63" s="230" t="s">
        <v>61</v>
      </c>
      <c r="C63" s="222" t="s">
        <v>98</v>
      </c>
      <c r="D63" s="223">
        <v>45442</v>
      </c>
      <c r="E63" s="222">
        <v>154.9</v>
      </c>
      <c r="F63" s="222">
        <v>156.63333333333335</v>
      </c>
      <c r="G63" s="224">
        <v>151.56666666666672</v>
      </c>
      <c r="H63" s="224">
        <v>148.23333333333338</v>
      </c>
      <c r="I63" s="224">
        <v>143.16666666666674</v>
      </c>
      <c r="J63" s="224">
        <v>159.9666666666667</v>
      </c>
      <c r="K63" s="224">
        <v>165.03333333333336</v>
      </c>
      <c r="L63" s="224">
        <v>168.36666666666667</v>
      </c>
      <c r="M63" s="225">
        <v>161.69999999999999</v>
      </c>
      <c r="N63" s="225">
        <v>153.30000000000001</v>
      </c>
      <c r="O63" s="225">
        <v>31565000</v>
      </c>
      <c r="P63" s="226">
        <v>-2.7272727272727271E-2</v>
      </c>
    </row>
    <row r="64" spans="1:16" ht="12.75" customHeight="1">
      <c r="A64" s="218">
        <v>54</v>
      </c>
      <c r="B64" s="230" t="s">
        <v>40</v>
      </c>
      <c r="C64" s="222" t="s">
        <v>99</v>
      </c>
      <c r="D64" s="223">
        <v>45442</v>
      </c>
      <c r="E64" s="222">
        <v>3387.35</v>
      </c>
      <c r="F64" s="222">
        <v>3395.8666666666668</v>
      </c>
      <c r="G64" s="224">
        <v>3328.8333333333335</v>
      </c>
      <c r="H64" s="224">
        <v>3270.3166666666666</v>
      </c>
      <c r="I64" s="224">
        <v>3203.2833333333333</v>
      </c>
      <c r="J64" s="224">
        <v>3454.3833333333337</v>
      </c>
      <c r="K64" s="224">
        <v>3521.4166666666665</v>
      </c>
      <c r="L64" s="224">
        <v>3579.9333333333338</v>
      </c>
      <c r="M64" s="225">
        <v>3462.9</v>
      </c>
      <c r="N64" s="225">
        <v>3337.35</v>
      </c>
      <c r="O64" s="225">
        <v>3500400</v>
      </c>
      <c r="P64" s="226">
        <v>-4.7765267826680316E-3</v>
      </c>
    </row>
    <row r="65" spans="1:16" ht="12.75" customHeight="1">
      <c r="A65" s="218">
        <v>55</v>
      </c>
      <c r="B65" s="230" t="s">
        <v>57</v>
      </c>
      <c r="C65" s="222" t="s">
        <v>100</v>
      </c>
      <c r="D65" s="223">
        <v>45442</v>
      </c>
      <c r="E65" s="222">
        <v>561.5</v>
      </c>
      <c r="F65" s="222">
        <v>555.65</v>
      </c>
      <c r="G65" s="224">
        <v>542.29999999999995</v>
      </c>
      <c r="H65" s="224">
        <v>523.1</v>
      </c>
      <c r="I65" s="224">
        <v>509.75</v>
      </c>
      <c r="J65" s="224">
        <v>574.84999999999991</v>
      </c>
      <c r="K65" s="224">
        <v>588.20000000000005</v>
      </c>
      <c r="L65" s="224">
        <v>607.39999999999986</v>
      </c>
      <c r="M65" s="225">
        <v>569</v>
      </c>
      <c r="N65" s="225">
        <v>536.45000000000005</v>
      </c>
      <c r="O65" s="225">
        <v>20260000</v>
      </c>
      <c r="P65" s="226">
        <v>2.7839431796562876E-2</v>
      </c>
    </row>
    <row r="66" spans="1:16" ht="12.75" customHeight="1">
      <c r="A66" s="218">
        <v>56</v>
      </c>
      <c r="B66" s="230" t="s">
        <v>47</v>
      </c>
      <c r="C66" s="227" t="s">
        <v>101</v>
      </c>
      <c r="D66" s="223">
        <v>45442</v>
      </c>
      <c r="E66" s="222">
        <v>1771.5</v>
      </c>
      <c r="F66" s="222">
        <v>1781.0333333333335</v>
      </c>
      <c r="G66" s="224">
        <v>1752.7166666666672</v>
      </c>
      <c r="H66" s="224">
        <v>1733.9333333333336</v>
      </c>
      <c r="I66" s="224">
        <v>1705.6166666666672</v>
      </c>
      <c r="J66" s="224">
        <v>1799.8166666666671</v>
      </c>
      <c r="K66" s="224">
        <v>1828.1333333333332</v>
      </c>
      <c r="L66" s="224">
        <v>1846.916666666667</v>
      </c>
      <c r="M66" s="225">
        <v>1809.35</v>
      </c>
      <c r="N66" s="225">
        <v>1762.25</v>
      </c>
      <c r="O66" s="225">
        <v>3221425</v>
      </c>
      <c r="P66" s="226">
        <v>-6.6068427463496617E-3</v>
      </c>
    </row>
    <row r="67" spans="1:16" ht="12.75" customHeight="1">
      <c r="A67" s="218">
        <v>57</v>
      </c>
      <c r="B67" s="230" t="s">
        <v>892</v>
      </c>
      <c r="C67" s="222" t="s">
        <v>102</v>
      </c>
      <c r="D67" s="223">
        <v>45442</v>
      </c>
      <c r="E67" s="222">
        <v>2524.5500000000002</v>
      </c>
      <c r="F67" s="222">
        <v>2532.7666666666669</v>
      </c>
      <c r="G67" s="224">
        <v>2480.5333333333338</v>
      </c>
      <c r="H67" s="224">
        <v>2436.5166666666669</v>
      </c>
      <c r="I67" s="224">
        <v>2384.2833333333338</v>
      </c>
      <c r="J67" s="224">
        <v>2576.7833333333338</v>
      </c>
      <c r="K67" s="224">
        <v>2629.0166666666664</v>
      </c>
      <c r="L67" s="224">
        <v>2673.0333333333338</v>
      </c>
      <c r="M67" s="225">
        <v>2585</v>
      </c>
      <c r="N67" s="225">
        <v>2488.75</v>
      </c>
      <c r="O67" s="225">
        <v>1773600</v>
      </c>
      <c r="P67" s="226">
        <v>-5.2412245552171825E-2</v>
      </c>
    </row>
    <row r="68" spans="1:16" ht="12.75" customHeight="1">
      <c r="A68" s="218">
        <v>58</v>
      </c>
      <c r="B68" s="230" t="s">
        <v>42</v>
      </c>
      <c r="C68" s="227" t="s">
        <v>104</v>
      </c>
      <c r="D68" s="223">
        <v>45442</v>
      </c>
      <c r="E68" s="222">
        <v>3929.2</v>
      </c>
      <c r="F68" s="222">
        <v>3936.1166666666668</v>
      </c>
      <c r="G68" s="224">
        <v>3894.0833333333335</v>
      </c>
      <c r="H68" s="224">
        <v>3858.9666666666667</v>
      </c>
      <c r="I68" s="224">
        <v>3816.9333333333334</v>
      </c>
      <c r="J68" s="224">
        <v>3971.2333333333336</v>
      </c>
      <c r="K68" s="224">
        <v>4013.2666666666664</v>
      </c>
      <c r="L68" s="224">
        <v>4048.3833333333337</v>
      </c>
      <c r="M68" s="225">
        <v>3978.15</v>
      </c>
      <c r="N68" s="225">
        <v>3901</v>
      </c>
      <c r="O68" s="225">
        <v>2709000</v>
      </c>
      <c r="P68" s="226">
        <v>9.6906448005963479E-3</v>
      </c>
    </row>
    <row r="69" spans="1:16" ht="12.75" customHeight="1">
      <c r="A69" s="218">
        <v>59</v>
      </c>
      <c r="B69" s="230" t="s">
        <v>40</v>
      </c>
      <c r="C69" s="222" t="s">
        <v>105</v>
      </c>
      <c r="D69" s="223">
        <v>45442</v>
      </c>
      <c r="E69" s="222">
        <v>8355.7000000000007</v>
      </c>
      <c r="F69" s="222">
        <v>8396.9</v>
      </c>
      <c r="G69" s="224">
        <v>8269.8499999999985</v>
      </c>
      <c r="H69" s="224">
        <v>8183.9999999999982</v>
      </c>
      <c r="I69" s="224">
        <v>8056.9499999999971</v>
      </c>
      <c r="J69" s="224">
        <v>8482.75</v>
      </c>
      <c r="K69" s="224">
        <v>8609.7999999999993</v>
      </c>
      <c r="L69" s="224">
        <v>8695.6500000000015</v>
      </c>
      <c r="M69" s="225">
        <v>8523.9500000000007</v>
      </c>
      <c r="N69" s="225">
        <v>8311.0499999999993</v>
      </c>
      <c r="O69" s="225">
        <v>984000</v>
      </c>
      <c r="P69" s="226">
        <v>-2.736394040741867E-3</v>
      </c>
    </row>
    <row r="70" spans="1:16" ht="12.75" customHeight="1">
      <c r="A70" s="218">
        <v>60</v>
      </c>
      <c r="B70" s="230" t="s">
        <v>106</v>
      </c>
      <c r="C70" s="229" t="s">
        <v>107</v>
      </c>
      <c r="D70" s="223">
        <v>45442</v>
      </c>
      <c r="E70" s="222">
        <v>861.25</v>
      </c>
      <c r="F70" s="222">
        <v>868.1</v>
      </c>
      <c r="G70" s="224">
        <v>839.15000000000009</v>
      </c>
      <c r="H70" s="224">
        <v>817.05000000000007</v>
      </c>
      <c r="I70" s="224">
        <v>788.10000000000014</v>
      </c>
      <c r="J70" s="224">
        <v>890.2</v>
      </c>
      <c r="K70" s="224">
        <v>919.15000000000009</v>
      </c>
      <c r="L70" s="224">
        <v>941.25</v>
      </c>
      <c r="M70" s="225">
        <v>897.05</v>
      </c>
      <c r="N70" s="225">
        <v>846</v>
      </c>
      <c r="O70" s="225">
        <v>42366225</v>
      </c>
      <c r="P70" s="226">
        <v>4.2933447064318932E-2</v>
      </c>
    </row>
    <row r="71" spans="1:16" ht="12.75" customHeight="1">
      <c r="A71" s="218">
        <v>61</v>
      </c>
      <c r="B71" s="230" t="s">
        <v>42</v>
      </c>
      <c r="C71" s="222" t="s">
        <v>108</v>
      </c>
      <c r="D71" s="223">
        <v>45442</v>
      </c>
      <c r="E71" s="222">
        <v>6264.3</v>
      </c>
      <c r="F71" s="222">
        <v>6273.2166666666672</v>
      </c>
      <c r="G71" s="224">
        <v>6197.4333333333343</v>
      </c>
      <c r="H71" s="224">
        <v>6130.5666666666675</v>
      </c>
      <c r="I71" s="224">
        <v>6054.7833333333347</v>
      </c>
      <c r="J71" s="224">
        <v>6340.0833333333339</v>
      </c>
      <c r="K71" s="224">
        <v>6415.8666666666668</v>
      </c>
      <c r="L71" s="224">
        <v>6482.7333333333336</v>
      </c>
      <c r="M71" s="225">
        <v>6349</v>
      </c>
      <c r="N71" s="225">
        <v>6206.35</v>
      </c>
      <c r="O71" s="225">
        <v>2647375</v>
      </c>
      <c r="P71" s="226">
        <v>4.8257770738467633E-2</v>
      </c>
    </row>
    <row r="72" spans="1:16" ht="12.75" customHeight="1">
      <c r="A72" s="218">
        <v>62</v>
      </c>
      <c r="B72" s="230" t="s">
        <v>54</v>
      </c>
      <c r="C72" s="222" t="s">
        <v>109</v>
      </c>
      <c r="D72" s="223">
        <v>45442</v>
      </c>
      <c r="E72" s="222">
        <v>4619.3</v>
      </c>
      <c r="F72" s="222">
        <v>4613.7666666666673</v>
      </c>
      <c r="G72" s="224">
        <v>4570.633333333335</v>
      </c>
      <c r="H72" s="224">
        <v>4521.9666666666681</v>
      </c>
      <c r="I72" s="224">
        <v>4478.8333333333358</v>
      </c>
      <c r="J72" s="224">
        <v>4662.4333333333343</v>
      </c>
      <c r="K72" s="224">
        <v>4705.5666666666675</v>
      </c>
      <c r="L72" s="224">
        <v>4754.2333333333336</v>
      </c>
      <c r="M72" s="225">
        <v>4656.8999999999996</v>
      </c>
      <c r="N72" s="225">
        <v>4565.1000000000004</v>
      </c>
      <c r="O72" s="225">
        <v>3206700</v>
      </c>
      <c r="P72" s="226">
        <v>4.7504716172183159E-2</v>
      </c>
    </row>
    <row r="73" spans="1:16" ht="12.75" customHeight="1">
      <c r="A73" s="218">
        <v>63</v>
      </c>
      <c r="B73" s="230" t="s">
        <v>54</v>
      </c>
      <c r="C73" s="222" t="s">
        <v>110</v>
      </c>
      <c r="D73" s="223">
        <v>45442</v>
      </c>
      <c r="E73" s="222">
        <v>3461</v>
      </c>
      <c r="F73" s="222">
        <v>3465.5666666666671</v>
      </c>
      <c r="G73" s="224">
        <v>3419.4333333333343</v>
      </c>
      <c r="H73" s="224">
        <v>3377.8666666666672</v>
      </c>
      <c r="I73" s="224">
        <v>3331.7333333333345</v>
      </c>
      <c r="J73" s="224">
        <v>3507.1333333333341</v>
      </c>
      <c r="K73" s="224">
        <v>3553.2666666666664</v>
      </c>
      <c r="L73" s="224">
        <v>3594.8333333333339</v>
      </c>
      <c r="M73" s="225">
        <v>3511.7</v>
      </c>
      <c r="N73" s="225">
        <v>3424</v>
      </c>
      <c r="O73" s="225">
        <v>1211100</v>
      </c>
      <c r="P73" s="226">
        <v>-3.4845496383957925E-2</v>
      </c>
    </row>
    <row r="74" spans="1:16" ht="12.75" customHeight="1">
      <c r="A74" s="218">
        <v>64</v>
      </c>
      <c r="B74" s="230" t="s">
        <v>54</v>
      </c>
      <c r="C74" s="222" t="s">
        <v>111</v>
      </c>
      <c r="D74" s="223">
        <v>45442</v>
      </c>
      <c r="E74" s="222">
        <v>455.95</v>
      </c>
      <c r="F74" s="222">
        <v>459.95</v>
      </c>
      <c r="G74" s="224">
        <v>450</v>
      </c>
      <c r="H74" s="224">
        <v>444.05</v>
      </c>
      <c r="I74" s="224">
        <v>434.1</v>
      </c>
      <c r="J74" s="224">
        <v>465.9</v>
      </c>
      <c r="K74" s="224">
        <v>475.84999999999991</v>
      </c>
      <c r="L74" s="224">
        <v>481.79999999999995</v>
      </c>
      <c r="M74" s="225">
        <v>469.9</v>
      </c>
      <c r="N74" s="225">
        <v>454</v>
      </c>
      <c r="O74" s="225">
        <v>13168800</v>
      </c>
      <c r="P74" s="226">
        <v>-3.8507031147325538E-2</v>
      </c>
    </row>
    <row r="75" spans="1:16" ht="12.75" customHeight="1">
      <c r="A75" s="218">
        <v>65</v>
      </c>
      <c r="B75" s="230" t="s">
        <v>61</v>
      </c>
      <c r="C75" s="222" t="s">
        <v>112</v>
      </c>
      <c r="D75" s="223">
        <v>45442</v>
      </c>
      <c r="E75" s="222">
        <v>160.6</v>
      </c>
      <c r="F75" s="222">
        <v>162.1</v>
      </c>
      <c r="G75" s="224">
        <v>158.75</v>
      </c>
      <c r="H75" s="224">
        <v>156.9</v>
      </c>
      <c r="I75" s="224">
        <v>153.55000000000001</v>
      </c>
      <c r="J75" s="224">
        <v>163.95</v>
      </c>
      <c r="K75" s="224">
        <v>167.29999999999995</v>
      </c>
      <c r="L75" s="224">
        <v>169.14999999999998</v>
      </c>
      <c r="M75" s="225">
        <v>165.45</v>
      </c>
      <c r="N75" s="225">
        <v>160.25</v>
      </c>
      <c r="O75" s="225">
        <v>106985000</v>
      </c>
      <c r="P75" s="226">
        <v>-1.3690421314649212E-2</v>
      </c>
    </row>
    <row r="76" spans="1:16" ht="12.75" customHeight="1">
      <c r="A76" s="218">
        <v>66</v>
      </c>
      <c r="B76" s="230" t="s">
        <v>82</v>
      </c>
      <c r="C76" s="222" t="s">
        <v>113</v>
      </c>
      <c r="D76" s="223">
        <v>45442</v>
      </c>
      <c r="E76" s="222">
        <v>194.1</v>
      </c>
      <c r="F76" s="222">
        <v>195.39999999999998</v>
      </c>
      <c r="G76" s="224">
        <v>191.09999999999997</v>
      </c>
      <c r="H76" s="224">
        <v>188.1</v>
      </c>
      <c r="I76" s="224">
        <v>183.79999999999998</v>
      </c>
      <c r="J76" s="224">
        <v>198.39999999999995</v>
      </c>
      <c r="K76" s="224">
        <v>202.69999999999996</v>
      </c>
      <c r="L76" s="224">
        <v>205.69999999999993</v>
      </c>
      <c r="M76" s="225">
        <v>199.7</v>
      </c>
      <c r="N76" s="225">
        <v>192.4</v>
      </c>
      <c r="O76" s="225">
        <v>140617200</v>
      </c>
      <c r="P76" s="226">
        <v>-4.6632124352331602E-3</v>
      </c>
    </row>
    <row r="77" spans="1:16" ht="12.75" customHeight="1">
      <c r="A77" s="218">
        <v>67</v>
      </c>
      <c r="B77" s="230" t="s">
        <v>42</v>
      </c>
      <c r="C77" s="222" t="s">
        <v>114</v>
      </c>
      <c r="D77" s="223">
        <v>45442</v>
      </c>
      <c r="E77" s="222">
        <v>1020.75</v>
      </c>
      <c r="F77" s="222">
        <v>1025.1666666666667</v>
      </c>
      <c r="G77" s="224">
        <v>998.03333333333353</v>
      </c>
      <c r="H77" s="224">
        <v>975.31666666666683</v>
      </c>
      <c r="I77" s="224">
        <v>948.18333333333362</v>
      </c>
      <c r="J77" s="224">
        <v>1047.8833333333334</v>
      </c>
      <c r="K77" s="224">
        <v>1075.0166666666667</v>
      </c>
      <c r="L77" s="224">
        <v>1097.7333333333333</v>
      </c>
      <c r="M77" s="225">
        <v>1052.3</v>
      </c>
      <c r="N77" s="225">
        <v>1002.45</v>
      </c>
      <c r="O77" s="225">
        <v>11982800</v>
      </c>
      <c r="P77" s="226">
        <v>4.8027235698218738E-3</v>
      </c>
    </row>
    <row r="78" spans="1:16" ht="12.75" customHeight="1">
      <c r="A78" s="218">
        <v>68</v>
      </c>
      <c r="B78" s="230" t="s">
        <v>115</v>
      </c>
      <c r="C78" s="222" t="s">
        <v>116</v>
      </c>
      <c r="D78" s="223">
        <v>45442</v>
      </c>
      <c r="E78" s="222">
        <v>79.25</v>
      </c>
      <c r="F78" s="222">
        <v>80.383333333333326</v>
      </c>
      <c r="G78" s="224">
        <v>77.566666666666649</v>
      </c>
      <c r="H78" s="224">
        <v>75.883333333333326</v>
      </c>
      <c r="I78" s="224">
        <v>73.066666666666649</v>
      </c>
      <c r="J78" s="224">
        <v>82.066666666666649</v>
      </c>
      <c r="K78" s="224">
        <v>84.883333333333312</v>
      </c>
      <c r="L78" s="224">
        <v>86.566666666666649</v>
      </c>
      <c r="M78" s="225">
        <v>83.2</v>
      </c>
      <c r="N78" s="225">
        <v>78.7</v>
      </c>
      <c r="O78" s="225">
        <v>258963750</v>
      </c>
      <c r="P78" s="226">
        <v>-3.6418435263091797E-2</v>
      </c>
    </row>
    <row r="79" spans="1:16" ht="12.75" customHeight="1">
      <c r="A79" s="218">
        <v>69</v>
      </c>
      <c r="B79" s="230" t="s">
        <v>892</v>
      </c>
      <c r="C79" s="222" t="s">
        <v>117</v>
      </c>
      <c r="D79" s="223">
        <v>45442</v>
      </c>
      <c r="E79" s="222">
        <v>654.25</v>
      </c>
      <c r="F79" s="222">
        <v>663.51666666666677</v>
      </c>
      <c r="G79" s="224">
        <v>643.33333333333348</v>
      </c>
      <c r="H79" s="224">
        <v>632.41666666666674</v>
      </c>
      <c r="I79" s="224">
        <v>612.23333333333346</v>
      </c>
      <c r="J79" s="224">
        <v>674.43333333333351</v>
      </c>
      <c r="K79" s="224">
        <v>694.61666666666667</v>
      </c>
      <c r="L79" s="224">
        <v>705.53333333333353</v>
      </c>
      <c r="M79" s="225">
        <v>683.7</v>
      </c>
      <c r="N79" s="225">
        <v>652.6</v>
      </c>
      <c r="O79" s="225">
        <v>6919900</v>
      </c>
      <c r="P79" s="226">
        <v>2.3457027494712554E-2</v>
      </c>
    </row>
    <row r="80" spans="1:16" ht="12.75" customHeight="1">
      <c r="A80" s="218">
        <v>70</v>
      </c>
      <c r="B80" s="230" t="s">
        <v>57</v>
      </c>
      <c r="C80" s="228" t="s">
        <v>118</v>
      </c>
      <c r="D80" s="223">
        <v>45442</v>
      </c>
      <c r="E80" s="222">
        <v>1317.3</v>
      </c>
      <c r="F80" s="222">
        <v>1303.8999999999999</v>
      </c>
      <c r="G80" s="224">
        <v>1258.3999999999996</v>
      </c>
      <c r="H80" s="224">
        <v>1199.4999999999998</v>
      </c>
      <c r="I80" s="224">
        <v>1153.9999999999995</v>
      </c>
      <c r="J80" s="224">
        <v>1362.7999999999997</v>
      </c>
      <c r="K80" s="224">
        <v>1408.3000000000002</v>
      </c>
      <c r="L80" s="224">
        <v>1467.1999999999998</v>
      </c>
      <c r="M80" s="225">
        <v>1349.4</v>
      </c>
      <c r="N80" s="225">
        <v>1245</v>
      </c>
      <c r="O80" s="225">
        <v>7179000</v>
      </c>
      <c r="P80" s="226">
        <v>0.11414603864359432</v>
      </c>
    </row>
    <row r="81" spans="1:16" ht="12.75" customHeight="1">
      <c r="A81" s="218">
        <v>71</v>
      </c>
      <c r="B81" s="230" t="s">
        <v>106</v>
      </c>
      <c r="C81" s="222" t="s">
        <v>119</v>
      </c>
      <c r="D81" s="223">
        <v>45442</v>
      </c>
      <c r="E81" s="222">
        <v>2791.85</v>
      </c>
      <c r="F81" s="222">
        <v>2830.7666666666664</v>
      </c>
      <c r="G81" s="224">
        <v>2736.9333333333329</v>
      </c>
      <c r="H81" s="224">
        <v>2682.0166666666664</v>
      </c>
      <c r="I81" s="224">
        <v>2588.1833333333329</v>
      </c>
      <c r="J81" s="224">
        <v>2885.6833333333329</v>
      </c>
      <c r="K81" s="224">
        <v>2979.5166666666669</v>
      </c>
      <c r="L81" s="224">
        <v>3034.4333333333329</v>
      </c>
      <c r="M81" s="225">
        <v>2924.6</v>
      </c>
      <c r="N81" s="225">
        <v>2775.85</v>
      </c>
      <c r="O81" s="225">
        <v>3855300</v>
      </c>
      <c r="P81" s="226">
        <v>-0.15293729916783388</v>
      </c>
    </row>
    <row r="82" spans="1:16" ht="12.75" customHeight="1">
      <c r="A82" s="218">
        <v>72</v>
      </c>
      <c r="B82" s="230" t="s">
        <v>42</v>
      </c>
      <c r="C82" s="222" t="s">
        <v>120</v>
      </c>
      <c r="D82" s="223">
        <v>45442</v>
      </c>
      <c r="E82" s="222">
        <v>410.35</v>
      </c>
      <c r="F82" s="222">
        <v>414.36666666666662</v>
      </c>
      <c r="G82" s="224">
        <v>405.08333333333326</v>
      </c>
      <c r="H82" s="224">
        <v>399.81666666666666</v>
      </c>
      <c r="I82" s="224">
        <v>390.5333333333333</v>
      </c>
      <c r="J82" s="224">
        <v>419.63333333333321</v>
      </c>
      <c r="K82" s="224">
        <v>428.91666666666663</v>
      </c>
      <c r="L82" s="224">
        <v>434.18333333333317</v>
      </c>
      <c r="M82" s="225">
        <v>423.65</v>
      </c>
      <c r="N82" s="225">
        <v>409.1</v>
      </c>
      <c r="O82" s="225">
        <v>10650000</v>
      </c>
      <c r="P82" s="226">
        <v>-1.0406987548782755E-2</v>
      </c>
    </row>
    <row r="83" spans="1:16" ht="12.75" customHeight="1">
      <c r="A83" s="218">
        <v>73</v>
      </c>
      <c r="B83" s="230" t="s">
        <v>47</v>
      </c>
      <c r="C83" s="222" t="s">
        <v>121</v>
      </c>
      <c r="D83" s="223">
        <v>45442</v>
      </c>
      <c r="E83" s="222">
        <v>2420.5</v>
      </c>
      <c r="F83" s="222">
        <v>2433.1666666666665</v>
      </c>
      <c r="G83" s="224">
        <v>2397.333333333333</v>
      </c>
      <c r="H83" s="224">
        <v>2374.1666666666665</v>
      </c>
      <c r="I83" s="224">
        <v>2338.333333333333</v>
      </c>
      <c r="J83" s="224">
        <v>2456.333333333333</v>
      </c>
      <c r="K83" s="224">
        <v>2492.1666666666661</v>
      </c>
      <c r="L83" s="224">
        <v>2515.333333333333</v>
      </c>
      <c r="M83" s="225">
        <v>2469</v>
      </c>
      <c r="N83" s="225">
        <v>2410</v>
      </c>
      <c r="O83" s="225">
        <v>7075591</v>
      </c>
      <c r="P83" s="226">
        <v>1.766768036599033E-2</v>
      </c>
    </row>
    <row r="84" spans="1:16" ht="12.75" customHeight="1">
      <c r="A84" s="218">
        <v>74</v>
      </c>
      <c r="B84" s="230" t="s">
        <v>82</v>
      </c>
      <c r="C84" s="222" t="s">
        <v>122</v>
      </c>
      <c r="D84" s="223">
        <v>45442</v>
      </c>
      <c r="E84" s="222">
        <v>538.9</v>
      </c>
      <c r="F84" s="222">
        <v>546.48333333333323</v>
      </c>
      <c r="G84" s="224">
        <v>523.51666666666642</v>
      </c>
      <c r="H84" s="224">
        <v>508.13333333333321</v>
      </c>
      <c r="I84" s="224">
        <v>485.1666666666664</v>
      </c>
      <c r="J84" s="224">
        <v>561.86666666666645</v>
      </c>
      <c r="K84" s="224">
        <v>584.83333333333337</v>
      </c>
      <c r="L84" s="224">
        <v>600.21666666666647</v>
      </c>
      <c r="M84" s="225">
        <v>569.45000000000005</v>
      </c>
      <c r="N84" s="225">
        <v>531.1</v>
      </c>
      <c r="O84" s="225">
        <v>7750000</v>
      </c>
      <c r="P84" s="226">
        <v>6.6942006539321974E-2</v>
      </c>
    </row>
    <row r="85" spans="1:16" ht="12.75" customHeight="1">
      <c r="A85" s="218">
        <v>75</v>
      </c>
      <c r="B85" s="230" t="s">
        <v>40</v>
      </c>
      <c r="C85" s="222" t="s">
        <v>123</v>
      </c>
      <c r="D85" s="223">
        <v>45442</v>
      </c>
      <c r="E85" s="222">
        <v>3738.25</v>
      </c>
      <c r="F85" s="222">
        <v>3773.15</v>
      </c>
      <c r="G85" s="224">
        <v>3685.3</v>
      </c>
      <c r="H85" s="224">
        <v>3632.35</v>
      </c>
      <c r="I85" s="224">
        <v>3544.5</v>
      </c>
      <c r="J85" s="224">
        <v>3826.1000000000004</v>
      </c>
      <c r="K85" s="224">
        <v>3913.95</v>
      </c>
      <c r="L85" s="224">
        <v>3966.9000000000005</v>
      </c>
      <c r="M85" s="225">
        <v>3861</v>
      </c>
      <c r="N85" s="225">
        <v>3720.2</v>
      </c>
      <c r="O85" s="225">
        <v>8340300</v>
      </c>
      <c r="P85" s="226">
        <v>2.4883875248838751E-2</v>
      </c>
    </row>
    <row r="86" spans="1:16" ht="12.75" customHeight="1">
      <c r="A86" s="218">
        <v>76</v>
      </c>
      <c r="B86" s="230" t="s">
        <v>40</v>
      </c>
      <c r="C86" s="229" t="s">
        <v>124</v>
      </c>
      <c r="D86" s="223">
        <v>45442</v>
      </c>
      <c r="E86" s="222">
        <v>1680.25</v>
      </c>
      <c r="F86" s="222">
        <v>1686.5333333333335</v>
      </c>
      <c r="G86" s="224">
        <v>1663.5166666666671</v>
      </c>
      <c r="H86" s="224">
        <v>1646.7833333333335</v>
      </c>
      <c r="I86" s="224">
        <v>1623.7666666666671</v>
      </c>
      <c r="J86" s="224">
        <v>1703.2666666666671</v>
      </c>
      <c r="K86" s="224">
        <v>1726.2833333333335</v>
      </c>
      <c r="L86" s="224">
        <v>1743.0166666666671</v>
      </c>
      <c r="M86" s="225">
        <v>1709.55</v>
      </c>
      <c r="N86" s="225">
        <v>1669.8</v>
      </c>
      <c r="O86" s="225">
        <v>5575500</v>
      </c>
      <c r="P86" s="226">
        <v>-7.3298429319371722E-2</v>
      </c>
    </row>
    <row r="87" spans="1:16" ht="12.75" customHeight="1">
      <c r="A87" s="218">
        <v>77</v>
      </c>
      <c r="B87" s="230" t="s">
        <v>85</v>
      </c>
      <c r="C87" s="222" t="s">
        <v>125</v>
      </c>
      <c r="D87" s="223">
        <v>45442</v>
      </c>
      <c r="E87" s="222">
        <v>1339.45</v>
      </c>
      <c r="F87" s="222">
        <v>1342.5333333333335</v>
      </c>
      <c r="G87" s="224">
        <v>1332.116666666667</v>
      </c>
      <c r="H87" s="224">
        <v>1324.7833333333335</v>
      </c>
      <c r="I87" s="224">
        <v>1314.366666666667</v>
      </c>
      <c r="J87" s="224">
        <v>1349.866666666667</v>
      </c>
      <c r="K87" s="224">
        <v>1360.2833333333335</v>
      </c>
      <c r="L87" s="224">
        <v>1367.616666666667</v>
      </c>
      <c r="M87" s="225">
        <v>1352.95</v>
      </c>
      <c r="N87" s="225">
        <v>1335.2</v>
      </c>
      <c r="O87" s="225">
        <v>22348200</v>
      </c>
      <c r="P87" s="226">
        <v>4.8558994991378605E-2</v>
      </c>
    </row>
    <row r="88" spans="1:16" ht="12.75" customHeight="1">
      <c r="A88" s="218">
        <v>78</v>
      </c>
      <c r="B88" s="230" t="s">
        <v>66</v>
      </c>
      <c r="C88" s="222" t="s">
        <v>126</v>
      </c>
      <c r="D88" s="223">
        <v>45442</v>
      </c>
      <c r="E88" s="222">
        <v>3782.45</v>
      </c>
      <c r="F88" s="222">
        <v>3834.35</v>
      </c>
      <c r="G88" s="224">
        <v>3718.7</v>
      </c>
      <c r="H88" s="224">
        <v>3654.95</v>
      </c>
      <c r="I88" s="224">
        <v>3539.2999999999997</v>
      </c>
      <c r="J88" s="224">
        <v>3898.1</v>
      </c>
      <c r="K88" s="224">
        <v>4013.7500000000005</v>
      </c>
      <c r="L88" s="224">
        <v>4077.5</v>
      </c>
      <c r="M88" s="225">
        <v>3950</v>
      </c>
      <c r="N88" s="225">
        <v>3770.6</v>
      </c>
      <c r="O88" s="225">
        <v>3014100</v>
      </c>
      <c r="P88" s="226">
        <v>1.2853470437017995E-2</v>
      </c>
    </row>
    <row r="89" spans="1:16" ht="12.75" customHeight="1">
      <c r="A89" s="218">
        <v>79</v>
      </c>
      <c r="B89" s="230" t="s">
        <v>61</v>
      </c>
      <c r="C89" s="222" t="s">
        <v>127</v>
      </c>
      <c r="D89" s="223">
        <v>45442</v>
      </c>
      <c r="E89" s="222">
        <v>1497.8</v>
      </c>
      <c r="F89" s="222">
        <v>1502.8166666666666</v>
      </c>
      <c r="G89" s="224">
        <v>1490.9833333333331</v>
      </c>
      <c r="H89" s="224">
        <v>1484.1666666666665</v>
      </c>
      <c r="I89" s="224">
        <v>1472.333333333333</v>
      </c>
      <c r="J89" s="224">
        <v>1509.6333333333332</v>
      </c>
      <c r="K89" s="224">
        <v>1521.4666666666667</v>
      </c>
      <c r="L89" s="224">
        <v>1528.2833333333333</v>
      </c>
      <c r="M89" s="225">
        <v>1514.65</v>
      </c>
      <c r="N89" s="225">
        <v>1496</v>
      </c>
      <c r="O89" s="225">
        <v>183612000</v>
      </c>
      <c r="P89" s="226">
        <v>1.0466671913118753E-2</v>
      </c>
    </row>
    <row r="90" spans="1:16" ht="12.75" customHeight="1">
      <c r="A90" s="218">
        <v>80</v>
      </c>
      <c r="B90" s="230" t="s">
        <v>66</v>
      </c>
      <c r="C90" s="222" t="s">
        <v>128</v>
      </c>
      <c r="D90" s="223">
        <v>45442</v>
      </c>
      <c r="E90" s="222">
        <v>556</v>
      </c>
      <c r="F90" s="222">
        <v>558.18333333333339</v>
      </c>
      <c r="G90" s="224">
        <v>550.91666666666674</v>
      </c>
      <c r="H90" s="224">
        <v>545.83333333333337</v>
      </c>
      <c r="I90" s="224">
        <v>538.56666666666672</v>
      </c>
      <c r="J90" s="224">
        <v>563.26666666666677</v>
      </c>
      <c r="K90" s="224">
        <v>570.53333333333342</v>
      </c>
      <c r="L90" s="224">
        <v>575.61666666666679</v>
      </c>
      <c r="M90" s="225">
        <v>565.45000000000005</v>
      </c>
      <c r="N90" s="225">
        <v>553.1</v>
      </c>
      <c r="O90" s="225">
        <v>41344600</v>
      </c>
      <c r="P90" s="226">
        <v>4.4461735119213031E-2</v>
      </c>
    </row>
    <row r="91" spans="1:16" ht="12.75" customHeight="1">
      <c r="A91" s="218">
        <v>81</v>
      </c>
      <c r="B91" s="230" t="s">
        <v>54</v>
      </c>
      <c r="C91" s="222" t="s">
        <v>129</v>
      </c>
      <c r="D91" s="223">
        <v>45442</v>
      </c>
      <c r="E91" s="222">
        <v>4506</v>
      </c>
      <c r="F91" s="222">
        <v>4507.3833333333332</v>
      </c>
      <c r="G91" s="224">
        <v>4456.7666666666664</v>
      </c>
      <c r="H91" s="224">
        <v>4407.5333333333328</v>
      </c>
      <c r="I91" s="224">
        <v>4356.9166666666661</v>
      </c>
      <c r="J91" s="224">
        <v>4556.6166666666668</v>
      </c>
      <c r="K91" s="224">
        <v>4607.2333333333336</v>
      </c>
      <c r="L91" s="224">
        <v>4656.4666666666672</v>
      </c>
      <c r="M91" s="225">
        <v>4558</v>
      </c>
      <c r="N91" s="225">
        <v>4458.1499999999996</v>
      </c>
      <c r="O91" s="225">
        <v>4246050</v>
      </c>
      <c r="P91" s="226">
        <v>-4.037561868601261E-2</v>
      </c>
    </row>
    <row r="92" spans="1:16" ht="12.75" customHeight="1">
      <c r="A92" s="218">
        <v>82</v>
      </c>
      <c r="B92" s="230" t="s">
        <v>130</v>
      </c>
      <c r="C92" s="222" t="s">
        <v>131</v>
      </c>
      <c r="D92" s="223">
        <v>45442</v>
      </c>
      <c r="E92" s="222">
        <v>624</v>
      </c>
      <c r="F92" s="222">
        <v>629.80000000000007</v>
      </c>
      <c r="G92" s="224">
        <v>609.80000000000018</v>
      </c>
      <c r="H92" s="224">
        <v>595.60000000000014</v>
      </c>
      <c r="I92" s="224">
        <v>575.60000000000025</v>
      </c>
      <c r="J92" s="224">
        <v>644.00000000000011</v>
      </c>
      <c r="K92" s="224">
        <v>663.99999999999989</v>
      </c>
      <c r="L92" s="224">
        <v>678.2</v>
      </c>
      <c r="M92" s="225">
        <v>649.79999999999995</v>
      </c>
      <c r="N92" s="225">
        <v>615.6</v>
      </c>
      <c r="O92" s="225">
        <v>55815200</v>
      </c>
      <c r="P92" s="226">
        <v>2.0372645372645371E-2</v>
      </c>
    </row>
    <row r="93" spans="1:16" ht="12.75" customHeight="1">
      <c r="A93" s="218">
        <v>83</v>
      </c>
      <c r="B93" s="230" t="s">
        <v>130</v>
      </c>
      <c r="C93" s="222" t="s">
        <v>132</v>
      </c>
      <c r="D93" s="223">
        <v>45442</v>
      </c>
      <c r="E93" s="222">
        <v>369.05</v>
      </c>
      <c r="F93" s="222">
        <v>372.01666666666665</v>
      </c>
      <c r="G93" s="224">
        <v>360.83333333333331</v>
      </c>
      <c r="H93" s="224">
        <v>352.61666666666667</v>
      </c>
      <c r="I93" s="224">
        <v>341.43333333333334</v>
      </c>
      <c r="J93" s="224">
        <v>380.23333333333329</v>
      </c>
      <c r="K93" s="224">
        <v>391.41666666666669</v>
      </c>
      <c r="L93" s="224">
        <v>399.63333333333327</v>
      </c>
      <c r="M93" s="225">
        <v>383.2</v>
      </c>
      <c r="N93" s="225">
        <v>363.8</v>
      </c>
      <c r="O93" s="225">
        <v>34616950</v>
      </c>
      <c r="P93" s="226">
        <v>-1.5895736025312641E-2</v>
      </c>
    </row>
    <row r="94" spans="1:16" ht="12.75" customHeight="1">
      <c r="A94" s="218">
        <v>84</v>
      </c>
      <c r="B94" s="230" t="s">
        <v>82</v>
      </c>
      <c r="C94" s="228" t="s">
        <v>133</v>
      </c>
      <c r="D94" s="223">
        <v>45442</v>
      </c>
      <c r="E94" s="222">
        <v>516.35</v>
      </c>
      <c r="F94" s="222">
        <v>521.68333333333339</v>
      </c>
      <c r="G94" s="224">
        <v>505.81666666666683</v>
      </c>
      <c r="H94" s="224">
        <v>495.28333333333342</v>
      </c>
      <c r="I94" s="224">
        <v>479.41666666666686</v>
      </c>
      <c r="J94" s="224">
        <v>532.21666666666681</v>
      </c>
      <c r="K94" s="224">
        <v>548.08333333333337</v>
      </c>
      <c r="L94" s="224">
        <v>558.61666666666679</v>
      </c>
      <c r="M94" s="225">
        <v>537.54999999999995</v>
      </c>
      <c r="N94" s="225">
        <v>511.15</v>
      </c>
      <c r="O94" s="225">
        <v>29122200</v>
      </c>
      <c r="P94" s="226">
        <v>-4.3963836199255452E-2</v>
      </c>
    </row>
    <row r="95" spans="1:16" ht="12.75" customHeight="1">
      <c r="A95" s="218">
        <v>85</v>
      </c>
      <c r="B95" s="230" t="s">
        <v>57</v>
      </c>
      <c r="C95" s="222" t="s">
        <v>134</v>
      </c>
      <c r="D95" s="223">
        <v>45442</v>
      </c>
      <c r="E95" s="222">
        <v>2386.8000000000002</v>
      </c>
      <c r="F95" s="222">
        <v>2351.6166666666668</v>
      </c>
      <c r="G95" s="224">
        <v>2305.2333333333336</v>
      </c>
      <c r="H95" s="224">
        <v>2223.666666666667</v>
      </c>
      <c r="I95" s="224">
        <v>2177.2833333333338</v>
      </c>
      <c r="J95" s="224">
        <v>2433.1833333333334</v>
      </c>
      <c r="K95" s="224">
        <v>2479.5666666666666</v>
      </c>
      <c r="L95" s="224">
        <v>2561.1333333333332</v>
      </c>
      <c r="M95" s="225">
        <v>2398</v>
      </c>
      <c r="N95" s="225">
        <v>2270.0500000000002</v>
      </c>
      <c r="O95" s="225">
        <v>19193400</v>
      </c>
      <c r="P95" s="226">
        <v>-9.0989173368190734E-2</v>
      </c>
    </row>
    <row r="96" spans="1:16" ht="12.75" customHeight="1">
      <c r="A96" s="218">
        <v>86</v>
      </c>
      <c r="B96" s="230" t="s">
        <v>61</v>
      </c>
      <c r="C96" s="222" t="s">
        <v>136</v>
      </c>
      <c r="D96" s="223">
        <v>45442</v>
      </c>
      <c r="E96" s="222">
        <v>1137.6500000000001</v>
      </c>
      <c r="F96" s="222">
        <v>1143.1666666666667</v>
      </c>
      <c r="G96" s="224">
        <v>1127.8333333333335</v>
      </c>
      <c r="H96" s="224">
        <v>1118.0166666666667</v>
      </c>
      <c r="I96" s="224">
        <v>1102.6833333333334</v>
      </c>
      <c r="J96" s="224">
        <v>1152.9833333333336</v>
      </c>
      <c r="K96" s="224">
        <v>1168.3166666666671</v>
      </c>
      <c r="L96" s="224">
        <v>1178.1333333333337</v>
      </c>
      <c r="M96" s="225">
        <v>1158.5</v>
      </c>
      <c r="N96" s="225">
        <v>1133.3499999999999</v>
      </c>
      <c r="O96" s="225">
        <v>83034000</v>
      </c>
      <c r="P96" s="226">
        <v>2.4423103495923724E-2</v>
      </c>
    </row>
    <row r="97" spans="1:16" ht="12.75" customHeight="1">
      <c r="A97" s="218">
        <v>87</v>
      </c>
      <c r="B97" s="230" t="s">
        <v>66</v>
      </c>
      <c r="C97" s="222" t="s">
        <v>137</v>
      </c>
      <c r="D97" s="223">
        <v>45442</v>
      </c>
      <c r="E97" s="222">
        <v>1695.15</v>
      </c>
      <c r="F97" s="222">
        <v>1697.6666666666667</v>
      </c>
      <c r="G97" s="224">
        <v>1668.8333333333335</v>
      </c>
      <c r="H97" s="224">
        <v>1642.5166666666667</v>
      </c>
      <c r="I97" s="224">
        <v>1613.6833333333334</v>
      </c>
      <c r="J97" s="224">
        <v>1723.9833333333336</v>
      </c>
      <c r="K97" s="224">
        <v>1752.8166666666671</v>
      </c>
      <c r="L97" s="224">
        <v>1779.1333333333337</v>
      </c>
      <c r="M97" s="225">
        <v>1726.5</v>
      </c>
      <c r="N97" s="225">
        <v>1671.35</v>
      </c>
      <c r="O97" s="225">
        <v>3603500</v>
      </c>
      <c r="P97" s="226">
        <v>-2.0122365737593472E-2</v>
      </c>
    </row>
    <row r="98" spans="1:16" ht="12.75" customHeight="1">
      <c r="A98" s="218">
        <v>88</v>
      </c>
      <c r="B98" s="230" t="s">
        <v>66</v>
      </c>
      <c r="C98" s="222" t="s">
        <v>138</v>
      </c>
      <c r="D98" s="223">
        <v>45442</v>
      </c>
      <c r="E98" s="222">
        <v>578.6</v>
      </c>
      <c r="F98" s="222">
        <v>575.45000000000005</v>
      </c>
      <c r="G98" s="224">
        <v>570.20000000000005</v>
      </c>
      <c r="H98" s="224">
        <v>561.79999999999995</v>
      </c>
      <c r="I98" s="224">
        <v>556.54999999999995</v>
      </c>
      <c r="J98" s="224">
        <v>583.85000000000014</v>
      </c>
      <c r="K98" s="224">
        <v>589.10000000000014</v>
      </c>
      <c r="L98" s="224">
        <v>597.50000000000023</v>
      </c>
      <c r="M98" s="225">
        <v>580.70000000000005</v>
      </c>
      <c r="N98" s="225">
        <v>567.04999999999995</v>
      </c>
      <c r="O98" s="225">
        <v>15334500</v>
      </c>
      <c r="P98" s="226">
        <v>6.4979816875061535E-3</v>
      </c>
    </row>
    <row r="99" spans="1:16" ht="12.75" customHeight="1">
      <c r="A99" s="218">
        <v>89</v>
      </c>
      <c r="B99" s="230" t="s">
        <v>77</v>
      </c>
      <c r="C99" s="222" t="s">
        <v>139</v>
      </c>
      <c r="D99" s="223">
        <v>45442</v>
      </c>
      <c r="E99" s="222">
        <v>12.4</v>
      </c>
      <c r="F99" s="222">
        <v>12.483333333333334</v>
      </c>
      <c r="G99" s="224">
        <v>12.066666666666668</v>
      </c>
      <c r="H99" s="224">
        <v>11.733333333333334</v>
      </c>
      <c r="I99" s="224">
        <v>11.316666666666668</v>
      </c>
      <c r="J99" s="224">
        <v>12.816666666666668</v>
      </c>
      <c r="K99" s="224">
        <v>13.233333333333333</v>
      </c>
      <c r="L99" s="224">
        <v>13.566666666666668</v>
      </c>
      <c r="M99" s="225">
        <v>12.9</v>
      </c>
      <c r="N99" s="225">
        <v>12.15</v>
      </c>
      <c r="O99" s="225">
        <v>3582520000</v>
      </c>
      <c r="P99" s="226">
        <v>-1.7421641013263704E-2</v>
      </c>
    </row>
    <row r="100" spans="1:16" ht="12.75" customHeight="1">
      <c r="A100" s="218">
        <v>90</v>
      </c>
      <c r="B100" s="230" t="s">
        <v>66</v>
      </c>
      <c r="C100" s="222" t="s">
        <v>140</v>
      </c>
      <c r="D100" s="223">
        <v>45442</v>
      </c>
      <c r="E100" s="222">
        <v>115.05</v>
      </c>
      <c r="F100" s="222">
        <v>116.11666666666667</v>
      </c>
      <c r="G100" s="224">
        <v>113.03333333333335</v>
      </c>
      <c r="H100" s="224">
        <v>111.01666666666667</v>
      </c>
      <c r="I100" s="224">
        <v>107.93333333333334</v>
      </c>
      <c r="J100" s="224">
        <v>118.13333333333335</v>
      </c>
      <c r="K100" s="224">
        <v>121.21666666666667</v>
      </c>
      <c r="L100" s="224">
        <v>123.23333333333336</v>
      </c>
      <c r="M100" s="225">
        <v>119.2</v>
      </c>
      <c r="N100" s="225">
        <v>114.1</v>
      </c>
      <c r="O100" s="225">
        <v>86965000</v>
      </c>
      <c r="P100" s="226">
        <v>7.790034705007437E-2</v>
      </c>
    </row>
    <row r="101" spans="1:16" ht="12.75" customHeight="1">
      <c r="A101" s="218">
        <v>91</v>
      </c>
      <c r="B101" s="230" t="s">
        <v>61</v>
      </c>
      <c r="C101" s="222" t="s">
        <v>141</v>
      </c>
      <c r="D101" s="223">
        <v>45442</v>
      </c>
      <c r="E101" s="222">
        <v>78.150000000000006</v>
      </c>
      <c r="F101" s="222">
        <v>78.816666666666677</v>
      </c>
      <c r="G101" s="224">
        <v>76.983333333333348</v>
      </c>
      <c r="H101" s="224">
        <v>75.816666666666677</v>
      </c>
      <c r="I101" s="224">
        <v>73.983333333333348</v>
      </c>
      <c r="J101" s="224">
        <v>79.983333333333348</v>
      </c>
      <c r="K101" s="224">
        <v>81.816666666666691</v>
      </c>
      <c r="L101" s="224">
        <v>82.983333333333348</v>
      </c>
      <c r="M101" s="225">
        <v>80.650000000000006</v>
      </c>
      <c r="N101" s="225">
        <v>77.650000000000006</v>
      </c>
      <c r="O101" s="225">
        <v>397417500</v>
      </c>
      <c r="P101" s="226">
        <v>9.7566552966061315E-3</v>
      </c>
    </row>
    <row r="102" spans="1:16" ht="12.75" customHeight="1">
      <c r="A102" s="218">
        <v>92</v>
      </c>
      <c r="B102" s="230" t="s">
        <v>187</v>
      </c>
      <c r="C102" s="228" t="s">
        <v>142</v>
      </c>
      <c r="D102" s="223">
        <v>45442</v>
      </c>
      <c r="E102" s="222">
        <v>149.4</v>
      </c>
      <c r="F102" s="222">
        <v>150.55000000000001</v>
      </c>
      <c r="G102" s="224">
        <v>146.65000000000003</v>
      </c>
      <c r="H102" s="224">
        <v>143.90000000000003</v>
      </c>
      <c r="I102" s="224">
        <v>140.00000000000006</v>
      </c>
      <c r="J102" s="224">
        <v>153.30000000000001</v>
      </c>
      <c r="K102" s="224">
        <v>157.19999999999999</v>
      </c>
      <c r="L102" s="224">
        <v>159.94999999999999</v>
      </c>
      <c r="M102" s="225">
        <v>154.44999999999999</v>
      </c>
      <c r="N102" s="225">
        <v>147.80000000000001</v>
      </c>
      <c r="O102" s="225">
        <v>70083750</v>
      </c>
      <c r="P102" s="226">
        <v>1.609307888870766E-2</v>
      </c>
    </row>
    <row r="103" spans="1:16" ht="12.75" customHeight="1">
      <c r="A103" s="218">
        <v>93</v>
      </c>
      <c r="B103" s="230" t="s">
        <v>82</v>
      </c>
      <c r="C103" s="222" t="s">
        <v>143</v>
      </c>
      <c r="D103" s="223">
        <v>45442</v>
      </c>
      <c r="E103" s="222">
        <v>429.45</v>
      </c>
      <c r="F103" s="222">
        <v>433.73333333333335</v>
      </c>
      <c r="G103" s="224">
        <v>421.7166666666667</v>
      </c>
      <c r="H103" s="224">
        <v>413.98333333333335</v>
      </c>
      <c r="I103" s="224">
        <v>401.9666666666667</v>
      </c>
      <c r="J103" s="224">
        <v>441.4666666666667</v>
      </c>
      <c r="K103" s="224">
        <v>453.48333333333335</v>
      </c>
      <c r="L103" s="224">
        <v>461.2166666666667</v>
      </c>
      <c r="M103" s="225">
        <v>445.75</v>
      </c>
      <c r="N103" s="225">
        <v>426</v>
      </c>
      <c r="O103" s="225">
        <v>23075250</v>
      </c>
      <c r="P103" s="226">
        <v>9.122829832889004E-2</v>
      </c>
    </row>
    <row r="104" spans="1:16" ht="12.75" customHeight="1">
      <c r="A104" s="218">
        <v>94</v>
      </c>
      <c r="B104" s="230" t="s">
        <v>115</v>
      </c>
      <c r="C104" s="229" t="s">
        <v>144</v>
      </c>
      <c r="D104" s="223">
        <v>45442</v>
      </c>
      <c r="E104" s="222">
        <v>568.54999999999995</v>
      </c>
      <c r="F104" s="222">
        <v>572.31666666666661</v>
      </c>
      <c r="G104" s="224">
        <v>557.73333333333323</v>
      </c>
      <c r="H104" s="224">
        <v>546.91666666666663</v>
      </c>
      <c r="I104" s="224">
        <v>532.33333333333326</v>
      </c>
      <c r="J104" s="224">
        <v>583.13333333333321</v>
      </c>
      <c r="K104" s="224">
        <v>597.7166666666667</v>
      </c>
      <c r="L104" s="224">
        <v>608.53333333333319</v>
      </c>
      <c r="M104" s="225">
        <v>586.9</v>
      </c>
      <c r="N104" s="225">
        <v>561.5</v>
      </c>
      <c r="O104" s="225">
        <v>21931000</v>
      </c>
      <c r="P104" s="226">
        <v>1.1624152405553761E-2</v>
      </c>
    </row>
    <row r="105" spans="1:16" ht="12.75" customHeight="1">
      <c r="A105" s="218">
        <v>95</v>
      </c>
      <c r="B105" s="230" t="s">
        <v>47</v>
      </c>
      <c r="C105" s="222" t="s">
        <v>145</v>
      </c>
      <c r="D105" s="223">
        <v>45442</v>
      </c>
      <c r="E105" s="222">
        <v>208.45</v>
      </c>
      <c r="F105" s="222">
        <v>211.0333333333333</v>
      </c>
      <c r="G105" s="224">
        <v>203.46666666666661</v>
      </c>
      <c r="H105" s="224">
        <v>198.48333333333332</v>
      </c>
      <c r="I105" s="224">
        <v>190.91666666666663</v>
      </c>
      <c r="J105" s="224">
        <v>216.01666666666659</v>
      </c>
      <c r="K105" s="224">
        <v>223.58333333333331</v>
      </c>
      <c r="L105" s="224">
        <v>228.56666666666658</v>
      </c>
      <c r="M105" s="225">
        <v>218.6</v>
      </c>
      <c r="N105" s="225">
        <v>206.05</v>
      </c>
      <c r="O105" s="225">
        <v>24519500</v>
      </c>
      <c r="P105" s="226">
        <v>1.6103833673837279E-2</v>
      </c>
    </row>
    <row r="106" spans="1:16" ht="12.75" customHeight="1">
      <c r="A106" s="218">
        <v>96</v>
      </c>
      <c r="B106" s="230" t="s">
        <v>57</v>
      </c>
      <c r="C106" s="229" t="s">
        <v>146</v>
      </c>
      <c r="D106" s="223">
        <v>45442</v>
      </c>
      <c r="E106" s="222">
        <v>2722.85</v>
      </c>
      <c r="F106" s="222">
        <v>2740.6</v>
      </c>
      <c r="G106" s="224">
        <v>2666.45</v>
      </c>
      <c r="H106" s="224">
        <v>2610.0499999999997</v>
      </c>
      <c r="I106" s="224">
        <v>2535.8999999999996</v>
      </c>
      <c r="J106" s="224">
        <v>2797</v>
      </c>
      <c r="K106" s="224">
        <v>2871.1500000000005</v>
      </c>
      <c r="L106" s="224">
        <v>2927.55</v>
      </c>
      <c r="M106" s="225">
        <v>2814.75</v>
      </c>
      <c r="N106" s="225">
        <v>2684.2</v>
      </c>
      <c r="O106" s="225">
        <v>1484700</v>
      </c>
      <c r="P106" s="226">
        <v>2.5274497617567847E-2</v>
      </c>
    </row>
    <row r="107" spans="1:16" ht="12.75" customHeight="1">
      <c r="A107" s="218">
        <v>97</v>
      </c>
      <c r="B107" s="230" t="s">
        <v>115</v>
      </c>
      <c r="C107" s="227" t="s">
        <v>147</v>
      </c>
      <c r="D107" s="223">
        <v>45442</v>
      </c>
      <c r="E107" s="222">
        <v>3973.55</v>
      </c>
      <c r="F107" s="222">
        <v>3992.1333333333337</v>
      </c>
      <c r="G107" s="224">
        <v>3924.3666666666672</v>
      </c>
      <c r="H107" s="224">
        <v>3875.1833333333334</v>
      </c>
      <c r="I107" s="224">
        <v>3807.416666666667</v>
      </c>
      <c r="J107" s="224">
        <v>4041.3166666666675</v>
      </c>
      <c r="K107" s="224">
        <v>4109.0833333333339</v>
      </c>
      <c r="L107" s="224">
        <v>4158.2666666666682</v>
      </c>
      <c r="M107" s="225">
        <v>4059.9</v>
      </c>
      <c r="N107" s="225">
        <v>3942.95</v>
      </c>
      <c r="O107" s="225">
        <v>4301400</v>
      </c>
      <c r="P107" s="226">
        <v>-2.129692832764505E-2</v>
      </c>
    </row>
    <row r="108" spans="1:16" ht="12.75" customHeight="1">
      <c r="A108" s="218">
        <v>98</v>
      </c>
      <c r="B108" s="230" t="s">
        <v>61</v>
      </c>
      <c r="C108" s="229" t="s">
        <v>148</v>
      </c>
      <c r="D108" s="223">
        <v>45442</v>
      </c>
      <c r="E108" s="222">
        <v>1461.3</v>
      </c>
      <c r="F108" s="222">
        <v>1476.5</v>
      </c>
      <c r="G108" s="224">
        <v>1441</v>
      </c>
      <c r="H108" s="224">
        <v>1420.7</v>
      </c>
      <c r="I108" s="224">
        <v>1385.2</v>
      </c>
      <c r="J108" s="224">
        <v>1496.8</v>
      </c>
      <c r="K108" s="224">
        <v>1532.3</v>
      </c>
      <c r="L108" s="224">
        <v>1552.6</v>
      </c>
      <c r="M108" s="225">
        <v>1512</v>
      </c>
      <c r="N108" s="225">
        <v>1456.2</v>
      </c>
      <c r="O108" s="225">
        <v>24994500</v>
      </c>
      <c r="P108" s="226">
        <v>2.7016476969223817E-2</v>
      </c>
    </row>
    <row r="109" spans="1:16" ht="12.75" customHeight="1">
      <c r="A109" s="218">
        <v>99</v>
      </c>
      <c r="B109" s="230" t="s">
        <v>77</v>
      </c>
      <c r="C109" s="222" t="s">
        <v>149</v>
      </c>
      <c r="D109" s="223">
        <v>45442</v>
      </c>
      <c r="E109" s="222">
        <v>340.55</v>
      </c>
      <c r="F109" s="222">
        <v>342.83333333333331</v>
      </c>
      <c r="G109" s="224">
        <v>335.16666666666663</v>
      </c>
      <c r="H109" s="224">
        <v>329.7833333333333</v>
      </c>
      <c r="I109" s="224">
        <v>322.11666666666662</v>
      </c>
      <c r="J109" s="224">
        <v>348.21666666666664</v>
      </c>
      <c r="K109" s="224">
        <v>355.88333333333327</v>
      </c>
      <c r="L109" s="224">
        <v>361.26666666666665</v>
      </c>
      <c r="M109" s="225">
        <v>350.5</v>
      </c>
      <c r="N109" s="225">
        <v>337.45</v>
      </c>
      <c r="O109" s="225">
        <v>69458600</v>
      </c>
      <c r="P109" s="226">
        <v>-4.4035619923671592E-4</v>
      </c>
    </row>
    <row r="110" spans="1:16" ht="12.75" customHeight="1">
      <c r="A110" s="218">
        <v>100</v>
      </c>
      <c r="B110" s="230" t="s">
        <v>85</v>
      </c>
      <c r="C110" s="222" t="s">
        <v>150</v>
      </c>
      <c r="D110" s="223">
        <v>45442</v>
      </c>
      <c r="E110" s="222">
        <v>1446.5</v>
      </c>
      <c r="F110" s="222">
        <v>1439.8999999999999</v>
      </c>
      <c r="G110" s="224">
        <v>1430.7999999999997</v>
      </c>
      <c r="H110" s="224">
        <v>1415.1</v>
      </c>
      <c r="I110" s="224">
        <v>1405.9999999999998</v>
      </c>
      <c r="J110" s="224">
        <v>1455.5999999999997</v>
      </c>
      <c r="K110" s="224">
        <v>1464.6999999999996</v>
      </c>
      <c r="L110" s="224">
        <v>1480.3999999999996</v>
      </c>
      <c r="M110" s="225">
        <v>1449</v>
      </c>
      <c r="N110" s="225">
        <v>1424.2</v>
      </c>
      <c r="O110" s="225">
        <v>50460800</v>
      </c>
      <c r="P110" s="226">
        <v>-5.5652777120875309E-3</v>
      </c>
    </row>
    <row r="111" spans="1:16" ht="12.75" customHeight="1">
      <c r="A111" s="218">
        <v>101</v>
      </c>
      <c r="B111" s="230" t="s">
        <v>82</v>
      </c>
      <c r="C111" s="222" t="s">
        <v>152</v>
      </c>
      <c r="D111" s="223">
        <v>45442</v>
      </c>
      <c r="E111" s="222">
        <v>161.05000000000001</v>
      </c>
      <c r="F111" s="222">
        <v>163.56666666666669</v>
      </c>
      <c r="G111" s="224">
        <v>158.13333333333338</v>
      </c>
      <c r="H111" s="224">
        <v>155.2166666666667</v>
      </c>
      <c r="I111" s="224">
        <v>149.78333333333339</v>
      </c>
      <c r="J111" s="224">
        <v>166.48333333333338</v>
      </c>
      <c r="K111" s="224">
        <v>171.91666666666671</v>
      </c>
      <c r="L111" s="224">
        <v>174.83333333333337</v>
      </c>
      <c r="M111" s="225">
        <v>169</v>
      </c>
      <c r="N111" s="225">
        <v>160.65</v>
      </c>
      <c r="O111" s="225">
        <v>188896500</v>
      </c>
      <c r="P111" s="226">
        <v>4.4307891332470893E-2</v>
      </c>
    </row>
    <row r="112" spans="1:16" ht="12.75" customHeight="1">
      <c r="A112" s="218">
        <v>102</v>
      </c>
      <c r="B112" s="230" t="s">
        <v>42</v>
      </c>
      <c r="C112" s="222" t="s">
        <v>153</v>
      </c>
      <c r="D112" s="223">
        <v>45442</v>
      </c>
      <c r="E112" s="222">
        <v>1298.8499999999999</v>
      </c>
      <c r="F112" s="222">
        <v>1307.55</v>
      </c>
      <c r="G112" s="224">
        <v>1271.3</v>
      </c>
      <c r="H112" s="224">
        <v>1243.75</v>
      </c>
      <c r="I112" s="224">
        <v>1207.5</v>
      </c>
      <c r="J112" s="224">
        <v>1335.1</v>
      </c>
      <c r="K112" s="224">
        <v>1371.35</v>
      </c>
      <c r="L112" s="224">
        <v>1398.8999999999999</v>
      </c>
      <c r="M112" s="225">
        <v>1343.8</v>
      </c>
      <c r="N112" s="225">
        <v>1280</v>
      </c>
      <c r="O112" s="225">
        <v>1680250</v>
      </c>
      <c r="P112" s="226">
        <v>-3.6167039522744221E-2</v>
      </c>
    </row>
    <row r="113" spans="1:16" ht="12.75" customHeight="1">
      <c r="A113" s="218">
        <v>103</v>
      </c>
      <c r="B113" s="230" t="s">
        <v>115</v>
      </c>
      <c r="C113" s="222" t="s">
        <v>154</v>
      </c>
      <c r="D113" s="223">
        <v>45442</v>
      </c>
      <c r="E113" s="222">
        <v>997.35</v>
      </c>
      <c r="F113" s="222">
        <v>1007.1</v>
      </c>
      <c r="G113" s="224">
        <v>981.2</v>
      </c>
      <c r="H113" s="224">
        <v>965.05000000000007</v>
      </c>
      <c r="I113" s="224">
        <v>939.15000000000009</v>
      </c>
      <c r="J113" s="224">
        <v>1023.25</v>
      </c>
      <c r="K113" s="224">
        <v>1049.1499999999999</v>
      </c>
      <c r="L113" s="224">
        <v>1065.3</v>
      </c>
      <c r="M113" s="225">
        <v>1033</v>
      </c>
      <c r="N113" s="225">
        <v>990.95</v>
      </c>
      <c r="O113" s="225">
        <v>16626750</v>
      </c>
      <c r="P113" s="226">
        <v>1.1713342562027473E-2</v>
      </c>
    </row>
    <row r="114" spans="1:16" ht="12.75" customHeight="1">
      <c r="A114" s="218">
        <v>104</v>
      </c>
      <c r="B114" s="230" t="s">
        <v>57</v>
      </c>
      <c r="C114" s="229" t="s">
        <v>155</v>
      </c>
      <c r="D114" s="223">
        <v>45442</v>
      </c>
      <c r="E114" s="222">
        <v>442.1</v>
      </c>
      <c r="F114" s="222">
        <v>441.95</v>
      </c>
      <c r="G114" s="224">
        <v>436</v>
      </c>
      <c r="H114" s="224">
        <v>429.90000000000003</v>
      </c>
      <c r="I114" s="224">
        <v>423.95000000000005</v>
      </c>
      <c r="J114" s="224">
        <v>448.04999999999995</v>
      </c>
      <c r="K114" s="224">
        <v>453.99999999999989</v>
      </c>
      <c r="L114" s="224">
        <v>460.09999999999991</v>
      </c>
      <c r="M114" s="225">
        <v>447.9</v>
      </c>
      <c r="N114" s="225">
        <v>435.85</v>
      </c>
      <c r="O114" s="225">
        <v>117844800</v>
      </c>
      <c r="P114" s="226">
        <v>-5.1865958912435672E-3</v>
      </c>
    </row>
    <row r="115" spans="1:16" ht="12.75" customHeight="1">
      <c r="A115" s="218">
        <v>105</v>
      </c>
      <c r="B115" s="230" t="s">
        <v>130</v>
      </c>
      <c r="C115" s="222" t="s">
        <v>156</v>
      </c>
      <c r="D115" s="223">
        <v>45442</v>
      </c>
      <c r="E115" s="222">
        <v>925.75</v>
      </c>
      <c r="F115" s="222">
        <v>928.7833333333333</v>
      </c>
      <c r="G115" s="224">
        <v>914.46666666666658</v>
      </c>
      <c r="H115" s="224">
        <v>903.18333333333328</v>
      </c>
      <c r="I115" s="224">
        <v>888.86666666666656</v>
      </c>
      <c r="J115" s="224">
        <v>940.06666666666661</v>
      </c>
      <c r="K115" s="224">
        <v>954.38333333333321</v>
      </c>
      <c r="L115" s="224">
        <v>965.66666666666663</v>
      </c>
      <c r="M115" s="225">
        <v>943.1</v>
      </c>
      <c r="N115" s="225">
        <v>917.5</v>
      </c>
      <c r="O115" s="225">
        <v>12245625</v>
      </c>
      <c r="P115" s="226">
        <v>-1.4337458496830668E-2</v>
      </c>
    </row>
    <row r="116" spans="1:16" ht="12.75" customHeight="1">
      <c r="A116" s="218">
        <v>106</v>
      </c>
      <c r="B116" s="230" t="s">
        <v>47</v>
      </c>
      <c r="C116" s="222" t="s">
        <v>157</v>
      </c>
      <c r="D116" s="223">
        <v>45442</v>
      </c>
      <c r="E116" s="222">
        <v>3919.1</v>
      </c>
      <c r="F116" s="222">
        <v>3946.9</v>
      </c>
      <c r="G116" s="224">
        <v>3860.2000000000003</v>
      </c>
      <c r="H116" s="224">
        <v>3801.3</v>
      </c>
      <c r="I116" s="224">
        <v>3714.6000000000004</v>
      </c>
      <c r="J116" s="224">
        <v>4005.8</v>
      </c>
      <c r="K116" s="224">
        <v>4092.5</v>
      </c>
      <c r="L116" s="224">
        <v>4151.3999999999996</v>
      </c>
      <c r="M116" s="225">
        <v>4033.6</v>
      </c>
      <c r="N116" s="225">
        <v>3888</v>
      </c>
      <c r="O116" s="225">
        <v>762875</v>
      </c>
      <c r="P116" s="226">
        <v>2.7095254123190846E-2</v>
      </c>
    </row>
    <row r="117" spans="1:16" ht="12.75" customHeight="1">
      <c r="A117" s="218">
        <v>107</v>
      </c>
      <c r="B117" s="230" t="s">
        <v>130</v>
      </c>
      <c r="C117" s="222" t="s">
        <v>158</v>
      </c>
      <c r="D117" s="223">
        <v>45442</v>
      </c>
      <c r="E117" s="222">
        <v>859.95</v>
      </c>
      <c r="F117" s="222">
        <v>865.7166666666667</v>
      </c>
      <c r="G117" s="224">
        <v>845.38333333333344</v>
      </c>
      <c r="H117" s="224">
        <v>830.81666666666672</v>
      </c>
      <c r="I117" s="224">
        <v>810.48333333333346</v>
      </c>
      <c r="J117" s="224">
        <v>880.28333333333342</v>
      </c>
      <c r="K117" s="224">
        <v>900.61666666666667</v>
      </c>
      <c r="L117" s="224">
        <v>915.18333333333339</v>
      </c>
      <c r="M117" s="225">
        <v>886.05</v>
      </c>
      <c r="N117" s="225">
        <v>851.15</v>
      </c>
      <c r="O117" s="225">
        <v>17732925</v>
      </c>
      <c r="P117" s="226">
        <v>-1.9409503191370237E-2</v>
      </c>
    </row>
    <row r="118" spans="1:16" ht="12.75" customHeight="1">
      <c r="A118" s="218">
        <v>108</v>
      </c>
      <c r="B118" s="230" t="s">
        <v>57</v>
      </c>
      <c r="C118" s="227" t="s">
        <v>159</v>
      </c>
      <c r="D118" s="223">
        <v>45442</v>
      </c>
      <c r="E118" s="222">
        <v>481.45</v>
      </c>
      <c r="F118" s="222">
        <v>482.33333333333331</v>
      </c>
      <c r="G118" s="224">
        <v>465.41666666666663</v>
      </c>
      <c r="H118" s="224">
        <v>449.38333333333333</v>
      </c>
      <c r="I118" s="224">
        <v>432.46666666666664</v>
      </c>
      <c r="J118" s="224">
        <v>498.36666666666662</v>
      </c>
      <c r="K118" s="224">
        <v>515.2833333333333</v>
      </c>
      <c r="L118" s="224">
        <v>531.31666666666661</v>
      </c>
      <c r="M118" s="225">
        <v>499.25</v>
      </c>
      <c r="N118" s="225">
        <v>466.3</v>
      </c>
      <c r="O118" s="225">
        <v>20480000</v>
      </c>
      <c r="P118" s="226">
        <v>1.1170770844905264E-2</v>
      </c>
    </row>
    <row r="119" spans="1:16" ht="12.75" customHeight="1">
      <c r="A119" s="218">
        <v>109</v>
      </c>
      <c r="B119" s="230" t="s">
        <v>61</v>
      </c>
      <c r="C119" s="222" t="s">
        <v>160</v>
      </c>
      <c r="D119" s="223">
        <v>45442</v>
      </c>
      <c r="E119" s="222">
        <v>1649.7</v>
      </c>
      <c r="F119" s="222">
        <v>1642.5</v>
      </c>
      <c r="G119" s="224">
        <v>1632.2</v>
      </c>
      <c r="H119" s="224">
        <v>1614.7</v>
      </c>
      <c r="I119" s="224">
        <v>1604.4</v>
      </c>
      <c r="J119" s="224">
        <v>1660</v>
      </c>
      <c r="K119" s="224">
        <v>1670.3000000000002</v>
      </c>
      <c r="L119" s="224">
        <v>1687.8</v>
      </c>
      <c r="M119" s="225">
        <v>1652.8</v>
      </c>
      <c r="N119" s="225">
        <v>1625</v>
      </c>
      <c r="O119" s="225">
        <v>59564400</v>
      </c>
      <c r="P119" s="226">
        <v>-4.3320441492027191E-2</v>
      </c>
    </row>
    <row r="120" spans="1:16" ht="12.75" customHeight="1">
      <c r="A120" s="218">
        <v>110</v>
      </c>
      <c r="B120" s="230" t="s">
        <v>66</v>
      </c>
      <c r="C120" s="222" t="s">
        <v>907</v>
      </c>
      <c r="D120" s="223">
        <v>45442</v>
      </c>
      <c r="E120" s="222">
        <v>161.9</v>
      </c>
      <c r="F120" s="222">
        <v>162.48333333333335</v>
      </c>
      <c r="G120" s="224">
        <v>160.06666666666669</v>
      </c>
      <c r="H120" s="224">
        <v>158.23333333333335</v>
      </c>
      <c r="I120" s="224">
        <v>155.81666666666669</v>
      </c>
      <c r="J120" s="224">
        <v>164.31666666666669</v>
      </c>
      <c r="K120" s="224">
        <v>166.73333333333332</v>
      </c>
      <c r="L120" s="224">
        <v>168.56666666666669</v>
      </c>
      <c r="M120" s="225">
        <v>164.9</v>
      </c>
      <c r="N120" s="225">
        <v>160.65</v>
      </c>
      <c r="O120" s="225">
        <v>46386952</v>
      </c>
      <c r="P120" s="226">
        <v>-3.0686612965093976E-3</v>
      </c>
    </row>
    <row r="121" spans="1:16" ht="12.75" customHeight="1">
      <c r="A121" s="218">
        <v>111</v>
      </c>
      <c r="B121" s="230" t="s">
        <v>42</v>
      </c>
      <c r="C121" s="222" t="s">
        <v>161</v>
      </c>
      <c r="D121" s="223">
        <v>45442</v>
      </c>
      <c r="E121" s="222">
        <v>2331.15</v>
      </c>
      <c r="F121" s="222">
        <v>2329.5666666666666</v>
      </c>
      <c r="G121" s="224">
        <v>2303.3833333333332</v>
      </c>
      <c r="H121" s="224">
        <v>2275.6166666666668</v>
      </c>
      <c r="I121" s="224">
        <v>2249.4333333333334</v>
      </c>
      <c r="J121" s="224">
        <v>2357.333333333333</v>
      </c>
      <c r="K121" s="224">
        <v>2383.5166666666664</v>
      </c>
      <c r="L121" s="224">
        <v>2411.2833333333328</v>
      </c>
      <c r="M121" s="225">
        <v>2355.75</v>
      </c>
      <c r="N121" s="225">
        <v>2301.8000000000002</v>
      </c>
      <c r="O121" s="225">
        <v>1386900</v>
      </c>
      <c r="P121" s="226">
        <v>1.4928649835345774E-2</v>
      </c>
    </row>
    <row r="122" spans="1:16" ht="12.75" customHeight="1">
      <c r="A122" s="218">
        <v>112</v>
      </c>
      <c r="B122" s="230" t="s">
        <v>42</v>
      </c>
      <c r="C122" s="222" t="s">
        <v>162</v>
      </c>
      <c r="D122" s="223">
        <v>45442</v>
      </c>
      <c r="E122" s="222">
        <v>431.25</v>
      </c>
      <c r="F122" s="222">
        <v>432.63333333333338</v>
      </c>
      <c r="G122" s="224">
        <v>424.01666666666677</v>
      </c>
      <c r="H122" s="224">
        <v>416.78333333333336</v>
      </c>
      <c r="I122" s="224">
        <v>408.16666666666674</v>
      </c>
      <c r="J122" s="224">
        <v>439.86666666666679</v>
      </c>
      <c r="K122" s="224">
        <v>448.48333333333346</v>
      </c>
      <c r="L122" s="224">
        <v>455.71666666666681</v>
      </c>
      <c r="M122" s="225">
        <v>441.25</v>
      </c>
      <c r="N122" s="225">
        <v>425.4</v>
      </c>
      <c r="O122" s="225">
        <v>14297000</v>
      </c>
      <c r="P122" s="226">
        <v>-1.798225128444652E-2</v>
      </c>
    </row>
    <row r="123" spans="1:16" ht="12.75" customHeight="1">
      <c r="A123" s="218">
        <v>113</v>
      </c>
      <c r="B123" s="230" t="s">
        <v>66</v>
      </c>
      <c r="C123" s="222" t="s">
        <v>163</v>
      </c>
      <c r="D123" s="223">
        <v>45442</v>
      </c>
      <c r="E123" s="222">
        <v>625.70000000000005</v>
      </c>
      <c r="F123" s="222">
        <v>628.26666666666665</v>
      </c>
      <c r="G123" s="224">
        <v>613.73333333333335</v>
      </c>
      <c r="H123" s="224">
        <v>601.76666666666665</v>
      </c>
      <c r="I123" s="224">
        <v>587.23333333333335</v>
      </c>
      <c r="J123" s="224">
        <v>640.23333333333335</v>
      </c>
      <c r="K123" s="224">
        <v>654.76666666666665</v>
      </c>
      <c r="L123" s="224">
        <v>666.73333333333335</v>
      </c>
      <c r="M123" s="225">
        <v>642.79999999999995</v>
      </c>
      <c r="N123" s="225">
        <v>616.29999999999995</v>
      </c>
      <c r="O123" s="225">
        <v>32912000</v>
      </c>
      <c r="P123" s="226">
        <v>-1.9045632022890526E-2</v>
      </c>
    </row>
    <row r="124" spans="1:16" ht="12.75" customHeight="1">
      <c r="A124" s="218">
        <v>114</v>
      </c>
      <c r="B124" s="230" t="s">
        <v>40</v>
      </c>
      <c r="C124" s="227" t="s">
        <v>164</v>
      </c>
      <c r="D124" s="223">
        <v>45442</v>
      </c>
      <c r="E124" s="222">
        <v>3443.4</v>
      </c>
      <c r="F124" s="222">
        <v>3463.4499999999994</v>
      </c>
      <c r="G124" s="224">
        <v>3416.8999999999987</v>
      </c>
      <c r="H124" s="224">
        <v>3390.3999999999992</v>
      </c>
      <c r="I124" s="224">
        <v>3343.8499999999985</v>
      </c>
      <c r="J124" s="224">
        <v>3489.9499999999989</v>
      </c>
      <c r="K124" s="224">
        <v>3536.4999999999991</v>
      </c>
      <c r="L124" s="224">
        <v>3562.9999999999991</v>
      </c>
      <c r="M124" s="225">
        <v>3510</v>
      </c>
      <c r="N124" s="225">
        <v>3436.95</v>
      </c>
      <c r="O124" s="225">
        <v>17563050</v>
      </c>
      <c r="P124" s="226">
        <v>3.5407620950982904E-2</v>
      </c>
    </row>
    <row r="125" spans="1:16" ht="12.75" customHeight="1">
      <c r="A125" s="218">
        <v>115</v>
      </c>
      <c r="B125" s="230" t="s">
        <v>85</v>
      </c>
      <c r="C125" s="222" t="s">
        <v>165</v>
      </c>
      <c r="D125" s="223">
        <v>45442</v>
      </c>
      <c r="E125" s="222">
        <v>4728.95</v>
      </c>
      <c r="F125" s="222">
        <v>4718.2333333333336</v>
      </c>
      <c r="G125" s="224">
        <v>4686.4666666666672</v>
      </c>
      <c r="H125" s="224">
        <v>4643.9833333333336</v>
      </c>
      <c r="I125" s="224">
        <v>4612.2166666666672</v>
      </c>
      <c r="J125" s="224">
        <v>4760.7166666666672</v>
      </c>
      <c r="K125" s="224">
        <v>4792.4833333333336</v>
      </c>
      <c r="L125" s="224">
        <v>4834.9666666666672</v>
      </c>
      <c r="M125" s="225">
        <v>4750</v>
      </c>
      <c r="N125" s="225">
        <v>4675.75</v>
      </c>
      <c r="O125" s="225">
        <v>3658350</v>
      </c>
      <c r="P125" s="226">
        <v>4.8203691496374419E-3</v>
      </c>
    </row>
    <row r="126" spans="1:16" ht="12.75" customHeight="1">
      <c r="A126" s="218">
        <v>116</v>
      </c>
      <c r="B126" s="230" t="s">
        <v>85</v>
      </c>
      <c r="C126" s="222" t="s">
        <v>166</v>
      </c>
      <c r="D126" s="223">
        <v>45442</v>
      </c>
      <c r="E126" s="222">
        <v>4524.25</v>
      </c>
      <c r="F126" s="222">
        <v>4522.4000000000005</v>
      </c>
      <c r="G126" s="224">
        <v>4456.8000000000011</v>
      </c>
      <c r="H126" s="224">
        <v>4389.3500000000004</v>
      </c>
      <c r="I126" s="224">
        <v>4323.7500000000009</v>
      </c>
      <c r="J126" s="224">
        <v>4589.8500000000013</v>
      </c>
      <c r="K126" s="224">
        <v>4655.4500000000016</v>
      </c>
      <c r="L126" s="224">
        <v>4722.9000000000015</v>
      </c>
      <c r="M126" s="225">
        <v>4588</v>
      </c>
      <c r="N126" s="225">
        <v>4454.95</v>
      </c>
      <c r="O126" s="225">
        <v>1563600</v>
      </c>
      <c r="P126" s="226">
        <v>-2.3909107934327985E-2</v>
      </c>
    </row>
    <row r="127" spans="1:16" ht="12.75" customHeight="1">
      <c r="A127" s="218">
        <v>117</v>
      </c>
      <c r="B127" s="230" t="s">
        <v>42</v>
      </c>
      <c r="C127" s="222" t="s">
        <v>167</v>
      </c>
      <c r="D127" s="223">
        <v>45442</v>
      </c>
      <c r="E127" s="222">
        <v>1605.15</v>
      </c>
      <c r="F127" s="222">
        <v>1617.0666666666668</v>
      </c>
      <c r="G127" s="224">
        <v>1539.7333333333336</v>
      </c>
      <c r="H127" s="224">
        <v>1474.3166666666668</v>
      </c>
      <c r="I127" s="224">
        <v>1396.9833333333336</v>
      </c>
      <c r="J127" s="224">
        <v>1682.4833333333336</v>
      </c>
      <c r="K127" s="224">
        <v>1759.8166666666671</v>
      </c>
      <c r="L127" s="224">
        <v>1825.2333333333336</v>
      </c>
      <c r="M127" s="225">
        <v>1694.4</v>
      </c>
      <c r="N127" s="225">
        <v>1551.65</v>
      </c>
      <c r="O127" s="225">
        <v>7729050</v>
      </c>
      <c r="P127" s="226">
        <v>0.19652608724258175</v>
      </c>
    </row>
    <row r="128" spans="1:16" ht="12.75" customHeight="1">
      <c r="A128" s="218">
        <v>118</v>
      </c>
      <c r="B128" s="230" t="s">
        <v>54</v>
      </c>
      <c r="C128" s="222" t="s">
        <v>168</v>
      </c>
      <c r="D128" s="223">
        <v>45442</v>
      </c>
      <c r="E128" s="222">
        <v>2199.1999999999998</v>
      </c>
      <c r="F128" s="222">
        <v>2207.3666666666668</v>
      </c>
      <c r="G128" s="224">
        <v>2169.8333333333335</v>
      </c>
      <c r="H128" s="224">
        <v>2140.4666666666667</v>
      </c>
      <c r="I128" s="224">
        <v>2102.9333333333334</v>
      </c>
      <c r="J128" s="224">
        <v>2236.7333333333336</v>
      </c>
      <c r="K128" s="224">
        <v>2274.2666666666664</v>
      </c>
      <c r="L128" s="224">
        <v>2303.6333333333337</v>
      </c>
      <c r="M128" s="225">
        <v>2244.9</v>
      </c>
      <c r="N128" s="225">
        <v>2178</v>
      </c>
      <c r="O128" s="225">
        <v>12538050</v>
      </c>
      <c r="P128" s="226">
        <v>1.0265376914182577E-2</v>
      </c>
    </row>
    <row r="129" spans="1:16" ht="12.75" customHeight="1">
      <c r="A129" s="218">
        <v>119</v>
      </c>
      <c r="B129" s="230" t="s">
        <v>66</v>
      </c>
      <c r="C129" s="222" t="s">
        <v>169</v>
      </c>
      <c r="D129" s="223">
        <v>45442</v>
      </c>
      <c r="E129" s="222">
        <v>256.60000000000002</v>
      </c>
      <c r="F129" s="222">
        <v>255.50000000000003</v>
      </c>
      <c r="G129" s="224">
        <v>251.70000000000005</v>
      </c>
      <c r="H129" s="224">
        <v>246.8</v>
      </c>
      <c r="I129" s="224">
        <v>243.00000000000003</v>
      </c>
      <c r="J129" s="224">
        <v>260.40000000000009</v>
      </c>
      <c r="K129" s="224">
        <v>264.20000000000005</v>
      </c>
      <c r="L129" s="224">
        <v>269.10000000000008</v>
      </c>
      <c r="M129" s="225">
        <v>259.3</v>
      </c>
      <c r="N129" s="225">
        <v>250.6</v>
      </c>
      <c r="O129" s="225">
        <v>35178000</v>
      </c>
      <c r="P129" s="226">
        <v>-2.4351009540714445E-2</v>
      </c>
    </row>
    <row r="130" spans="1:16" ht="12.75" customHeight="1">
      <c r="A130" s="218">
        <v>120</v>
      </c>
      <c r="B130" s="230" t="s">
        <v>66</v>
      </c>
      <c r="C130" s="222" t="s">
        <v>170</v>
      </c>
      <c r="D130" s="223">
        <v>45442</v>
      </c>
      <c r="E130" s="222">
        <v>186.45</v>
      </c>
      <c r="F130" s="222">
        <v>188.2833333333333</v>
      </c>
      <c r="G130" s="224">
        <v>182.61666666666662</v>
      </c>
      <c r="H130" s="224">
        <v>178.7833333333333</v>
      </c>
      <c r="I130" s="224">
        <v>173.11666666666662</v>
      </c>
      <c r="J130" s="224">
        <v>192.11666666666662</v>
      </c>
      <c r="K130" s="224">
        <v>197.7833333333333</v>
      </c>
      <c r="L130" s="224">
        <v>201.61666666666662</v>
      </c>
      <c r="M130" s="225">
        <v>193.95</v>
      </c>
      <c r="N130" s="225">
        <v>184.45</v>
      </c>
      <c r="O130" s="225">
        <v>55545000</v>
      </c>
      <c r="P130" s="226">
        <v>-6.7060085836909873E-3</v>
      </c>
    </row>
    <row r="131" spans="1:16" ht="12.75" customHeight="1">
      <c r="A131" s="218">
        <v>121</v>
      </c>
      <c r="B131" s="230" t="s">
        <v>57</v>
      </c>
      <c r="C131" s="222" t="s">
        <v>171</v>
      </c>
      <c r="D131" s="223">
        <v>45442</v>
      </c>
      <c r="E131" s="222">
        <v>585.04999999999995</v>
      </c>
      <c r="F131" s="222">
        <v>576.06666666666661</v>
      </c>
      <c r="G131" s="224">
        <v>564.63333333333321</v>
      </c>
      <c r="H131" s="224">
        <v>544.21666666666658</v>
      </c>
      <c r="I131" s="224">
        <v>532.78333333333319</v>
      </c>
      <c r="J131" s="224">
        <v>596.48333333333323</v>
      </c>
      <c r="K131" s="224">
        <v>607.91666666666663</v>
      </c>
      <c r="L131" s="224">
        <v>628.33333333333326</v>
      </c>
      <c r="M131" s="225">
        <v>587.5</v>
      </c>
      <c r="N131" s="225">
        <v>555.65</v>
      </c>
      <c r="O131" s="225">
        <v>14701200</v>
      </c>
      <c r="P131" s="226">
        <v>3.9541790411540094E-2</v>
      </c>
    </row>
    <row r="132" spans="1:16" ht="12.75" customHeight="1">
      <c r="A132" s="218">
        <v>122</v>
      </c>
      <c r="B132" s="230" t="s">
        <v>54</v>
      </c>
      <c r="C132" s="222" t="s">
        <v>172</v>
      </c>
      <c r="D132" s="223">
        <v>45442</v>
      </c>
      <c r="E132" s="222">
        <v>12401.75</v>
      </c>
      <c r="F132" s="222">
        <v>12420.616666666667</v>
      </c>
      <c r="G132" s="224">
        <v>12262.933333333334</v>
      </c>
      <c r="H132" s="224">
        <v>12124.116666666667</v>
      </c>
      <c r="I132" s="224">
        <v>11966.433333333334</v>
      </c>
      <c r="J132" s="224">
        <v>12559.433333333334</v>
      </c>
      <c r="K132" s="224">
        <v>12717.116666666665</v>
      </c>
      <c r="L132" s="224">
        <v>12855.933333333334</v>
      </c>
      <c r="M132" s="225">
        <v>12578.3</v>
      </c>
      <c r="N132" s="225">
        <v>12281.8</v>
      </c>
      <c r="O132" s="225">
        <v>2676500</v>
      </c>
      <c r="P132" s="226">
        <v>3.2221986540426927E-2</v>
      </c>
    </row>
    <row r="133" spans="1:16" ht="12.75" customHeight="1">
      <c r="A133" s="218">
        <v>123</v>
      </c>
      <c r="B133" s="230" t="s">
        <v>57</v>
      </c>
      <c r="C133" s="222" t="s">
        <v>173</v>
      </c>
      <c r="D133" s="223">
        <v>45442</v>
      </c>
      <c r="E133" s="222">
        <v>1209.25</v>
      </c>
      <c r="F133" s="222">
        <v>1219.8166666666666</v>
      </c>
      <c r="G133" s="224">
        <v>1192.6333333333332</v>
      </c>
      <c r="H133" s="224">
        <v>1176.0166666666667</v>
      </c>
      <c r="I133" s="224">
        <v>1148.8333333333333</v>
      </c>
      <c r="J133" s="224">
        <v>1236.4333333333332</v>
      </c>
      <c r="K133" s="224">
        <v>1263.6166666666666</v>
      </c>
      <c r="L133" s="224">
        <v>1280.2333333333331</v>
      </c>
      <c r="M133" s="225">
        <v>1247</v>
      </c>
      <c r="N133" s="225">
        <v>1203.2</v>
      </c>
      <c r="O133" s="225">
        <v>11208400</v>
      </c>
      <c r="P133" s="226">
        <v>-4.3774260973424906E-2</v>
      </c>
    </row>
    <row r="134" spans="1:16" ht="12.75" customHeight="1">
      <c r="A134" s="218">
        <v>124</v>
      </c>
      <c r="B134" s="230" t="s">
        <v>85</v>
      </c>
      <c r="C134" s="222" t="s">
        <v>174</v>
      </c>
      <c r="D134" s="223">
        <v>45442</v>
      </c>
      <c r="E134" s="222">
        <v>3926.85</v>
      </c>
      <c r="F134" s="222">
        <v>3944.7000000000003</v>
      </c>
      <c r="G134" s="224">
        <v>3814.3000000000006</v>
      </c>
      <c r="H134" s="224">
        <v>3701.7500000000005</v>
      </c>
      <c r="I134" s="224">
        <v>3571.3500000000008</v>
      </c>
      <c r="J134" s="224">
        <v>4057.2500000000005</v>
      </c>
      <c r="K134" s="224">
        <v>4187.6499999999996</v>
      </c>
      <c r="L134" s="224">
        <v>4300.2000000000007</v>
      </c>
      <c r="M134" s="225">
        <v>4075.1</v>
      </c>
      <c r="N134" s="225">
        <v>3832.15</v>
      </c>
      <c r="O134" s="225">
        <v>2315800</v>
      </c>
      <c r="P134" s="226">
        <v>-5.2454991816693941E-2</v>
      </c>
    </row>
    <row r="135" spans="1:16" ht="12.75" customHeight="1">
      <c r="A135" s="218">
        <v>125</v>
      </c>
      <c r="B135" s="230" t="s">
        <v>42</v>
      </c>
      <c r="C135" s="222" t="s">
        <v>175</v>
      </c>
      <c r="D135" s="223">
        <v>45442</v>
      </c>
      <c r="E135" s="222">
        <v>1738.95</v>
      </c>
      <c r="F135" s="222">
        <v>1756.8333333333333</v>
      </c>
      <c r="G135" s="224">
        <v>1704.5166666666664</v>
      </c>
      <c r="H135" s="224">
        <v>1670.0833333333333</v>
      </c>
      <c r="I135" s="224">
        <v>1617.7666666666664</v>
      </c>
      <c r="J135" s="224">
        <v>1791.2666666666664</v>
      </c>
      <c r="K135" s="224">
        <v>1843.5833333333335</v>
      </c>
      <c r="L135" s="224">
        <v>1878.0166666666664</v>
      </c>
      <c r="M135" s="225">
        <v>1809.15</v>
      </c>
      <c r="N135" s="225">
        <v>1722.4</v>
      </c>
      <c r="O135" s="225">
        <v>1346000</v>
      </c>
      <c r="P135" s="226">
        <v>5.4528361015355686E-2</v>
      </c>
    </row>
    <row r="136" spans="1:16" ht="12.75" customHeight="1">
      <c r="A136" s="218">
        <v>126</v>
      </c>
      <c r="B136" s="230" t="s">
        <v>66</v>
      </c>
      <c r="C136" s="229" t="s">
        <v>176</v>
      </c>
      <c r="D136" s="223">
        <v>45442</v>
      </c>
      <c r="E136" s="222">
        <v>976</v>
      </c>
      <c r="F136" s="222">
        <v>983.06666666666661</v>
      </c>
      <c r="G136" s="224">
        <v>964.63333333333321</v>
      </c>
      <c r="H136" s="224">
        <v>953.26666666666665</v>
      </c>
      <c r="I136" s="224">
        <v>934.83333333333326</v>
      </c>
      <c r="J136" s="224">
        <v>994.43333333333317</v>
      </c>
      <c r="K136" s="224">
        <v>1012.8666666666666</v>
      </c>
      <c r="L136" s="224">
        <v>1024.2333333333331</v>
      </c>
      <c r="M136" s="225">
        <v>1001.5</v>
      </c>
      <c r="N136" s="225">
        <v>971.7</v>
      </c>
      <c r="O136" s="225">
        <v>7263200</v>
      </c>
      <c r="P136" s="226">
        <v>4.4643884478195832E-2</v>
      </c>
    </row>
    <row r="137" spans="1:16" ht="12.75" customHeight="1">
      <c r="A137" s="218">
        <v>127</v>
      </c>
      <c r="B137" s="230" t="s">
        <v>82</v>
      </c>
      <c r="C137" s="229" t="s">
        <v>177</v>
      </c>
      <c r="D137" s="223">
        <v>45442</v>
      </c>
      <c r="E137" s="222">
        <v>1344.35</v>
      </c>
      <c r="F137" s="222">
        <v>1367.1500000000003</v>
      </c>
      <c r="G137" s="224">
        <v>1311.6000000000006</v>
      </c>
      <c r="H137" s="224">
        <v>1278.8500000000004</v>
      </c>
      <c r="I137" s="224">
        <v>1223.3000000000006</v>
      </c>
      <c r="J137" s="224">
        <v>1399.9000000000005</v>
      </c>
      <c r="K137" s="224">
        <v>1455.4500000000003</v>
      </c>
      <c r="L137" s="224">
        <v>1488.2000000000005</v>
      </c>
      <c r="M137" s="225">
        <v>1422.7</v>
      </c>
      <c r="N137" s="225">
        <v>1334.4</v>
      </c>
      <c r="O137" s="225">
        <v>2356400</v>
      </c>
      <c r="P137" s="226">
        <v>2.2210654173173694E-2</v>
      </c>
    </row>
    <row r="138" spans="1:16" ht="12.75" customHeight="1">
      <c r="A138" s="218">
        <v>128</v>
      </c>
      <c r="B138" s="230" t="s">
        <v>54</v>
      </c>
      <c r="C138" s="222" t="s">
        <v>178</v>
      </c>
      <c r="D138" s="223">
        <v>45442</v>
      </c>
      <c r="E138" s="222">
        <v>125.75</v>
      </c>
      <c r="F138" s="222">
        <v>125.98333333333335</v>
      </c>
      <c r="G138" s="224">
        <v>123.16666666666669</v>
      </c>
      <c r="H138" s="224">
        <v>120.58333333333334</v>
      </c>
      <c r="I138" s="224">
        <v>117.76666666666668</v>
      </c>
      <c r="J138" s="224">
        <v>128.56666666666669</v>
      </c>
      <c r="K138" s="224">
        <v>131.38333333333335</v>
      </c>
      <c r="L138" s="224">
        <v>133.9666666666667</v>
      </c>
      <c r="M138" s="225">
        <v>128.80000000000001</v>
      </c>
      <c r="N138" s="225">
        <v>123.4</v>
      </c>
      <c r="O138" s="225">
        <v>139507900</v>
      </c>
      <c r="P138" s="226">
        <v>-3.4067446662078456E-2</v>
      </c>
    </row>
    <row r="139" spans="1:16" ht="12.75" customHeight="1">
      <c r="A139" s="218">
        <v>129</v>
      </c>
      <c r="B139" s="230" t="s">
        <v>85</v>
      </c>
      <c r="C139" s="222" t="s">
        <v>179</v>
      </c>
      <c r="D139" s="223">
        <v>45442</v>
      </c>
      <c r="E139" s="222">
        <v>2301.4</v>
      </c>
      <c r="F139" s="222">
        <v>2297.0166666666669</v>
      </c>
      <c r="G139" s="224">
        <v>2269.9833333333336</v>
      </c>
      <c r="H139" s="224">
        <v>2238.5666666666666</v>
      </c>
      <c r="I139" s="224">
        <v>2211.5333333333333</v>
      </c>
      <c r="J139" s="224">
        <v>2328.4333333333338</v>
      </c>
      <c r="K139" s="224">
        <v>2355.4666666666676</v>
      </c>
      <c r="L139" s="224">
        <v>2386.8833333333341</v>
      </c>
      <c r="M139" s="225">
        <v>2324.0500000000002</v>
      </c>
      <c r="N139" s="225">
        <v>2265.6</v>
      </c>
      <c r="O139" s="225">
        <v>3309625</v>
      </c>
      <c r="P139" s="226">
        <v>5.3207316005950821E-2</v>
      </c>
    </row>
    <row r="140" spans="1:16" ht="12.75" customHeight="1">
      <c r="A140" s="218">
        <v>130</v>
      </c>
      <c r="B140" s="230" t="s">
        <v>54</v>
      </c>
      <c r="C140" s="227" t="s">
        <v>180</v>
      </c>
      <c r="D140" s="223">
        <v>45442</v>
      </c>
      <c r="E140" s="222">
        <v>124575.75</v>
      </c>
      <c r="F140" s="222">
        <v>124525.25</v>
      </c>
      <c r="G140" s="224">
        <v>122550.5</v>
      </c>
      <c r="H140" s="224">
        <v>120525.25</v>
      </c>
      <c r="I140" s="224">
        <v>118550.5</v>
      </c>
      <c r="J140" s="224">
        <v>126550.5</v>
      </c>
      <c r="K140" s="224">
        <v>128525.25</v>
      </c>
      <c r="L140" s="224">
        <v>130550.5</v>
      </c>
      <c r="M140" s="225">
        <v>126500</v>
      </c>
      <c r="N140" s="225">
        <v>122500</v>
      </c>
      <c r="O140" s="225">
        <v>69730</v>
      </c>
      <c r="P140" s="226">
        <v>2.5441176470588234E-2</v>
      </c>
    </row>
    <row r="141" spans="1:16" ht="12.75" customHeight="1">
      <c r="A141" s="218">
        <v>131</v>
      </c>
      <c r="B141" s="230" t="s">
        <v>66</v>
      </c>
      <c r="C141" s="222" t="s">
        <v>181</v>
      </c>
      <c r="D141" s="223">
        <v>45442</v>
      </c>
      <c r="E141" s="222">
        <v>1663.05</v>
      </c>
      <c r="F141" s="222">
        <v>1658.9833333333336</v>
      </c>
      <c r="G141" s="224">
        <v>1642.9666666666672</v>
      </c>
      <c r="H141" s="224">
        <v>1622.8833333333337</v>
      </c>
      <c r="I141" s="224">
        <v>1606.8666666666672</v>
      </c>
      <c r="J141" s="224">
        <v>1679.0666666666671</v>
      </c>
      <c r="K141" s="224">
        <v>1695.0833333333335</v>
      </c>
      <c r="L141" s="224">
        <v>1715.166666666667</v>
      </c>
      <c r="M141" s="225">
        <v>1675</v>
      </c>
      <c r="N141" s="225">
        <v>1638.9</v>
      </c>
      <c r="O141" s="225">
        <v>5308600</v>
      </c>
      <c r="P141" s="226">
        <v>7.3053642245877685E-3</v>
      </c>
    </row>
    <row r="142" spans="1:16" ht="12.75" customHeight="1">
      <c r="A142" s="218">
        <v>132</v>
      </c>
      <c r="B142" s="230" t="s">
        <v>130</v>
      </c>
      <c r="C142" s="222" t="s">
        <v>182</v>
      </c>
      <c r="D142" s="223">
        <v>45442</v>
      </c>
      <c r="E142" s="222">
        <v>177.75</v>
      </c>
      <c r="F142" s="222">
        <v>179.11666666666667</v>
      </c>
      <c r="G142" s="224">
        <v>173.53333333333336</v>
      </c>
      <c r="H142" s="224">
        <v>169.31666666666669</v>
      </c>
      <c r="I142" s="224">
        <v>163.73333333333338</v>
      </c>
      <c r="J142" s="224">
        <v>183.33333333333334</v>
      </c>
      <c r="K142" s="224">
        <v>188.91666666666666</v>
      </c>
      <c r="L142" s="224">
        <v>193.13333333333333</v>
      </c>
      <c r="M142" s="225">
        <v>184.7</v>
      </c>
      <c r="N142" s="225">
        <v>174.9</v>
      </c>
      <c r="O142" s="225">
        <v>92096250</v>
      </c>
      <c r="P142" s="226">
        <v>-7.7171717171717171E-3</v>
      </c>
    </row>
    <row r="143" spans="1:16" ht="12.75" customHeight="1">
      <c r="A143" s="218">
        <v>133</v>
      </c>
      <c r="B143" s="230" t="s">
        <v>85</v>
      </c>
      <c r="C143" s="222" t="s">
        <v>183</v>
      </c>
      <c r="D143" s="223">
        <v>45442</v>
      </c>
      <c r="E143" s="222">
        <v>5915.85</v>
      </c>
      <c r="F143" s="222">
        <v>5939.4000000000005</v>
      </c>
      <c r="G143" s="224">
        <v>5837.4500000000007</v>
      </c>
      <c r="H143" s="224">
        <v>5759.05</v>
      </c>
      <c r="I143" s="224">
        <v>5657.1</v>
      </c>
      <c r="J143" s="224">
        <v>6017.8000000000011</v>
      </c>
      <c r="K143" s="224">
        <v>6119.75</v>
      </c>
      <c r="L143" s="224">
        <v>6198.1500000000015</v>
      </c>
      <c r="M143" s="225">
        <v>6041.35</v>
      </c>
      <c r="N143" s="225">
        <v>5861</v>
      </c>
      <c r="O143" s="225">
        <v>1402950</v>
      </c>
      <c r="P143" s="226">
        <v>-1.9396099811281192E-2</v>
      </c>
    </row>
    <row r="144" spans="1:16" ht="12.75" customHeight="1">
      <c r="A144" s="218">
        <v>134</v>
      </c>
      <c r="B144" s="230" t="s">
        <v>892</v>
      </c>
      <c r="C144" s="222" t="s">
        <v>184</v>
      </c>
      <c r="D144" s="223">
        <v>45442</v>
      </c>
      <c r="E144" s="222">
        <v>3400.3</v>
      </c>
      <c r="F144" s="222">
        <v>3412.7833333333333</v>
      </c>
      <c r="G144" s="224">
        <v>3337.5166666666664</v>
      </c>
      <c r="H144" s="224">
        <v>3274.7333333333331</v>
      </c>
      <c r="I144" s="224">
        <v>3199.4666666666662</v>
      </c>
      <c r="J144" s="224">
        <v>3475.5666666666666</v>
      </c>
      <c r="K144" s="224">
        <v>3550.8333333333339</v>
      </c>
      <c r="L144" s="224">
        <v>3613.6166666666668</v>
      </c>
      <c r="M144" s="225">
        <v>3488.05</v>
      </c>
      <c r="N144" s="225">
        <v>3350</v>
      </c>
      <c r="O144" s="225">
        <v>3043700</v>
      </c>
      <c r="P144" s="226">
        <v>8.0303110969138766E-2</v>
      </c>
    </row>
    <row r="145" spans="1:16" ht="12.75" customHeight="1">
      <c r="A145" s="218">
        <v>135</v>
      </c>
      <c r="B145" s="230" t="s">
        <v>57</v>
      </c>
      <c r="C145" s="222" t="s">
        <v>185</v>
      </c>
      <c r="D145" s="223">
        <v>45442</v>
      </c>
      <c r="E145" s="222">
        <v>2524.35</v>
      </c>
      <c r="F145" s="222">
        <v>2514.4</v>
      </c>
      <c r="G145" s="224">
        <v>2484.65</v>
      </c>
      <c r="H145" s="224">
        <v>2444.9499999999998</v>
      </c>
      <c r="I145" s="224">
        <v>2415.1999999999998</v>
      </c>
      <c r="J145" s="224">
        <v>2554.1000000000004</v>
      </c>
      <c r="K145" s="224">
        <v>2583.8500000000004</v>
      </c>
      <c r="L145" s="224">
        <v>2623.5500000000006</v>
      </c>
      <c r="M145" s="225">
        <v>2544.15</v>
      </c>
      <c r="N145" s="225">
        <v>2474.6999999999998</v>
      </c>
      <c r="O145" s="225">
        <v>5542200</v>
      </c>
      <c r="P145" s="226">
        <v>1.4436784927996535E-4</v>
      </c>
    </row>
    <row r="146" spans="1:16" ht="12.75" customHeight="1">
      <c r="A146" s="218">
        <v>136</v>
      </c>
      <c r="B146" s="230" t="s">
        <v>130</v>
      </c>
      <c r="C146" s="222" t="s">
        <v>186</v>
      </c>
      <c r="D146" s="223">
        <v>45442</v>
      </c>
      <c r="E146" s="222">
        <v>262.25</v>
      </c>
      <c r="F146" s="222">
        <v>264.09999999999997</v>
      </c>
      <c r="G146" s="224">
        <v>257.14999999999992</v>
      </c>
      <c r="H146" s="224">
        <v>252.04999999999995</v>
      </c>
      <c r="I146" s="224">
        <v>245.09999999999991</v>
      </c>
      <c r="J146" s="224">
        <v>269.19999999999993</v>
      </c>
      <c r="K146" s="224">
        <v>276.14999999999998</v>
      </c>
      <c r="L146" s="224">
        <v>281.24999999999994</v>
      </c>
      <c r="M146" s="225">
        <v>271.05</v>
      </c>
      <c r="N146" s="225">
        <v>259</v>
      </c>
      <c r="O146" s="225">
        <v>72553500</v>
      </c>
      <c r="P146" s="226">
        <v>-1.8565863160457757E-2</v>
      </c>
    </row>
    <row r="147" spans="1:16" ht="12.75" customHeight="1">
      <c r="A147" s="218">
        <v>137</v>
      </c>
      <c r="B147" s="230" t="s">
        <v>187</v>
      </c>
      <c r="C147" s="222" t="s">
        <v>188</v>
      </c>
      <c r="D147" s="223">
        <v>45442</v>
      </c>
      <c r="E147" s="222">
        <v>350.2</v>
      </c>
      <c r="F147" s="222">
        <v>352.63333333333338</v>
      </c>
      <c r="G147" s="224">
        <v>345.46666666666675</v>
      </c>
      <c r="H147" s="224">
        <v>340.73333333333335</v>
      </c>
      <c r="I147" s="224">
        <v>333.56666666666672</v>
      </c>
      <c r="J147" s="224">
        <v>357.36666666666679</v>
      </c>
      <c r="K147" s="224">
        <v>364.53333333333342</v>
      </c>
      <c r="L147" s="224">
        <v>369.26666666666682</v>
      </c>
      <c r="M147" s="225">
        <v>359.8</v>
      </c>
      <c r="N147" s="225">
        <v>347.9</v>
      </c>
      <c r="O147" s="225">
        <v>95236500</v>
      </c>
      <c r="P147" s="226">
        <v>-3.5648105957046081E-2</v>
      </c>
    </row>
    <row r="148" spans="1:16" ht="12.75" customHeight="1">
      <c r="A148" s="218">
        <v>138</v>
      </c>
      <c r="B148" s="230" t="s">
        <v>106</v>
      </c>
      <c r="C148" s="222" t="s">
        <v>189</v>
      </c>
      <c r="D148" s="223">
        <v>45442</v>
      </c>
      <c r="E148" s="222">
        <v>1475.65</v>
      </c>
      <c r="F148" s="222">
        <v>1496.4666666666665</v>
      </c>
      <c r="G148" s="224">
        <v>1436.333333333333</v>
      </c>
      <c r="H148" s="224">
        <v>1397.0166666666667</v>
      </c>
      <c r="I148" s="224">
        <v>1336.8833333333332</v>
      </c>
      <c r="J148" s="224">
        <v>1535.7833333333328</v>
      </c>
      <c r="K148" s="224">
        <v>1595.9166666666665</v>
      </c>
      <c r="L148" s="224">
        <v>1635.2333333333327</v>
      </c>
      <c r="M148" s="225">
        <v>1556.6</v>
      </c>
      <c r="N148" s="225">
        <v>1457.15</v>
      </c>
      <c r="O148" s="225">
        <v>4752300</v>
      </c>
      <c r="P148" s="226">
        <v>4.2376784891754948E-2</v>
      </c>
    </row>
    <row r="149" spans="1:16" ht="12.75" customHeight="1">
      <c r="A149" s="218">
        <v>139</v>
      </c>
      <c r="B149" s="230" t="s">
        <v>85</v>
      </c>
      <c r="C149" s="222" t="s">
        <v>190</v>
      </c>
      <c r="D149" s="223">
        <v>45442</v>
      </c>
      <c r="E149" s="222">
        <v>7705.2</v>
      </c>
      <c r="F149" s="222">
        <v>7709.0666666666666</v>
      </c>
      <c r="G149" s="224">
        <v>7578.1333333333332</v>
      </c>
      <c r="H149" s="224">
        <v>7451.0666666666666</v>
      </c>
      <c r="I149" s="224">
        <v>7320.1333333333332</v>
      </c>
      <c r="J149" s="224">
        <v>7836.1333333333332</v>
      </c>
      <c r="K149" s="224">
        <v>7967.0666666666657</v>
      </c>
      <c r="L149" s="224">
        <v>8094.1333333333332</v>
      </c>
      <c r="M149" s="225">
        <v>7840</v>
      </c>
      <c r="N149" s="225">
        <v>7582</v>
      </c>
      <c r="O149" s="225">
        <v>918700</v>
      </c>
      <c r="P149" s="226">
        <v>-6.3602079298746311E-2</v>
      </c>
    </row>
    <row r="150" spans="1:16" ht="12.75" customHeight="1">
      <c r="A150" s="218">
        <v>140</v>
      </c>
      <c r="B150" s="230" t="s">
        <v>82</v>
      </c>
      <c r="C150" s="227" t="s">
        <v>191</v>
      </c>
      <c r="D150" s="223">
        <v>45442</v>
      </c>
      <c r="E150" s="222">
        <v>274.7</v>
      </c>
      <c r="F150" s="222">
        <v>278.21666666666664</v>
      </c>
      <c r="G150" s="224">
        <v>270.13333333333327</v>
      </c>
      <c r="H150" s="224">
        <v>265.56666666666661</v>
      </c>
      <c r="I150" s="224">
        <v>257.48333333333323</v>
      </c>
      <c r="J150" s="224">
        <v>282.7833333333333</v>
      </c>
      <c r="K150" s="224">
        <v>290.86666666666667</v>
      </c>
      <c r="L150" s="224">
        <v>295.43333333333334</v>
      </c>
      <c r="M150" s="225">
        <v>286.3</v>
      </c>
      <c r="N150" s="225">
        <v>273.64999999999998</v>
      </c>
      <c r="O150" s="225">
        <v>74137525</v>
      </c>
      <c r="P150" s="226">
        <v>2.7599135574244279E-3</v>
      </c>
    </row>
    <row r="151" spans="1:16" ht="12.75" customHeight="1">
      <c r="A151" s="218">
        <v>141</v>
      </c>
      <c r="B151" s="230" t="s">
        <v>45</v>
      </c>
      <c r="C151" s="229" t="s">
        <v>192</v>
      </c>
      <c r="D151" s="223">
        <v>45442</v>
      </c>
      <c r="E151" s="222">
        <v>34478.75</v>
      </c>
      <c r="F151" s="222">
        <v>34449.75</v>
      </c>
      <c r="G151" s="224">
        <v>34055.199999999997</v>
      </c>
      <c r="H151" s="224">
        <v>33631.649999999994</v>
      </c>
      <c r="I151" s="224">
        <v>33237.099999999991</v>
      </c>
      <c r="J151" s="224">
        <v>34873.300000000003</v>
      </c>
      <c r="K151" s="224">
        <v>35267.850000000006</v>
      </c>
      <c r="L151" s="224">
        <v>35691.400000000009</v>
      </c>
      <c r="M151" s="225">
        <v>34844.300000000003</v>
      </c>
      <c r="N151" s="225">
        <v>34026.199999999997</v>
      </c>
      <c r="O151" s="225">
        <v>180885</v>
      </c>
      <c r="P151" s="226">
        <v>-2.3957911776608661E-2</v>
      </c>
    </row>
    <row r="152" spans="1:16" ht="12.75" customHeight="1">
      <c r="A152" s="218">
        <v>142</v>
      </c>
      <c r="B152" s="230" t="s">
        <v>42</v>
      </c>
      <c r="C152" s="222" t="s">
        <v>193</v>
      </c>
      <c r="D152" s="223">
        <v>45442</v>
      </c>
      <c r="E152" s="222">
        <v>928.5</v>
      </c>
      <c r="F152" s="222">
        <v>936.36666666666667</v>
      </c>
      <c r="G152" s="224">
        <v>912.0333333333333</v>
      </c>
      <c r="H152" s="224">
        <v>895.56666666666661</v>
      </c>
      <c r="I152" s="224">
        <v>871.23333333333323</v>
      </c>
      <c r="J152" s="224">
        <v>952.83333333333337</v>
      </c>
      <c r="K152" s="224">
        <v>977.16666666666663</v>
      </c>
      <c r="L152" s="224">
        <v>993.63333333333344</v>
      </c>
      <c r="M152" s="225">
        <v>960.7</v>
      </c>
      <c r="N152" s="225">
        <v>919.9</v>
      </c>
      <c r="O152" s="225">
        <v>12255000</v>
      </c>
      <c r="P152" s="226">
        <v>-2.313624678663239E-2</v>
      </c>
    </row>
    <row r="153" spans="1:16" ht="12.75" customHeight="1">
      <c r="A153" s="218">
        <v>143</v>
      </c>
      <c r="B153" s="230" t="s">
        <v>85</v>
      </c>
      <c r="C153" s="222" t="s">
        <v>194</v>
      </c>
      <c r="D153" s="223">
        <v>45442</v>
      </c>
      <c r="E153" s="222">
        <v>3383.45</v>
      </c>
      <c r="F153" s="222">
        <v>3379.4666666666667</v>
      </c>
      <c r="G153" s="224">
        <v>3340.2333333333336</v>
      </c>
      <c r="H153" s="224">
        <v>3297.0166666666669</v>
      </c>
      <c r="I153" s="224">
        <v>3257.7833333333338</v>
      </c>
      <c r="J153" s="224">
        <v>3422.6833333333334</v>
      </c>
      <c r="K153" s="224">
        <v>3461.9166666666661</v>
      </c>
      <c r="L153" s="224">
        <v>3505.1333333333332</v>
      </c>
      <c r="M153" s="225">
        <v>3418.7</v>
      </c>
      <c r="N153" s="225">
        <v>3336.25</v>
      </c>
      <c r="O153" s="225">
        <v>3472400</v>
      </c>
      <c r="P153" s="226">
        <v>2.7144094715564541E-3</v>
      </c>
    </row>
    <row r="154" spans="1:16" ht="12.75" customHeight="1">
      <c r="A154" s="218">
        <v>144</v>
      </c>
      <c r="B154" s="230" t="s">
        <v>82</v>
      </c>
      <c r="C154" s="222" t="s">
        <v>195</v>
      </c>
      <c r="D154" s="223">
        <v>45442</v>
      </c>
      <c r="E154" s="222">
        <v>299.3</v>
      </c>
      <c r="F154" s="222">
        <v>301.33333333333337</v>
      </c>
      <c r="G154" s="224">
        <v>294.81666666666672</v>
      </c>
      <c r="H154" s="224">
        <v>290.33333333333337</v>
      </c>
      <c r="I154" s="224">
        <v>283.81666666666672</v>
      </c>
      <c r="J154" s="224">
        <v>305.81666666666672</v>
      </c>
      <c r="K154" s="224">
        <v>312.33333333333337</v>
      </c>
      <c r="L154" s="224">
        <v>316.81666666666672</v>
      </c>
      <c r="M154" s="225">
        <v>307.85000000000002</v>
      </c>
      <c r="N154" s="225">
        <v>296.85000000000002</v>
      </c>
      <c r="O154" s="225">
        <v>46461000</v>
      </c>
      <c r="P154" s="226">
        <v>-2.5119154965863714E-3</v>
      </c>
    </row>
    <row r="155" spans="1:16" ht="12.75" customHeight="1">
      <c r="A155" s="218">
        <v>145</v>
      </c>
      <c r="B155" s="230" t="s">
        <v>66</v>
      </c>
      <c r="C155" s="227" t="s">
        <v>196</v>
      </c>
      <c r="D155" s="223">
        <v>45442</v>
      </c>
      <c r="E155" s="222">
        <v>424.05</v>
      </c>
      <c r="F155" s="222">
        <v>428.11666666666662</v>
      </c>
      <c r="G155" s="224">
        <v>413.53333333333325</v>
      </c>
      <c r="H155" s="224">
        <v>403.01666666666665</v>
      </c>
      <c r="I155" s="224">
        <v>388.43333333333328</v>
      </c>
      <c r="J155" s="224">
        <v>438.63333333333321</v>
      </c>
      <c r="K155" s="224">
        <v>453.21666666666658</v>
      </c>
      <c r="L155" s="224">
        <v>463.73333333333318</v>
      </c>
      <c r="M155" s="225">
        <v>442.7</v>
      </c>
      <c r="N155" s="225">
        <v>417.6</v>
      </c>
      <c r="O155" s="225">
        <v>81503775</v>
      </c>
      <c r="P155" s="226">
        <v>-2.53698779510611E-3</v>
      </c>
    </row>
    <row r="156" spans="1:16" ht="12.75" customHeight="1">
      <c r="A156" s="218">
        <v>146</v>
      </c>
      <c r="B156" s="230" t="s">
        <v>57</v>
      </c>
      <c r="C156" s="222" t="s">
        <v>197</v>
      </c>
      <c r="D156" s="223">
        <v>45442</v>
      </c>
      <c r="E156" s="222">
        <v>2961.1</v>
      </c>
      <c r="F156" s="222">
        <v>2960.5833333333335</v>
      </c>
      <c r="G156" s="224">
        <v>2937.0166666666669</v>
      </c>
      <c r="H156" s="224">
        <v>2912.9333333333334</v>
      </c>
      <c r="I156" s="224">
        <v>2889.3666666666668</v>
      </c>
      <c r="J156" s="224">
        <v>2984.666666666667</v>
      </c>
      <c r="K156" s="224">
        <v>3008.2333333333336</v>
      </c>
      <c r="L156" s="224">
        <v>3032.3166666666671</v>
      </c>
      <c r="M156" s="225">
        <v>2984.15</v>
      </c>
      <c r="N156" s="225">
        <v>2936.5</v>
      </c>
      <c r="O156" s="225">
        <v>1776000</v>
      </c>
      <c r="P156" s="226">
        <v>-8.0982965652052503E-3</v>
      </c>
    </row>
    <row r="157" spans="1:16" ht="12.75" customHeight="1">
      <c r="A157" s="218">
        <v>147</v>
      </c>
      <c r="B157" s="230" t="s">
        <v>892</v>
      </c>
      <c r="C157" s="222" t="s">
        <v>198</v>
      </c>
      <c r="D157" s="223">
        <v>45442</v>
      </c>
      <c r="E157" s="222">
        <v>3525.4</v>
      </c>
      <c r="F157" s="222">
        <v>3555.2666666666664</v>
      </c>
      <c r="G157" s="224">
        <v>3487.1333333333328</v>
      </c>
      <c r="H157" s="224">
        <v>3448.8666666666663</v>
      </c>
      <c r="I157" s="224">
        <v>3380.7333333333327</v>
      </c>
      <c r="J157" s="224">
        <v>3593.5333333333328</v>
      </c>
      <c r="K157" s="224">
        <v>3661.6666666666661</v>
      </c>
      <c r="L157" s="224">
        <v>3699.9333333333329</v>
      </c>
      <c r="M157" s="225">
        <v>3623.4</v>
      </c>
      <c r="N157" s="225">
        <v>3517</v>
      </c>
      <c r="O157" s="225">
        <v>1701000</v>
      </c>
      <c r="P157" s="226">
        <v>-1.8606663781912593E-2</v>
      </c>
    </row>
    <row r="158" spans="1:16" ht="12.75" customHeight="1">
      <c r="A158" s="218">
        <v>148</v>
      </c>
      <c r="B158" s="230" t="s">
        <v>61</v>
      </c>
      <c r="C158" s="222" t="s">
        <v>199</v>
      </c>
      <c r="D158" s="223">
        <v>45442</v>
      </c>
      <c r="E158" s="222">
        <v>123.1</v>
      </c>
      <c r="F158" s="222">
        <v>124.5</v>
      </c>
      <c r="G158" s="224">
        <v>120</v>
      </c>
      <c r="H158" s="224">
        <v>116.9</v>
      </c>
      <c r="I158" s="224">
        <v>112.4</v>
      </c>
      <c r="J158" s="224">
        <v>127.6</v>
      </c>
      <c r="K158" s="224">
        <v>132.1</v>
      </c>
      <c r="L158" s="224">
        <v>135.19999999999999</v>
      </c>
      <c r="M158" s="225">
        <v>129</v>
      </c>
      <c r="N158" s="225">
        <v>121.4</v>
      </c>
      <c r="O158" s="225">
        <v>354528000</v>
      </c>
      <c r="P158" s="226">
        <v>3.4139966863463468E-2</v>
      </c>
    </row>
    <row r="159" spans="1:16" ht="12.75" customHeight="1">
      <c r="A159" s="218">
        <v>149</v>
      </c>
      <c r="B159" s="230" t="s">
        <v>40</v>
      </c>
      <c r="C159" s="222" t="s">
        <v>200</v>
      </c>
      <c r="D159" s="223">
        <v>45442</v>
      </c>
      <c r="E159" s="222">
        <v>5844.15</v>
      </c>
      <c r="F159" s="222">
        <v>5843.2166666666672</v>
      </c>
      <c r="G159" s="224">
        <v>5712.8833333333341</v>
      </c>
      <c r="H159" s="224">
        <v>5581.6166666666668</v>
      </c>
      <c r="I159" s="224">
        <v>5451.2833333333338</v>
      </c>
      <c r="J159" s="224">
        <v>5974.4833333333345</v>
      </c>
      <c r="K159" s="224">
        <v>6104.8166666666666</v>
      </c>
      <c r="L159" s="224">
        <v>6236.0833333333348</v>
      </c>
      <c r="M159" s="225">
        <v>5973.55</v>
      </c>
      <c r="N159" s="225">
        <v>5711.95</v>
      </c>
      <c r="O159" s="225">
        <v>1928000</v>
      </c>
      <c r="P159" s="226">
        <v>-1.4592011448723519E-2</v>
      </c>
    </row>
    <row r="160" spans="1:16" ht="12.75" customHeight="1">
      <c r="A160" s="218">
        <v>150</v>
      </c>
      <c r="B160" s="230" t="s">
        <v>187</v>
      </c>
      <c r="C160" s="222" t="s">
        <v>201</v>
      </c>
      <c r="D160" s="223">
        <v>45442</v>
      </c>
      <c r="E160" s="222">
        <v>297.05</v>
      </c>
      <c r="F160" s="222">
        <v>301.0333333333333</v>
      </c>
      <c r="G160" s="224">
        <v>292.31666666666661</v>
      </c>
      <c r="H160" s="224">
        <v>287.58333333333331</v>
      </c>
      <c r="I160" s="224">
        <v>278.86666666666662</v>
      </c>
      <c r="J160" s="224">
        <v>305.76666666666659</v>
      </c>
      <c r="K160" s="224">
        <v>314.48333333333329</v>
      </c>
      <c r="L160" s="224">
        <v>319.21666666666658</v>
      </c>
      <c r="M160" s="225">
        <v>309.75</v>
      </c>
      <c r="N160" s="225">
        <v>296.3</v>
      </c>
      <c r="O160" s="225">
        <v>59227200</v>
      </c>
      <c r="P160" s="226">
        <v>3.5042466184334695E-2</v>
      </c>
    </row>
    <row r="161" spans="1:16" ht="12.75" customHeight="1">
      <c r="A161" s="218">
        <v>151</v>
      </c>
      <c r="B161" s="230" t="s">
        <v>202</v>
      </c>
      <c r="C161" s="229" t="s">
        <v>203</v>
      </c>
      <c r="D161" s="223">
        <v>45442</v>
      </c>
      <c r="E161" s="222">
        <v>1311.1</v>
      </c>
      <c r="F161" s="222">
        <v>1312.6666666666667</v>
      </c>
      <c r="G161" s="224">
        <v>1296.4333333333334</v>
      </c>
      <c r="H161" s="224">
        <v>1281.7666666666667</v>
      </c>
      <c r="I161" s="224">
        <v>1265.5333333333333</v>
      </c>
      <c r="J161" s="224">
        <v>1327.3333333333335</v>
      </c>
      <c r="K161" s="224">
        <v>1343.5666666666666</v>
      </c>
      <c r="L161" s="224">
        <v>1358.2333333333336</v>
      </c>
      <c r="M161" s="225">
        <v>1328.9</v>
      </c>
      <c r="N161" s="225">
        <v>1298</v>
      </c>
      <c r="O161" s="225">
        <v>5576714</v>
      </c>
      <c r="P161" s="226">
        <v>1.0322961215160006E-2</v>
      </c>
    </row>
    <row r="162" spans="1:16" ht="12.75" customHeight="1">
      <c r="A162" s="218">
        <v>152</v>
      </c>
      <c r="B162" s="230" t="s">
        <v>47</v>
      </c>
      <c r="C162" s="222" t="s">
        <v>205</v>
      </c>
      <c r="D162" s="223">
        <v>45442</v>
      </c>
      <c r="E162" s="222">
        <v>761.7</v>
      </c>
      <c r="F162" s="222">
        <v>764.81666666666661</v>
      </c>
      <c r="G162" s="224">
        <v>753.93333333333317</v>
      </c>
      <c r="H162" s="224">
        <v>746.16666666666652</v>
      </c>
      <c r="I162" s="224">
        <v>735.28333333333308</v>
      </c>
      <c r="J162" s="224">
        <v>772.58333333333326</v>
      </c>
      <c r="K162" s="224">
        <v>783.4666666666667</v>
      </c>
      <c r="L162" s="224">
        <v>791.23333333333335</v>
      </c>
      <c r="M162" s="225">
        <v>775.7</v>
      </c>
      <c r="N162" s="225">
        <v>757.05</v>
      </c>
      <c r="O162" s="225">
        <v>9225900</v>
      </c>
      <c r="P162" s="226">
        <v>-7.7703629216564589E-3</v>
      </c>
    </row>
    <row r="163" spans="1:16" ht="12.75" customHeight="1">
      <c r="A163" s="218">
        <v>153</v>
      </c>
      <c r="B163" s="230" t="s">
        <v>61</v>
      </c>
      <c r="C163" s="222" t="s">
        <v>206</v>
      </c>
      <c r="D163" s="223">
        <v>45442</v>
      </c>
      <c r="E163" s="222">
        <v>247.45</v>
      </c>
      <c r="F163" s="222">
        <v>250.38333333333333</v>
      </c>
      <c r="G163" s="224">
        <v>243.56666666666666</v>
      </c>
      <c r="H163" s="224">
        <v>239.68333333333334</v>
      </c>
      <c r="I163" s="224">
        <v>232.86666666666667</v>
      </c>
      <c r="J163" s="224">
        <v>254.26666666666665</v>
      </c>
      <c r="K163" s="224">
        <v>261.08333333333331</v>
      </c>
      <c r="L163" s="224">
        <v>264.96666666666664</v>
      </c>
      <c r="M163" s="225">
        <v>257.2</v>
      </c>
      <c r="N163" s="225">
        <v>246.5</v>
      </c>
      <c r="O163" s="225">
        <v>59587500</v>
      </c>
      <c r="P163" s="226">
        <v>4.0016849199663012E-3</v>
      </c>
    </row>
    <row r="164" spans="1:16" ht="12.75" customHeight="1">
      <c r="A164" s="218">
        <v>154</v>
      </c>
      <c r="B164" s="230" t="s">
        <v>66</v>
      </c>
      <c r="C164" s="222" t="s">
        <v>207</v>
      </c>
      <c r="D164" s="223">
        <v>45442</v>
      </c>
      <c r="E164" s="222">
        <v>509.95</v>
      </c>
      <c r="F164" s="222">
        <v>514.83333333333337</v>
      </c>
      <c r="G164" s="224">
        <v>498.86666666666679</v>
      </c>
      <c r="H164" s="224">
        <v>487.78333333333342</v>
      </c>
      <c r="I164" s="224">
        <v>471.81666666666683</v>
      </c>
      <c r="J164" s="224">
        <v>525.91666666666674</v>
      </c>
      <c r="K164" s="224">
        <v>541.88333333333321</v>
      </c>
      <c r="L164" s="224">
        <v>552.9666666666667</v>
      </c>
      <c r="M164" s="225">
        <v>530.79999999999995</v>
      </c>
      <c r="N164" s="225">
        <v>503.75</v>
      </c>
      <c r="O164" s="225">
        <v>52520000</v>
      </c>
      <c r="P164" s="226">
        <v>-1.5446910617876425E-2</v>
      </c>
    </row>
    <row r="165" spans="1:16" ht="12.75" customHeight="1">
      <c r="A165" s="218">
        <v>155</v>
      </c>
      <c r="B165" s="230" t="s">
        <v>82</v>
      </c>
      <c r="C165" s="222" t="s">
        <v>208</v>
      </c>
      <c r="D165" s="223">
        <v>45442</v>
      </c>
      <c r="E165" s="222">
        <v>2821.7</v>
      </c>
      <c r="F165" s="222">
        <v>2828.25</v>
      </c>
      <c r="G165" s="224">
        <v>2795.5</v>
      </c>
      <c r="H165" s="224">
        <v>2769.3</v>
      </c>
      <c r="I165" s="224">
        <v>2736.55</v>
      </c>
      <c r="J165" s="224">
        <v>2854.45</v>
      </c>
      <c r="K165" s="224">
        <v>2887.2</v>
      </c>
      <c r="L165" s="224">
        <v>2913.3999999999996</v>
      </c>
      <c r="M165" s="225">
        <v>2861</v>
      </c>
      <c r="N165" s="225">
        <v>2802.05</v>
      </c>
      <c r="O165" s="225">
        <v>43561250</v>
      </c>
      <c r="P165" s="226">
        <v>4.9902689153606523E-2</v>
      </c>
    </row>
    <row r="166" spans="1:16" ht="12.75" customHeight="1">
      <c r="A166" s="218">
        <v>156</v>
      </c>
      <c r="B166" s="230" t="s">
        <v>130</v>
      </c>
      <c r="C166" s="222" t="s">
        <v>209</v>
      </c>
      <c r="D166" s="223">
        <v>45442</v>
      </c>
      <c r="E166" s="222">
        <v>157.4</v>
      </c>
      <c r="F166" s="222">
        <v>159</v>
      </c>
      <c r="G166" s="224">
        <v>154.5</v>
      </c>
      <c r="H166" s="224">
        <v>151.6</v>
      </c>
      <c r="I166" s="224">
        <v>147.1</v>
      </c>
      <c r="J166" s="224">
        <v>161.9</v>
      </c>
      <c r="K166" s="224">
        <v>166.4</v>
      </c>
      <c r="L166" s="224">
        <v>169.3</v>
      </c>
      <c r="M166" s="225">
        <v>163.5</v>
      </c>
      <c r="N166" s="225">
        <v>156.1</v>
      </c>
      <c r="O166" s="225">
        <v>192232000</v>
      </c>
      <c r="P166" s="226">
        <v>-3.5560907084085894E-2</v>
      </c>
    </row>
    <row r="167" spans="1:16" ht="12.75" customHeight="1">
      <c r="A167" s="218">
        <v>157</v>
      </c>
      <c r="B167" s="230" t="s">
        <v>66</v>
      </c>
      <c r="C167" s="222" t="s">
        <v>210</v>
      </c>
      <c r="D167" s="223">
        <v>45442</v>
      </c>
      <c r="E167" s="222">
        <v>714.75</v>
      </c>
      <c r="F167" s="222">
        <v>716.26666666666677</v>
      </c>
      <c r="G167" s="224">
        <v>705.03333333333353</v>
      </c>
      <c r="H167" s="224">
        <v>695.31666666666672</v>
      </c>
      <c r="I167" s="224">
        <v>684.08333333333348</v>
      </c>
      <c r="J167" s="224">
        <v>725.98333333333358</v>
      </c>
      <c r="K167" s="224">
        <v>737.21666666666692</v>
      </c>
      <c r="L167" s="224">
        <v>746.93333333333362</v>
      </c>
      <c r="M167" s="225">
        <v>727.5</v>
      </c>
      <c r="N167" s="225">
        <v>706.55</v>
      </c>
      <c r="O167" s="225">
        <v>20452000</v>
      </c>
      <c r="P167" s="226">
        <v>2.251819854411647E-2</v>
      </c>
    </row>
    <row r="168" spans="1:16" ht="12.75" customHeight="1">
      <c r="A168" s="218">
        <v>158</v>
      </c>
      <c r="B168" s="230" t="s">
        <v>66</v>
      </c>
      <c r="C168" s="222" t="s">
        <v>211</v>
      </c>
      <c r="D168" s="223">
        <v>45442</v>
      </c>
      <c r="E168" s="222">
        <v>1459.45</v>
      </c>
      <c r="F168" s="222">
        <v>1453.9666666666669</v>
      </c>
      <c r="G168" s="224">
        <v>1443.5333333333338</v>
      </c>
      <c r="H168" s="224">
        <v>1427.6166666666668</v>
      </c>
      <c r="I168" s="224">
        <v>1417.1833333333336</v>
      </c>
      <c r="J168" s="224">
        <v>1469.8833333333339</v>
      </c>
      <c r="K168" s="224">
        <v>1480.3166666666668</v>
      </c>
      <c r="L168" s="224">
        <v>1496.233333333334</v>
      </c>
      <c r="M168" s="225">
        <v>1464.4</v>
      </c>
      <c r="N168" s="225">
        <v>1438.05</v>
      </c>
      <c r="O168" s="225">
        <v>10125750</v>
      </c>
      <c r="P168" s="226">
        <v>-1.0517058155300671E-2</v>
      </c>
    </row>
    <row r="169" spans="1:16" ht="12.75" customHeight="1">
      <c r="A169" s="218">
        <v>159</v>
      </c>
      <c r="B169" s="230" t="s">
        <v>61</v>
      </c>
      <c r="C169" s="227" t="s">
        <v>212</v>
      </c>
      <c r="D169" s="223">
        <v>45442</v>
      </c>
      <c r="E169" s="222">
        <v>798.05</v>
      </c>
      <c r="F169" s="222">
        <v>799.19999999999993</v>
      </c>
      <c r="G169" s="224">
        <v>787.69999999999982</v>
      </c>
      <c r="H169" s="224">
        <v>777.34999999999991</v>
      </c>
      <c r="I169" s="224">
        <v>765.8499999999998</v>
      </c>
      <c r="J169" s="224">
        <v>809.54999999999984</v>
      </c>
      <c r="K169" s="224">
        <v>821.05000000000007</v>
      </c>
      <c r="L169" s="224">
        <v>831.39999999999986</v>
      </c>
      <c r="M169" s="225">
        <v>810.7</v>
      </c>
      <c r="N169" s="225">
        <v>788.85</v>
      </c>
      <c r="O169" s="225">
        <v>103209000</v>
      </c>
      <c r="P169" s="226">
        <v>3.7876159589712646E-2</v>
      </c>
    </row>
    <row r="170" spans="1:16" ht="12.75" customHeight="1">
      <c r="A170" s="218">
        <v>160</v>
      </c>
      <c r="B170" s="230" t="s">
        <v>47</v>
      </c>
      <c r="C170" s="222" t="s">
        <v>213</v>
      </c>
      <c r="D170" s="223">
        <v>45442</v>
      </c>
      <c r="E170" s="222">
        <v>25548.6</v>
      </c>
      <c r="F170" s="222">
        <v>25599.600000000002</v>
      </c>
      <c r="G170" s="224">
        <v>25149.200000000004</v>
      </c>
      <c r="H170" s="224">
        <v>24749.800000000003</v>
      </c>
      <c r="I170" s="224">
        <v>24299.400000000005</v>
      </c>
      <c r="J170" s="224">
        <v>25999.000000000004</v>
      </c>
      <c r="K170" s="224">
        <v>26449.400000000005</v>
      </c>
      <c r="L170" s="224">
        <v>26848.800000000003</v>
      </c>
      <c r="M170" s="225">
        <v>26050</v>
      </c>
      <c r="N170" s="225">
        <v>25200.2</v>
      </c>
      <c r="O170" s="225">
        <v>403625</v>
      </c>
      <c r="P170" s="226">
        <v>5.4178602565699337E-3</v>
      </c>
    </row>
    <row r="171" spans="1:16" ht="12.75" customHeight="1">
      <c r="A171" s="218">
        <v>161</v>
      </c>
      <c r="B171" s="230" t="s">
        <v>40</v>
      </c>
      <c r="C171" s="222" t="s">
        <v>214</v>
      </c>
      <c r="D171" s="223">
        <v>45442</v>
      </c>
      <c r="E171" s="222">
        <v>6115.05</v>
      </c>
      <c r="F171" s="222">
        <v>6153.0166666666664</v>
      </c>
      <c r="G171" s="224">
        <v>6019.0333333333328</v>
      </c>
      <c r="H171" s="224">
        <v>5923.0166666666664</v>
      </c>
      <c r="I171" s="224">
        <v>5789.0333333333328</v>
      </c>
      <c r="J171" s="224">
        <v>6249.0333333333328</v>
      </c>
      <c r="K171" s="224">
        <v>6383.0166666666664</v>
      </c>
      <c r="L171" s="224">
        <v>6479.0333333333328</v>
      </c>
      <c r="M171" s="225">
        <v>6287</v>
      </c>
      <c r="N171" s="225">
        <v>6057</v>
      </c>
      <c r="O171" s="225">
        <v>1483050</v>
      </c>
      <c r="P171" s="226">
        <v>2.1489823328856288E-2</v>
      </c>
    </row>
    <row r="172" spans="1:16" ht="12.75" customHeight="1">
      <c r="A172" s="218">
        <v>162</v>
      </c>
      <c r="B172" s="230" t="s">
        <v>45</v>
      </c>
      <c r="C172" s="222" t="s">
        <v>215</v>
      </c>
      <c r="D172" s="223">
        <v>45442</v>
      </c>
      <c r="E172" s="222">
        <v>2426.1999999999998</v>
      </c>
      <c r="F172" s="222">
        <v>2456.6333333333332</v>
      </c>
      <c r="G172" s="224">
        <v>2366.1666666666665</v>
      </c>
      <c r="H172" s="224">
        <v>2306.1333333333332</v>
      </c>
      <c r="I172" s="224">
        <v>2215.6666666666665</v>
      </c>
      <c r="J172" s="224">
        <v>2516.6666666666665</v>
      </c>
      <c r="K172" s="224">
        <v>2607.1333333333337</v>
      </c>
      <c r="L172" s="224">
        <v>2667.1666666666665</v>
      </c>
      <c r="M172" s="225">
        <v>2547.1</v>
      </c>
      <c r="N172" s="225">
        <v>2396.6</v>
      </c>
      <c r="O172" s="225">
        <v>4561500</v>
      </c>
      <c r="P172" s="226">
        <v>0.16804301901286731</v>
      </c>
    </row>
    <row r="173" spans="1:16" ht="12.75" customHeight="1">
      <c r="A173" s="218">
        <v>163</v>
      </c>
      <c r="B173" s="230" t="s">
        <v>66</v>
      </c>
      <c r="C173" s="222" t="s">
        <v>216</v>
      </c>
      <c r="D173" s="223">
        <v>45442</v>
      </c>
      <c r="E173" s="222">
        <v>2499.3000000000002</v>
      </c>
      <c r="F173" s="222">
        <v>2513.7666666666669</v>
      </c>
      <c r="G173" s="224">
        <v>2442.5333333333338</v>
      </c>
      <c r="H173" s="224">
        <v>2385.7666666666669</v>
      </c>
      <c r="I173" s="224">
        <v>2314.5333333333338</v>
      </c>
      <c r="J173" s="224">
        <v>2570.5333333333338</v>
      </c>
      <c r="K173" s="224">
        <v>2641.7666666666664</v>
      </c>
      <c r="L173" s="224">
        <v>2698.5333333333338</v>
      </c>
      <c r="M173" s="225">
        <v>2585</v>
      </c>
      <c r="N173" s="225">
        <v>2457</v>
      </c>
      <c r="O173" s="225">
        <v>6217500</v>
      </c>
      <c r="P173" s="226">
        <v>-9.3212237093690253E-3</v>
      </c>
    </row>
    <row r="174" spans="1:16" ht="12.75" customHeight="1">
      <c r="A174" s="218">
        <v>164</v>
      </c>
      <c r="B174" s="230" t="s">
        <v>42</v>
      </c>
      <c r="C174" s="222" t="s">
        <v>217</v>
      </c>
      <c r="D174" s="223">
        <v>45442</v>
      </c>
      <c r="E174" s="222">
        <v>1523.45</v>
      </c>
      <c r="F174" s="222">
        <v>1529.8</v>
      </c>
      <c r="G174" s="224">
        <v>1509.8999999999999</v>
      </c>
      <c r="H174" s="224">
        <v>1496.35</v>
      </c>
      <c r="I174" s="224">
        <v>1476.4499999999998</v>
      </c>
      <c r="J174" s="224">
        <v>1543.35</v>
      </c>
      <c r="K174" s="224">
        <v>1563.25</v>
      </c>
      <c r="L174" s="224">
        <v>1576.8</v>
      </c>
      <c r="M174" s="225">
        <v>1549.7</v>
      </c>
      <c r="N174" s="225">
        <v>1516.25</v>
      </c>
      <c r="O174" s="225">
        <v>14103600</v>
      </c>
      <c r="P174" s="226">
        <v>4.4619487997606998E-3</v>
      </c>
    </row>
    <row r="175" spans="1:16" ht="12.75" customHeight="1">
      <c r="A175" s="218">
        <v>165</v>
      </c>
      <c r="B175" s="230" t="s">
        <v>202</v>
      </c>
      <c r="C175" s="222" t="s">
        <v>218</v>
      </c>
      <c r="D175" s="223">
        <v>45442</v>
      </c>
      <c r="E175" s="222">
        <v>637</v>
      </c>
      <c r="F175" s="222">
        <v>642.76666666666665</v>
      </c>
      <c r="G175" s="224">
        <v>624.23333333333335</v>
      </c>
      <c r="H175" s="224">
        <v>611.4666666666667</v>
      </c>
      <c r="I175" s="224">
        <v>592.93333333333339</v>
      </c>
      <c r="J175" s="224">
        <v>655.5333333333333</v>
      </c>
      <c r="K175" s="224">
        <v>674.06666666666661</v>
      </c>
      <c r="L175" s="224">
        <v>686.83333333333326</v>
      </c>
      <c r="M175" s="225">
        <v>661.3</v>
      </c>
      <c r="N175" s="225">
        <v>630</v>
      </c>
      <c r="O175" s="225">
        <v>8232000</v>
      </c>
      <c r="P175" s="226">
        <v>-3.8036809815950923E-2</v>
      </c>
    </row>
    <row r="176" spans="1:16" ht="12.75" customHeight="1">
      <c r="A176" s="218">
        <v>166</v>
      </c>
      <c r="B176" s="230" t="s">
        <v>42</v>
      </c>
      <c r="C176" s="222" t="s">
        <v>219</v>
      </c>
      <c r="D176" s="223">
        <v>45442</v>
      </c>
      <c r="E176" s="222">
        <v>672.1</v>
      </c>
      <c r="F176" s="222">
        <v>671.58333333333337</v>
      </c>
      <c r="G176" s="224">
        <v>663.31666666666672</v>
      </c>
      <c r="H176" s="224">
        <v>654.5333333333333</v>
      </c>
      <c r="I176" s="224">
        <v>646.26666666666665</v>
      </c>
      <c r="J176" s="224">
        <v>680.36666666666679</v>
      </c>
      <c r="K176" s="224">
        <v>688.63333333333344</v>
      </c>
      <c r="L176" s="224">
        <v>697.41666666666686</v>
      </c>
      <c r="M176" s="225">
        <v>679.85</v>
      </c>
      <c r="N176" s="225">
        <v>662.8</v>
      </c>
      <c r="O176" s="225">
        <v>7332000</v>
      </c>
      <c r="P176" s="226">
        <v>1.0474090407938258E-2</v>
      </c>
    </row>
    <row r="177" spans="1:16" ht="12.75" customHeight="1">
      <c r="A177" s="218">
        <v>167</v>
      </c>
      <c r="B177" s="230" t="s">
        <v>892</v>
      </c>
      <c r="C177" s="222" t="s">
        <v>220</v>
      </c>
      <c r="D177" s="223">
        <v>45442</v>
      </c>
      <c r="E177" s="222">
        <v>1066.3</v>
      </c>
      <c r="F177" s="222">
        <v>1071.7333333333333</v>
      </c>
      <c r="G177" s="224">
        <v>1055.2666666666667</v>
      </c>
      <c r="H177" s="224">
        <v>1044.2333333333333</v>
      </c>
      <c r="I177" s="224">
        <v>1027.7666666666667</v>
      </c>
      <c r="J177" s="224">
        <v>1082.7666666666667</v>
      </c>
      <c r="K177" s="224">
        <v>1099.2333333333333</v>
      </c>
      <c r="L177" s="224">
        <v>1110.2666666666667</v>
      </c>
      <c r="M177" s="225">
        <v>1088.2</v>
      </c>
      <c r="N177" s="225">
        <v>1060.7</v>
      </c>
      <c r="O177" s="225">
        <v>11766700</v>
      </c>
      <c r="P177" s="226">
        <v>1.4847493003178218E-2</v>
      </c>
    </row>
    <row r="178" spans="1:16" ht="12.75" customHeight="1">
      <c r="A178" s="218">
        <v>168</v>
      </c>
      <c r="B178" s="230" t="s">
        <v>77</v>
      </c>
      <c r="C178" s="229" t="s">
        <v>221</v>
      </c>
      <c r="D178" s="223">
        <v>45442</v>
      </c>
      <c r="E178" s="222">
        <v>1725.65</v>
      </c>
      <c r="F178" s="222">
        <v>1728.0166666666667</v>
      </c>
      <c r="G178" s="224">
        <v>1714.6833333333334</v>
      </c>
      <c r="H178" s="224">
        <v>1703.7166666666667</v>
      </c>
      <c r="I178" s="224">
        <v>1690.3833333333334</v>
      </c>
      <c r="J178" s="224">
        <v>1738.9833333333333</v>
      </c>
      <c r="K178" s="224">
        <v>1752.3166666666668</v>
      </c>
      <c r="L178" s="224">
        <v>1763.2833333333333</v>
      </c>
      <c r="M178" s="225">
        <v>1741.35</v>
      </c>
      <c r="N178" s="225">
        <v>1717.05</v>
      </c>
      <c r="O178" s="225">
        <v>7389000</v>
      </c>
      <c r="P178" s="226">
        <v>-1.0909577672177231E-2</v>
      </c>
    </row>
    <row r="179" spans="1:16" ht="12.75" customHeight="1">
      <c r="A179" s="218">
        <v>169</v>
      </c>
      <c r="B179" s="230" t="s">
        <v>57</v>
      </c>
      <c r="C179" s="222" t="s">
        <v>222</v>
      </c>
      <c r="D179" s="223">
        <v>45442</v>
      </c>
      <c r="E179" s="222">
        <v>1101.3499999999999</v>
      </c>
      <c r="F179" s="222">
        <v>1105.5166666666667</v>
      </c>
      <c r="G179" s="224">
        <v>1087.0333333333333</v>
      </c>
      <c r="H179" s="224">
        <v>1072.7166666666667</v>
      </c>
      <c r="I179" s="224">
        <v>1054.2333333333333</v>
      </c>
      <c r="J179" s="224">
        <v>1119.8333333333333</v>
      </c>
      <c r="K179" s="224">
        <v>1138.3166666666664</v>
      </c>
      <c r="L179" s="224">
        <v>1152.6333333333332</v>
      </c>
      <c r="M179" s="225">
        <v>1124</v>
      </c>
      <c r="N179" s="225">
        <v>1091.2</v>
      </c>
      <c r="O179" s="225">
        <v>11950650</v>
      </c>
      <c r="P179" s="226">
        <v>3.1219663728497649E-2</v>
      </c>
    </row>
    <row r="180" spans="1:16" ht="12.75" customHeight="1">
      <c r="A180" s="218">
        <v>170</v>
      </c>
      <c r="B180" s="230" t="s">
        <v>54</v>
      </c>
      <c r="C180" s="228" t="s">
        <v>223</v>
      </c>
      <c r="D180" s="223">
        <v>45442</v>
      </c>
      <c r="E180" s="222">
        <v>993.45</v>
      </c>
      <c r="F180" s="222">
        <v>1002.0166666666668</v>
      </c>
      <c r="G180" s="224">
        <v>979.43333333333362</v>
      </c>
      <c r="H180" s="224">
        <v>965.41666666666686</v>
      </c>
      <c r="I180" s="224">
        <v>942.83333333333371</v>
      </c>
      <c r="J180" s="224">
        <v>1016.0333333333335</v>
      </c>
      <c r="K180" s="224">
        <v>1038.6166666666668</v>
      </c>
      <c r="L180" s="224">
        <v>1052.6333333333334</v>
      </c>
      <c r="M180" s="225">
        <v>1024.5999999999999</v>
      </c>
      <c r="N180" s="225">
        <v>988</v>
      </c>
      <c r="O180" s="225">
        <v>69418225</v>
      </c>
      <c r="P180" s="226">
        <v>4.9462990630257039E-2</v>
      </c>
    </row>
    <row r="181" spans="1:16" ht="12.75" customHeight="1">
      <c r="A181" s="218">
        <v>171</v>
      </c>
      <c r="B181" s="230" t="s">
        <v>187</v>
      </c>
      <c r="C181" s="222" t="s">
        <v>224</v>
      </c>
      <c r="D181" s="223">
        <v>45442</v>
      </c>
      <c r="E181" s="222">
        <v>437.65</v>
      </c>
      <c r="F181" s="222">
        <v>441.34999999999997</v>
      </c>
      <c r="G181" s="224">
        <v>430.59999999999991</v>
      </c>
      <c r="H181" s="224">
        <v>423.54999999999995</v>
      </c>
      <c r="I181" s="224">
        <v>412.7999999999999</v>
      </c>
      <c r="J181" s="224">
        <v>448.39999999999992</v>
      </c>
      <c r="K181" s="224">
        <v>459.15000000000003</v>
      </c>
      <c r="L181" s="224">
        <v>466.19999999999993</v>
      </c>
      <c r="M181" s="225">
        <v>452.1</v>
      </c>
      <c r="N181" s="225">
        <v>434.3</v>
      </c>
      <c r="O181" s="225">
        <v>92615400</v>
      </c>
      <c r="P181" s="226">
        <v>5.444619499505368E-3</v>
      </c>
    </row>
    <row r="182" spans="1:16" ht="12.75" customHeight="1">
      <c r="A182" s="218">
        <v>172</v>
      </c>
      <c r="B182" s="230" t="s">
        <v>130</v>
      </c>
      <c r="C182" s="222" t="s">
        <v>225</v>
      </c>
      <c r="D182" s="223">
        <v>45442</v>
      </c>
      <c r="E182" s="222">
        <v>164.75</v>
      </c>
      <c r="F182" s="222">
        <v>165.61666666666667</v>
      </c>
      <c r="G182" s="224">
        <v>162.28333333333336</v>
      </c>
      <c r="H182" s="224">
        <v>159.81666666666669</v>
      </c>
      <c r="I182" s="224">
        <v>156.48333333333338</v>
      </c>
      <c r="J182" s="224">
        <v>168.08333333333334</v>
      </c>
      <c r="K182" s="224">
        <v>171.41666666666666</v>
      </c>
      <c r="L182" s="224">
        <v>173.88333333333333</v>
      </c>
      <c r="M182" s="225">
        <v>168.95</v>
      </c>
      <c r="N182" s="225">
        <v>163.15</v>
      </c>
      <c r="O182" s="225">
        <v>265276000</v>
      </c>
      <c r="P182" s="226">
        <v>1.8928511069798884E-2</v>
      </c>
    </row>
    <row r="183" spans="1:16" ht="12.75" customHeight="1">
      <c r="A183" s="218">
        <v>173</v>
      </c>
      <c r="B183" s="230" t="s">
        <v>85</v>
      </c>
      <c r="C183" s="222" t="s">
        <v>226</v>
      </c>
      <c r="D183" s="223">
        <v>45442</v>
      </c>
      <c r="E183" s="222">
        <v>3964.65</v>
      </c>
      <c r="F183" s="222">
        <v>3947.8000000000006</v>
      </c>
      <c r="G183" s="224">
        <v>3916.9000000000015</v>
      </c>
      <c r="H183" s="224">
        <v>3869.150000000001</v>
      </c>
      <c r="I183" s="224">
        <v>3838.2500000000018</v>
      </c>
      <c r="J183" s="224">
        <v>3995.5500000000011</v>
      </c>
      <c r="K183" s="224">
        <v>4026.45</v>
      </c>
      <c r="L183" s="224">
        <v>4074.2000000000007</v>
      </c>
      <c r="M183" s="225">
        <v>3978.7</v>
      </c>
      <c r="N183" s="225">
        <v>3900.05</v>
      </c>
      <c r="O183" s="225">
        <v>13847050</v>
      </c>
      <c r="P183" s="226">
        <v>-2.3919077283661258E-2</v>
      </c>
    </row>
    <row r="184" spans="1:16" ht="12.75" customHeight="1">
      <c r="A184" s="218">
        <v>174</v>
      </c>
      <c r="B184" s="230" t="s">
        <v>85</v>
      </c>
      <c r="C184" s="222" t="s">
        <v>227</v>
      </c>
      <c r="D184" s="223">
        <v>45442</v>
      </c>
      <c r="E184" s="222">
        <v>1300.0999999999999</v>
      </c>
      <c r="F184" s="222">
        <v>1288.3833333333332</v>
      </c>
      <c r="G184" s="224">
        <v>1273.9666666666665</v>
      </c>
      <c r="H184" s="224">
        <v>1247.8333333333333</v>
      </c>
      <c r="I184" s="224">
        <v>1233.4166666666665</v>
      </c>
      <c r="J184" s="224">
        <v>1314.5166666666664</v>
      </c>
      <c r="K184" s="224">
        <v>1328.9333333333334</v>
      </c>
      <c r="L184" s="224">
        <v>1355.0666666666664</v>
      </c>
      <c r="M184" s="225">
        <v>1302.8</v>
      </c>
      <c r="N184" s="225">
        <v>1262.25</v>
      </c>
      <c r="O184" s="225">
        <v>16905600</v>
      </c>
      <c r="P184" s="226">
        <v>1.3452269620890583E-2</v>
      </c>
    </row>
    <row r="185" spans="1:16" ht="12.75" customHeight="1">
      <c r="A185" s="218">
        <v>175</v>
      </c>
      <c r="B185" s="230" t="s">
        <v>57</v>
      </c>
      <c r="C185" s="222" t="s">
        <v>228</v>
      </c>
      <c r="D185" s="223">
        <v>45442</v>
      </c>
      <c r="E185" s="222">
        <v>3288.8</v>
      </c>
      <c r="F185" s="222">
        <v>3298.5</v>
      </c>
      <c r="G185" s="224">
        <v>3236.95</v>
      </c>
      <c r="H185" s="224">
        <v>3185.1</v>
      </c>
      <c r="I185" s="224">
        <v>3123.5499999999997</v>
      </c>
      <c r="J185" s="224">
        <v>3350.35</v>
      </c>
      <c r="K185" s="224">
        <v>3411.9</v>
      </c>
      <c r="L185" s="224">
        <v>3463.75</v>
      </c>
      <c r="M185" s="225">
        <v>3360.05</v>
      </c>
      <c r="N185" s="225">
        <v>3246.65</v>
      </c>
      <c r="O185" s="225">
        <v>7894425</v>
      </c>
      <c r="P185" s="226">
        <v>2.8944847406596416E-2</v>
      </c>
    </row>
    <row r="186" spans="1:16" ht="12.75" customHeight="1">
      <c r="A186" s="218">
        <v>176</v>
      </c>
      <c r="B186" s="230" t="s">
        <v>42</v>
      </c>
      <c r="C186" s="222" t="s">
        <v>229</v>
      </c>
      <c r="D186" s="223">
        <v>45442</v>
      </c>
      <c r="E186" s="222">
        <v>2636.6</v>
      </c>
      <c r="F186" s="222">
        <v>2662.2000000000003</v>
      </c>
      <c r="G186" s="224">
        <v>2590.4000000000005</v>
      </c>
      <c r="H186" s="224">
        <v>2544.2000000000003</v>
      </c>
      <c r="I186" s="224">
        <v>2472.4000000000005</v>
      </c>
      <c r="J186" s="224">
        <v>2708.4000000000005</v>
      </c>
      <c r="K186" s="224">
        <v>2780.2000000000007</v>
      </c>
      <c r="L186" s="224">
        <v>2826.4000000000005</v>
      </c>
      <c r="M186" s="225">
        <v>2734</v>
      </c>
      <c r="N186" s="225">
        <v>2616</v>
      </c>
      <c r="O186" s="225">
        <v>1253500</v>
      </c>
      <c r="P186" s="226">
        <v>-2.9610992839171665E-2</v>
      </c>
    </row>
    <row r="187" spans="1:16" ht="12.75" customHeight="1">
      <c r="A187" s="218">
        <v>177</v>
      </c>
      <c r="B187" s="230" t="s">
        <v>45</v>
      </c>
      <c r="C187" s="222" t="s">
        <v>230</v>
      </c>
      <c r="D187" s="223">
        <v>45442</v>
      </c>
      <c r="E187" s="222">
        <v>4515.6499999999996</v>
      </c>
      <c r="F187" s="222">
        <v>4509.1833333333334</v>
      </c>
      <c r="G187" s="224">
        <v>4440.4666666666672</v>
      </c>
      <c r="H187" s="224">
        <v>4365.2833333333338</v>
      </c>
      <c r="I187" s="224">
        <v>4296.5666666666675</v>
      </c>
      <c r="J187" s="224">
        <v>4584.3666666666668</v>
      </c>
      <c r="K187" s="224">
        <v>4653.0833333333321</v>
      </c>
      <c r="L187" s="224">
        <v>4728.2666666666664</v>
      </c>
      <c r="M187" s="225">
        <v>4577.8999999999996</v>
      </c>
      <c r="N187" s="225">
        <v>4434</v>
      </c>
      <c r="O187" s="225">
        <v>3438000</v>
      </c>
      <c r="P187" s="226">
        <v>-3.3020194633515215E-2</v>
      </c>
    </row>
    <row r="188" spans="1:16" ht="12.75" customHeight="1">
      <c r="A188" s="218">
        <v>178</v>
      </c>
      <c r="B188" s="230" t="s">
        <v>54</v>
      </c>
      <c r="C188" s="222" t="s">
        <v>231</v>
      </c>
      <c r="D188" s="223">
        <v>45442</v>
      </c>
      <c r="E188" s="222">
        <v>1990.85</v>
      </c>
      <c r="F188" s="222">
        <v>2014.7833333333335</v>
      </c>
      <c r="G188" s="224">
        <v>1960.4666666666672</v>
      </c>
      <c r="H188" s="224">
        <v>1930.0833333333337</v>
      </c>
      <c r="I188" s="224">
        <v>1875.7666666666673</v>
      </c>
      <c r="J188" s="224">
        <v>2045.166666666667</v>
      </c>
      <c r="K188" s="224">
        <v>2099.4833333333331</v>
      </c>
      <c r="L188" s="224">
        <v>2129.8666666666668</v>
      </c>
      <c r="M188" s="225">
        <v>2069.1</v>
      </c>
      <c r="N188" s="225">
        <v>1984.4</v>
      </c>
      <c r="O188" s="225">
        <v>5901350</v>
      </c>
      <c r="P188" s="226">
        <v>2.1074305092957064E-2</v>
      </c>
    </row>
    <row r="189" spans="1:16" ht="12.75" customHeight="1">
      <c r="A189" s="218">
        <v>179</v>
      </c>
      <c r="B189" s="230" t="s">
        <v>57</v>
      </c>
      <c r="C189" s="222" t="s">
        <v>232</v>
      </c>
      <c r="D189" s="223">
        <v>45442</v>
      </c>
      <c r="E189" s="222">
        <v>1982.8</v>
      </c>
      <c r="F189" s="222">
        <v>1978.3333333333333</v>
      </c>
      <c r="G189" s="224">
        <v>1956.9166666666665</v>
      </c>
      <c r="H189" s="224">
        <v>1931.0333333333333</v>
      </c>
      <c r="I189" s="224">
        <v>1909.6166666666666</v>
      </c>
      <c r="J189" s="224">
        <v>2004.2166666666665</v>
      </c>
      <c r="K189" s="224">
        <v>2025.633333333333</v>
      </c>
      <c r="L189" s="224">
        <v>2051.5166666666664</v>
      </c>
      <c r="M189" s="225">
        <v>1999.75</v>
      </c>
      <c r="N189" s="225">
        <v>1952.45</v>
      </c>
      <c r="O189" s="225">
        <v>3202800</v>
      </c>
      <c r="P189" s="226">
        <v>6.8597357533698125E-2</v>
      </c>
    </row>
    <row r="190" spans="1:16" ht="12.75" customHeight="1">
      <c r="A190" s="218">
        <v>180</v>
      </c>
      <c r="B190" s="230" t="s">
        <v>47</v>
      </c>
      <c r="C190" s="222" t="s">
        <v>233</v>
      </c>
      <c r="D190" s="223">
        <v>45442</v>
      </c>
      <c r="E190" s="222">
        <v>9710.2000000000007</v>
      </c>
      <c r="F190" s="222">
        <v>9739.25</v>
      </c>
      <c r="G190" s="224">
        <v>9627.2999999999993</v>
      </c>
      <c r="H190" s="224">
        <v>9544.4</v>
      </c>
      <c r="I190" s="224">
        <v>9432.4499999999989</v>
      </c>
      <c r="J190" s="224">
        <v>9822.15</v>
      </c>
      <c r="K190" s="224">
        <v>9934.1</v>
      </c>
      <c r="L190" s="224">
        <v>10017</v>
      </c>
      <c r="M190" s="225">
        <v>9851.2000000000007</v>
      </c>
      <c r="N190" s="225">
        <v>9656.35</v>
      </c>
      <c r="O190" s="225">
        <v>2083000</v>
      </c>
      <c r="P190" s="226">
        <v>1.244288908330903E-2</v>
      </c>
    </row>
    <row r="191" spans="1:16" ht="12.75" customHeight="1">
      <c r="A191" s="218">
        <v>181</v>
      </c>
      <c r="B191" s="230" t="s">
        <v>892</v>
      </c>
      <c r="C191" s="222" t="s">
        <v>234</v>
      </c>
      <c r="D191" s="223">
        <v>45442</v>
      </c>
      <c r="E191" s="222">
        <v>477</v>
      </c>
      <c r="F191" s="222">
        <v>479.26666666666665</v>
      </c>
      <c r="G191" s="224">
        <v>469.88333333333333</v>
      </c>
      <c r="H191" s="224">
        <v>462.76666666666665</v>
      </c>
      <c r="I191" s="224">
        <v>453.38333333333333</v>
      </c>
      <c r="J191" s="224">
        <v>486.38333333333333</v>
      </c>
      <c r="K191" s="224">
        <v>495.76666666666665</v>
      </c>
      <c r="L191" s="224">
        <v>502.88333333333333</v>
      </c>
      <c r="M191" s="225">
        <v>488.65</v>
      </c>
      <c r="N191" s="225">
        <v>472.15</v>
      </c>
      <c r="O191" s="225">
        <v>42389100</v>
      </c>
      <c r="P191" s="226">
        <v>1.1948358264539756E-2</v>
      </c>
    </row>
    <row r="192" spans="1:16" ht="12.75" customHeight="1">
      <c r="A192" s="218">
        <v>182</v>
      </c>
      <c r="B192" s="230" t="s">
        <v>130</v>
      </c>
      <c r="C192" s="222" t="s">
        <v>235</v>
      </c>
      <c r="D192" s="223">
        <v>45442</v>
      </c>
      <c r="E192" s="222">
        <v>397.45</v>
      </c>
      <c r="F192" s="222">
        <v>401.2</v>
      </c>
      <c r="G192" s="224">
        <v>389.45</v>
      </c>
      <c r="H192" s="224">
        <v>381.45</v>
      </c>
      <c r="I192" s="224">
        <v>369.7</v>
      </c>
      <c r="J192" s="224">
        <v>409.2</v>
      </c>
      <c r="K192" s="224">
        <v>420.95</v>
      </c>
      <c r="L192" s="224">
        <v>428.95</v>
      </c>
      <c r="M192" s="225">
        <v>412.95</v>
      </c>
      <c r="N192" s="225">
        <v>393.2</v>
      </c>
      <c r="O192" s="225">
        <v>96841500</v>
      </c>
      <c r="P192" s="226">
        <v>-7.0278046364644015E-3</v>
      </c>
    </row>
    <row r="193" spans="1:16" ht="12.75" customHeight="1">
      <c r="A193" s="218">
        <v>183</v>
      </c>
      <c r="B193" s="230" t="s">
        <v>40</v>
      </c>
      <c r="C193" s="222" t="s">
        <v>236</v>
      </c>
      <c r="D193" s="223">
        <v>45442</v>
      </c>
      <c r="E193" s="222">
        <v>1387.65</v>
      </c>
      <c r="F193" s="222">
        <v>1410.1833333333334</v>
      </c>
      <c r="G193" s="224">
        <v>1354.4666666666667</v>
      </c>
      <c r="H193" s="224">
        <v>1321.2833333333333</v>
      </c>
      <c r="I193" s="224">
        <v>1265.5666666666666</v>
      </c>
      <c r="J193" s="224">
        <v>1443.3666666666668</v>
      </c>
      <c r="K193" s="224">
        <v>1499.0833333333335</v>
      </c>
      <c r="L193" s="224">
        <v>1532.2666666666669</v>
      </c>
      <c r="M193" s="225">
        <v>1465.9</v>
      </c>
      <c r="N193" s="225">
        <v>1377</v>
      </c>
      <c r="O193" s="225">
        <v>5151600</v>
      </c>
      <c r="P193" s="226">
        <v>9.0978398983481576E-2</v>
      </c>
    </row>
    <row r="194" spans="1:16" ht="12.75" customHeight="1">
      <c r="A194" s="218">
        <v>184</v>
      </c>
      <c r="B194" s="230" t="s">
        <v>85</v>
      </c>
      <c r="C194" s="222" t="s">
        <v>237</v>
      </c>
      <c r="D194" s="223">
        <v>45442</v>
      </c>
      <c r="E194" s="222">
        <v>467</v>
      </c>
      <c r="F194" s="222">
        <v>463.84999999999997</v>
      </c>
      <c r="G194" s="224">
        <v>459.59999999999991</v>
      </c>
      <c r="H194" s="224">
        <v>452.19999999999993</v>
      </c>
      <c r="I194" s="224">
        <v>447.94999999999987</v>
      </c>
      <c r="J194" s="224">
        <v>471.24999999999994</v>
      </c>
      <c r="K194" s="224">
        <v>475.50000000000006</v>
      </c>
      <c r="L194" s="224">
        <v>482.9</v>
      </c>
      <c r="M194" s="225">
        <v>468.1</v>
      </c>
      <c r="N194" s="225">
        <v>456.45</v>
      </c>
      <c r="O194" s="225">
        <v>61443000</v>
      </c>
      <c r="P194" s="226">
        <v>1.5796652200867949E-2</v>
      </c>
    </row>
    <row r="195" spans="1:16" ht="12.75" customHeight="1">
      <c r="A195" s="218">
        <v>185</v>
      </c>
      <c r="B195" s="230" t="s">
        <v>202</v>
      </c>
      <c r="C195" s="222" t="s">
        <v>238</v>
      </c>
      <c r="D195" s="223">
        <v>45442</v>
      </c>
      <c r="E195" s="222">
        <v>134.5</v>
      </c>
      <c r="F195" s="222">
        <v>136.54999999999998</v>
      </c>
      <c r="G195" s="224">
        <v>130.94999999999996</v>
      </c>
      <c r="H195" s="224">
        <v>127.39999999999998</v>
      </c>
      <c r="I195" s="224">
        <v>121.79999999999995</v>
      </c>
      <c r="J195" s="224">
        <v>140.09999999999997</v>
      </c>
      <c r="K195" s="224">
        <v>145.69999999999999</v>
      </c>
      <c r="L195" s="224">
        <v>149.24999999999997</v>
      </c>
      <c r="M195" s="225">
        <v>142.15</v>
      </c>
      <c r="N195" s="225">
        <v>133</v>
      </c>
      <c r="O195" s="225">
        <v>137205000</v>
      </c>
      <c r="P195" s="226">
        <v>1.9800655562244966E-2</v>
      </c>
    </row>
    <row r="196" spans="1:16" ht="12.75" customHeight="1">
      <c r="A196" s="218">
        <v>186</v>
      </c>
      <c r="B196" s="230" t="s">
        <v>42</v>
      </c>
      <c r="C196" s="222" t="s">
        <v>239</v>
      </c>
      <c r="D196" s="223">
        <v>45442</v>
      </c>
      <c r="E196" s="222">
        <v>984.8</v>
      </c>
      <c r="F196" s="222">
        <v>997.93333333333339</v>
      </c>
      <c r="G196" s="224">
        <v>955.91666666666674</v>
      </c>
      <c r="H196" s="224">
        <v>927.0333333333333</v>
      </c>
      <c r="I196" s="224">
        <v>885.01666666666665</v>
      </c>
      <c r="J196" s="224">
        <v>1026.8166666666668</v>
      </c>
      <c r="K196" s="224">
        <v>1068.8333333333335</v>
      </c>
      <c r="L196" s="224">
        <v>1097.7166666666669</v>
      </c>
      <c r="M196" s="225">
        <v>1039.95</v>
      </c>
      <c r="N196" s="225">
        <v>969.05</v>
      </c>
      <c r="O196" s="225">
        <v>8070300</v>
      </c>
      <c r="P196" s="226">
        <v>-2.8599285017874555E-2</v>
      </c>
    </row>
    <row r="197" spans="1:16" ht="12.75" customHeight="1">
      <c r="A197" s="218"/>
      <c r="B197" s="230"/>
      <c r="C197" s="222"/>
      <c r="D197" s="223"/>
      <c r="E197" s="222"/>
      <c r="F197" s="222"/>
      <c r="G197" s="224"/>
      <c r="H197" s="224"/>
      <c r="I197" s="224"/>
      <c r="J197" s="224"/>
      <c r="K197" s="224"/>
      <c r="L197" s="224"/>
      <c r="M197" s="225"/>
      <c r="N197" s="225"/>
      <c r="O197" s="225"/>
      <c r="P197" s="226"/>
    </row>
    <row r="198" spans="1:16" ht="12.75" customHeight="1">
      <c r="A198" s="218"/>
      <c r="B198" s="230"/>
      <c r="C198" s="222"/>
      <c r="D198" s="223"/>
      <c r="E198" s="222"/>
      <c r="F198" s="222"/>
      <c r="G198" s="224"/>
      <c r="H198" s="224"/>
      <c r="I198" s="224"/>
      <c r="J198" s="224"/>
      <c r="K198" s="224"/>
      <c r="L198" s="224"/>
      <c r="M198" s="225"/>
      <c r="N198" s="225"/>
      <c r="O198" s="225"/>
      <c r="P198" s="226"/>
    </row>
    <row r="199" spans="1:16" ht="12.75" customHeight="1">
      <c r="A199" s="212"/>
      <c r="B199" s="43"/>
      <c r="C199" s="212"/>
      <c r="D199" s="213"/>
      <c r="E199" s="214"/>
      <c r="F199" s="214"/>
      <c r="G199" s="215"/>
      <c r="H199" s="215"/>
      <c r="I199" s="215"/>
      <c r="J199" s="215"/>
      <c r="K199" s="215"/>
      <c r="L199" s="215"/>
      <c r="M199" s="212"/>
      <c r="N199" s="212"/>
      <c r="O199" s="216"/>
      <c r="P199" s="217"/>
    </row>
    <row r="200" spans="1:16" ht="12.75" customHeight="1">
      <c r="A200" s="212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12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12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12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12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12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1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1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1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1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1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1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1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240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245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247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248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249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45420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34" t="s">
        <v>16</v>
      </c>
      <c r="B8" s="336"/>
      <c r="C8" s="339" t="s">
        <v>20</v>
      </c>
      <c r="D8" s="339" t="s">
        <v>21</v>
      </c>
      <c r="E8" s="331" t="s">
        <v>22</v>
      </c>
      <c r="F8" s="332"/>
      <c r="G8" s="333"/>
      <c r="H8" s="331" t="s">
        <v>23</v>
      </c>
      <c r="I8" s="332"/>
      <c r="J8" s="333"/>
      <c r="K8" s="26"/>
      <c r="L8" s="48"/>
      <c r="M8" s="48"/>
      <c r="N8" s="1"/>
      <c r="O8" s="1"/>
    </row>
    <row r="9" spans="1:15" ht="36" customHeight="1">
      <c r="A9" s="335"/>
      <c r="B9" s="338"/>
      <c r="C9" s="338"/>
      <c r="D9" s="33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255</v>
      </c>
      <c r="N9" s="1"/>
      <c r="O9" s="1"/>
    </row>
    <row r="10" spans="1:15" ht="12.75" customHeight="1">
      <c r="A10" s="51">
        <v>1</v>
      </c>
      <c r="B10" s="34" t="s">
        <v>256</v>
      </c>
      <c r="C10" s="34">
        <v>22302.5</v>
      </c>
      <c r="D10" s="34">
        <v>22344.533333333336</v>
      </c>
      <c r="E10" s="34">
        <v>22190.016666666674</v>
      </c>
      <c r="F10" s="34">
        <v>22077.533333333336</v>
      </c>
      <c r="G10" s="34">
        <v>21923.016666666674</v>
      </c>
      <c r="H10" s="34">
        <v>22457.016666666674</v>
      </c>
      <c r="I10" s="34">
        <v>22611.533333333336</v>
      </c>
      <c r="J10" s="34">
        <v>22724.016666666674</v>
      </c>
      <c r="K10" s="34">
        <v>22499.05</v>
      </c>
      <c r="L10" s="34">
        <v>22232.05</v>
      </c>
      <c r="M10" s="52"/>
      <c r="N10" s="1"/>
      <c r="O10" s="1"/>
    </row>
    <row r="11" spans="1:15" ht="12.75" customHeight="1">
      <c r="A11" s="51">
        <v>2</v>
      </c>
      <c r="B11" s="35" t="s">
        <v>257</v>
      </c>
      <c r="C11" s="34">
        <v>48285.35</v>
      </c>
      <c r="D11" s="34">
        <v>48507.533333333333</v>
      </c>
      <c r="E11" s="34">
        <v>47991.566666666666</v>
      </c>
      <c r="F11" s="34">
        <v>47697.783333333333</v>
      </c>
      <c r="G11" s="34">
        <v>47181.816666666666</v>
      </c>
      <c r="H11" s="34">
        <v>48801.316666666666</v>
      </c>
      <c r="I11" s="34">
        <v>49317.283333333326</v>
      </c>
      <c r="J11" s="34">
        <v>49611.066666666666</v>
      </c>
      <c r="K11" s="34">
        <v>49023.5</v>
      </c>
      <c r="L11" s="34">
        <v>48213.75</v>
      </c>
      <c r="M11" s="52"/>
      <c r="N11" s="1"/>
      <c r="O11" s="1"/>
    </row>
    <row r="12" spans="1:15" ht="12.75" customHeight="1">
      <c r="A12" s="51">
        <v>3</v>
      </c>
      <c r="B12" s="31" t="s">
        <v>258</v>
      </c>
      <c r="C12" s="36">
        <v>6108.45</v>
      </c>
      <c r="D12" s="36">
        <v>6163.7</v>
      </c>
      <c r="E12" s="36">
        <v>6031.45</v>
      </c>
      <c r="F12" s="36">
        <v>5954.45</v>
      </c>
      <c r="G12" s="36">
        <v>5822.2</v>
      </c>
      <c r="H12" s="36">
        <v>6240.7</v>
      </c>
      <c r="I12" s="36">
        <v>6372.95</v>
      </c>
      <c r="J12" s="36">
        <v>6449.95</v>
      </c>
      <c r="K12" s="36">
        <v>6295.95</v>
      </c>
      <c r="L12" s="36">
        <v>6086.7</v>
      </c>
      <c r="M12" s="52"/>
      <c r="N12" s="1"/>
      <c r="O12" s="1"/>
    </row>
    <row r="13" spans="1:15" ht="12.75" customHeight="1">
      <c r="A13" s="51">
        <v>4</v>
      </c>
      <c r="B13" s="31" t="s">
        <v>259</v>
      </c>
      <c r="C13" s="36">
        <v>8322.5</v>
      </c>
      <c r="D13" s="36">
        <v>8363.6333333333332</v>
      </c>
      <c r="E13" s="36">
        <v>8255.4666666666672</v>
      </c>
      <c r="F13" s="36">
        <v>8188.4333333333343</v>
      </c>
      <c r="G13" s="36">
        <v>8080.2666666666682</v>
      </c>
      <c r="H13" s="36">
        <v>8430.6666666666661</v>
      </c>
      <c r="I13" s="36">
        <v>8538.8333333333339</v>
      </c>
      <c r="J13" s="36">
        <v>8605.866666666665</v>
      </c>
      <c r="K13" s="36">
        <v>8471.7999999999993</v>
      </c>
      <c r="L13" s="36">
        <v>8296.6</v>
      </c>
      <c r="M13" s="52"/>
      <c r="N13" s="1"/>
      <c r="O13" s="1"/>
    </row>
    <row r="14" spans="1:15" ht="12.75" customHeight="1">
      <c r="A14" s="51">
        <v>5</v>
      </c>
      <c r="B14" s="31" t="s">
        <v>260</v>
      </c>
      <c r="C14" s="36">
        <v>33473</v>
      </c>
      <c r="D14" s="36">
        <v>33332.23333333333</v>
      </c>
      <c r="E14" s="36">
        <v>33138.96666666666</v>
      </c>
      <c r="F14" s="36">
        <v>32804.933333333327</v>
      </c>
      <c r="G14" s="36">
        <v>32611.666666666657</v>
      </c>
      <c r="H14" s="36">
        <v>33666.266666666663</v>
      </c>
      <c r="I14" s="36">
        <v>33859.53333333334</v>
      </c>
      <c r="J14" s="36">
        <v>34193.566666666666</v>
      </c>
      <c r="K14" s="36">
        <v>33525.5</v>
      </c>
      <c r="L14" s="36">
        <v>32998.199999999997</v>
      </c>
      <c r="M14" s="52"/>
      <c r="N14" s="1"/>
      <c r="O14" s="1"/>
    </row>
    <row r="15" spans="1:15" ht="12.75" customHeight="1">
      <c r="A15" s="51">
        <v>6</v>
      </c>
      <c r="B15" s="31" t="s">
        <v>261</v>
      </c>
      <c r="C15" s="36">
        <v>9733.35</v>
      </c>
      <c r="D15" s="36">
        <v>9818.9499999999989</v>
      </c>
      <c r="E15" s="36">
        <v>9598.2499999999982</v>
      </c>
      <c r="F15" s="36">
        <v>9463.15</v>
      </c>
      <c r="G15" s="36">
        <v>9242.4499999999989</v>
      </c>
      <c r="H15" s="36">
        <v>9954.0499999999975</v>
      </c>
      <c r="I15" s="36">
        <v>10174.749999999998</v>
      </c>
      <c r="J15" s="36">
        <v>10309.849999999997</v>
      </c>
      <c r="K15" s="36">
        <v>10039.65</v>
      </c>
      <c r="L15" s="36">
        <v>9683.85</v>
      </c>
      <c r="M15" s="52"/>
      <c r="N15" s="1"/>
      <c r="O15" s="1"/>
    </row>
    <row r="16" spans="1:15" ht="12.75" customHeight="1">
      <c r="A16" s="51">
        <v>7</v>
      </c>
      <c r="B16" s="31" t="s">
        <v>262</v>
      </c>
      <c r="C16" s="36">
        <v>13874.7</v>
      </c>
      <c r="D16" s="36">
        <v>13946.666666666666</v>
      </c>
      <c r="E16" s="36">
        <v>13703.133333333331</v>
      </c>
      <c r="F16" s="36">
        <v>13531.566666666666</v>
      </c>
      <c r="G16" s="36">
        <v>13288.033333333331</v>
      </c>
      <c r="H16" s="36">
        <v>14118.233333333332</v>
      </c>
      <c r="I16" s="36">
        <v>14361.766666666668</v>
      </c>
      <c r="J16" s="36">
        <v>14533.333333333332</v>
      </c>
      <c r="K16" s="36">
        <v>14190.2</v>
      </c>
      <c r="L16" s="36">
        <v>13775.1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6888.45</v>
      </c>
      <c r="D17" s="36">
        <v>6918.333333333333</v>
      </c>
      <c r="E17" s="36">
        <v>6796.6666666666661</v>
      </c>
      <c r="F17" s="36">
        <v>6704.8833333333332</v>
      </c>
      <c r="G17" s="36">
        <v>6583.2166666666662</v>
      </c>
      <c r="H17" s="36">
        <v>7010.1166666666659</v>
      </c>
      <c r="I17" s="36">
        <v>7131.7833333333319</v>
      </c>
      <c r="J17" s="36">
        <v>7223.5666666666657</v>
      </c>
      <c r="K17" s="31">
        <v>7040</v>
      </c>
      <c r="L17" s="31">
        <v>6826.55</v>
      </c>
      <c r="M17" s="31">
        <v>3.8424900000000002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2436.4499999999998</v>
      </c>
      <c r="D18" s="36">
        <v>2458.2166666666667</v>
      </c>
      <c r="E18" s="36">
        <v>2400.2333333333336</v>
      </c>
      <c r="F18" s="36">
        <v>2364.0166666666669</v>
      </c>
      <c r="G18" s="36">
        <v>2306.0333333333338</v>
      </c>
      <c r="H18" s="36">
        <v>2494.4333333333334</v>
      </c>
      <c r="I18" s="36">
        <v>2552.4166666666661</v>
      </c>
      <c r="J18" s="36">
        <v>2588.6333333333332</v>
      </c>
      <c r="K18" s="31">
        <v>2516.1999999999998</v>
      </c>
      <c r="L18" s="31">
        <v>2422</v>
      </c>
      <c r="M18" s="31">
        <v>5.8855300000000002</v>
      </c>
      <c r="N18" s="1"/>
      <c r="O18" s="1"/>
    </row>
    <row r="19" spans="1:15" ht="12.75" customHeight="1">
      <c r="A19" s="51">
        <v>10</v>
      </c>
      <c r="B19" s="53" t="s">
        <v>312</v>
      </c>
      <c r="C19" s="31">
        <v>1545.5</v>
      </c>
      <c r="D19" s="36">
        <v>1550.3999999999999</v>
      </c>
      <c r="E19" s="36">
        <v>1530.0999999999997</v>
      </c>
      <c r="F19" s="36">
        <v>1514.6999999999998</v>
      </c>
      <c r="G19" s="36">
        <v>1494.3999999999996</v>
      </c>
      <c r="H19" s="36">
        <v>1565.7999999999997</v>
      </c>
      <c r="I19" s="36">
        <v>1586.1</v>
      </c>
      <c r="J19" s="36">
        <v>1601.4999999999998</v>
      </c>
      <c r="K19" s="31">
        <v>1570.7</v>
      </c>
      <c r="L19" s="31">
        <v>1535</v>
      </c>
      <c r="M19" s="31">
        <v>3.6791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630.15</v>
      </c>
      <c r="D20" s="36">
        <v>633.93333333333339</v>
      </c>
      <c r="E20" s="36">
        <v>622.86666666666679</v>
      </c>
      <c r="F20" s="36">
        <v>615.58333333333337</v>
      </c>
      <c r="G20" s="36">
        <v>604.51666666666677</v>
      </c>
      <c r="H20" s="36">
        <v>641.21666666666681</v>
      </c>
      <c r="I20" s="36">
        <v>652.28333333333342</v>
      </c>
      <c r="J20" s="36">
        <v>659.56666666666683</v>
      </c>
      <c r="K20" s="31">
        <v>645</v>
      </c>
      <c r="L20" s="31">
        <v>626.65</v>
      </c>
      <c r="M20" s="31">
        <v>17.871259999999999</v>
      </c>
      <c r="N20" s="1"/>
      <c r="O20" s="1"/>
    </row>
    <row r="21" spans="1:15" ht="12.75" customHeight="1">
      <c r="A21" s="51">
        <v>12</v>
      </c>
      <c r="B21" s="53" t="s">
        <v>864</v>
      </c>
      <c r="C21" s="31">
        <v>1021.55</v>
      </c>
      <c r="D21" s="36">
        <v>1030.7166666666667</v>
      </c>
      <c r="E21" s="36">
        <v>1003.1833333333334</v>
      </c>
      <c r="F21" s="36">
        <v>984.81666666666672</v>
      </c>
      <c r="G21" s="36">
        <v>957.28333333333342</v>
      </c>
      <c r="H21" s="36">
        <v>1049.0833333333335</v>
      </c>
      <c r="I21" s="36">
        <v>1076.6166666666668</v>
      </c>
      <c r="J21" s="36">
        <v>1094.9833333333333</v>
      </c>
      <c r="K21" s="31">
        <v>1058.25</v>
      </c>
      <c r="L21" s="31">
        <v>1012.35</v>
      </c>
      <c r="M21" s="31">
        <v>24.55096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2835.95</v>
      </c>
      <c r="D22" s="36">
        <v>2854.4333333333329</v>
      </c>
      <c r="E22" s="36">
        <v>2803.516666666666</v>
      </c>
      <c r="F22" s="36">
        <v>2771.083333333333</v>
      </c>
      <c r="G22" s="36">
        <v>2720.1666666666661</v>
      </c>
      <c r="H22" s="36">
        <v>2886.8666666666659</v>
      </c>
      <c r="I22" s="36">
        <v>2937.7833333333328</v>
      </c>
      <c r="J22" s="36">
        <v>2970.2166666666658</v>
      </c>
      <c r="K22" s="31">
        <v>2905.35</v>
      </c>
      <c r="L22" s="31">
        <v>2822</v>
      </c>
      <c r="M22" s="31">
        <v>12.62311</v>
      </c>
      <c r="N22" s="1"/>
      <c r="O22" s="1"/>
    </row>
    <row r="23" spans="1:15" ht="12.75" customHeight="1">
      <c r="A23" s="51">
        <v>14</v>
      </c>
      <c r="B23" s="53" t="s">
        <v>263</v>
      </c>
      <c r="C23" s="31">
        <v>1726</v>
      </c>
      <c r="D23" s="36">
        <v>1742.3333333333333</v>
      </c>
      <c r="E23" s="36">
        <v>1694.6666666666665</v>
      </c>
      <c r="F23" s="36">
        <v>1663.3333333333333</v>
      </c>
      <c r="G23" s="36">
        <v>1615.6666666666665</v>
      </c>
      <c r="H23" s="36">
        <v>1773.6666666666665</v>
      </c>
      <c r="I23" s="36">
        <v>1821.333333333333</v>
      </c>
      <c r="J23" s="36">
        <v>1852.6666666666665</v>
      </c>
      <c r="K23" s="31">
        <v>1790</v>
      </c>
      <c r="L23" s="31">
        <v>1711</v>
      </c>
      <c r="M23" s="31">
        <v>4.5645699999999998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1287.6500000000001</v>
      </c>
      <c r="D24" s="36">
        <v>1284.6000000000001</v>
      </c>
      <c r="E24" s="36">
        <v>1268.0500000000002</v>
      </c>
      <c r="F24" s="36">
        <v>1248.45</v>
      </c>
      <c r="G24" s="36">
        <v>1231.9000000000001</v>
      </c>
      <c r="H24" s="36">
        <v>1304.2000000000003</v>
      </c>
      <c r="I24" s="36">
        <v>1320.75</v>
      </c>
      <c r="J24" s="36">
        <v>1340.3500000000004</v>
      </c>
      <c r="K24" s="31">
        <v>1301.1500000000001</v>
      </c>
      <c r="L24" s="31">
        <v>1265</v>
      </c>
      <c r="M24" s="31">
        <v>34.743400000000001</v>
      </c>
      <c r="N24" s="1"/>
      <c r="O24" s="1"/>
    </row>
    <row r="25" spans="1:15" ht="12.75" customHeight="1">
      <c r="A25" s="51">
        <v>16</v>
      </c>
      <c r="B25" s="53" t="s">
        <v>822</v>
      </c>
      <c r="C25" s="31">
        <v>580.54999999999995</v>
      </c>
      <c r="D25" s="36">
        <v>584.61666666666667</v>
      </c>
      <c r="E25" s="36">
        <v>572.93333333333339</v>
      </c>
      <c r="F25" s="36">
        <v>565.31666666666672</v>
      </c>
      <c r="G25" s="36">
        <v>553.63333333333344</v>
      </c>
      <c r="H25" s="36">
        <v>592.23333333333335</v>
      </c>
      <c r="I25" s="36">
        <v>603.91666666666652</v>
      </c>
      <c r="J25" s="36">
        <v>611.5333333333333</v>
      </c>
      <c r="K25" s="31">
        <v>596.29999999999995</v>
      </c>
      <c r="L25" s="31">
        <v>577</v>
      </c>
      <c r="M25" s="31">
        <v>25.43948</v>
      </c>
      <c r="N25" s="1"/>
      <c r="O25" s="1"/>
    </row>
    <row r="26" spans="1:15" ht="12.75" customHeight="1">
      <c r="A26" s="51">
        <v>17</v>
      </c>
      <c r="B26" s="53" t="s">
        <v>264</v>
      </c>
      <c r="C26" s="31">
        <v>903.1</v>
      </c>
      <c r="D26" s="36">
        <v>908.5</v>
      </c>
      <c r="E26" s="36">
        <v>895.05</v>
      </c>
      <c r="F26" s="36">
        <v>887</v>
      </c>
      <c r="G26" s="36">
        <v>873.55</v>
      </c>
      <c r="H26" s="36">
        <v>916.55</v>
      </c>
      <c r="I26" s="36">
        <v>930</v>
      </c>
      <c r="J26" s="36">
        <v>938.05</v>
      </c>
      <c r="K26" s="31">
        <v>921.95</v>
      </c>
      <c r="L26" s="31">
        <v>900.45</v>
      </c>
      <c r="M26" s="31">
        <v>29.53294</v>
      </c>
      <c r="N26" s="1"/>
      <c r="O26" s="1"/>
    </row>
    <row r="27" spans="1:15" ht="12.75" customHeight="1">
      <c r="A27" s="51">
        <v>18</v>
      </c>
      <c r="B27" s="53" t="s">
        <v>265</v>
      </c>
      <c r="C27" s="31">
        <v>338</v>
      </c>
      <c r="D27" s="36">
        <v>339.90000000000003</v>
      </c>
      <c r="E27" s="36">
        <v>333.60000000000008</v>
      </c>
      <c r="F27" s="36">
        <v>329.20000000000005</v>
      </c>
      <c r="G27" s="36">
        <v>322.90000000000009</v>
      </c>
      <c r="H27" s="36">
        <v>344.30000000000007</v>
      </c>
      <c r="I27" s="36">
        <v>350.6</v>
      </c>
      <c r="J27" s="36">
        <v>355.00000000000006</v>
      </c>
      <c r="K27" s="31">
        <v>346.2</v>
      </c>
      <c r="L27" s="31">
        <v>335.5</v>
      </c>
      <c r="M27" s="31">
        <v>15.42634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219.75</v>
      </c>
      <c r="D28" s="36">
        <v>219.73333333333335</v>
      </c>
      <c r="E28" s="36">
        <v>212.76666666666671</v>
      </c>
      <c r="F28" s="36">
        <v>205.78333333333336</v>
      </c>
      <c r="G28" s="36">
        <v>198.81666666666672</v>
      </c>
      <c r="H28" s="36">
        <v>226.7166666666667</v>
      </c>
      <c r="I28" s="36">
        <v>233.68333333333334</v>
      </c>
      <c r="J28" s="36">
        <v>240.66666666666669</v>
      </c>
      <c r="K28" s="31">
        <v>226.7</v>
      </c>
      <c r="L28" s="31">
        <v>212.75</v>
      </c>
      <c r="M28" s="31">
        <v>98.920310000000001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252.8</v>
      </c>
      <c r="D29" s="36">
        <v>250.76666666666665</v>
      </c>
      <c r="E29" s="36">
        <v>246.0333333333333</v>
      </c>
      <c r="F29" s="36">
        <v>239.26666666666665</v>
      </c>
      <c r="G29" s="36">
        <v>234.5333333333333</v>
      </c>
      <c r="H29" s="36">
        <v>257.5333333333333</v>
      </c>
      <c r="I29" s="36">
        <v>262.26666666666665</v>
      </c>
      <c r="J29" s="36">
        <v>269.0333333333333</v>
      </c>
      <c r="K29" s="31">
        <v>255.5</v>
      </c>
      <c r="L29" s="31">
        <v>244</v>
      </c>
      <c r="M29" s="31">
        <v>45.083359999999999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5117.95</v>
      </c>
      <c r="D30" s="36">
        <v>5105.5</v>
      </c>
      <c r="E30" s="36">
        <v>5003</v>
      </c>
      <c r="F30" s="36">
        <v>4888.05</v>
      </c>
      <c r="G30" s="36">
        <v>4785.55</v>
      </c>
      <c r="H30" s="36">
        <v>5220.45</v>
      </c>
      <c r="I30" s="36">
        <v>5322.95</v>
      </c>
      <c r="J30" s="36">
        <v>5437.9</v>
      </c>
      <c r="K30" s="31">
        <v>5208</v>
      </c>
      <c r="L30" s="31">
        <v>4990.55</v>
      </c>
      <c r="M30" s="31">
        <v>1.7101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593.95000000000005</v>
      </c>
      <c r="D31" s="36">
        <v>598.31666666666672</v>
      </c>
      <c r="E31" s="36">
        <v>584.43333333333339</v>
      </c>
      <c r="F31" s="36">
        <v>574.91666666666663</v>
      </c>
      <c r="G31" s="36">
        <v>561.0333333333333</v>
      </c>
      <c r="H31" s="36">
        <v>607.83333333333348</v>
      </c>
      <c r="I31" s="36">
        <v>621.71666666666692</v>
      </c>
      <c r="J31" s="36">
        <v>631.23333333333358</v>
      </c>
      <c r="K31" s="31">
        <v>612.20000000000005</v>
      </c>
      <c r="L31" s="31">
        <v>588.79999999999995</v>
      </c>
      <c r="M31" s="31">
        <v>25.48462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5900.25</v>
      </c>
      <c r="D32" s="36">
        <v>5945.55</v>
      </c>
      <c r="E32" s="36">
        <v>5811.1</v>
      </c>
      <c r="F32" s="36">
        <v>5721.95</v>
      </c>
      <c r="G32" s="36">
        <v>5587.5</v>
      </c>
      <c r="H32" s="36">
        <v>6034.7000000000007</v>
      </c>
      <c r="I32" s="36">
        <v>6169.15</v>
      </c>
      <c r="J32" s="36">
        <v>6258.3000000000011</v>
      </c>
      <c r="K32" s="31">
        <v>6080</v>
      </c>
      <c r="L32" s="31">
        <v>5856.4</v>
      </c>
      <c r="M32" s="31">
        <v>4.5592800000000002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478.35</v>
      </c>
      <c r="D33" s="36">
        <v>479.18333333333334</v>
      </c>
      <c r="E33" s="36">
        <v>472.36666666666667</v>
      </c>
      <c r="F33" s="36">
        <v>466.38333333333333</v>
      </c>
      <c r="G33" s="36">
        <v>459.56666666666666</v>
      </c>
      <c r="H33" s="36">
        <v>485.16666666666669</v>
      </c>
      <c r="I33" s="36">
        <v>491.98333333333341</v>
      </c>
      <c r="J33" s="36">
        <v>497.9666666666667</v>
      </c>
      <c r="K33" s="31">
        <v>486</v>
      </c>
      <c r="L33" s="31">
        <v>473.2</v>
      </c>
      <c r="M33" s="31">
        <v>14.310090000000001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194.1</v>
      </c>
      <c r="D34" s="36">
        <v>196.1</v>
      </c>
      <c r="E34" s="36">
        <v>190.5</v>
      </c>
      <c r="F34" s="36">
        <v>186.9</v>
      </c>
      <c r="G34" s="36">
        <v>181.3</v>
      </c>
      <c r="H34" s="36">
        <v>199.7</v>
      </c>
      <c r="I34" s="36">
        <v>205.29999999999995</v>
      </c>
      <c r="J34" s="36">
        <v>208.89999999999998</v>
      </c>
      <c r="K34" s="31">
        <v>201.7</v>
      </c>
      <c r="L34" s="31">
        <v>192.5</v>
      </c>
      <c r="M34" s="31">
        <v>164.16394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2913</v>
      </c>
      <c r="D35" s="36">
        <v>2928.3166666666671</v>
      </c>
      <c r="E35" s="36">
        <v>2888.6833333333343</v>
      </c>
      <c r="F35" s="36">
        <v>2864.3666666666672</v>
      </c>
      <c r="G35" s="36">
        <v>2824.7333333333345</v>
      </c>
      <c r="H35" s="36">
        <v>2952.6333333333341</v>
      </c>
      <c r="I35" s="36">
        <v>2992.2666666666664</v>
      </c>
      <c r="J35" s="36">
        <v>3016.5833333333339</v>
      </c>
      <c r="K35" s="31">
        <v>2967.95</v>
      </c>
      <c r="L35" s="31">
        <v>2904</v>
      </c>
      <c r="M35" s="31">
        <v>6.2953400000000004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2068.6</v>
      </c>
      <c r="D36" s="36">
        <v>2076.8833333333337</v>
      </c>
      <c r="E36" s="36">
        <v>2022.7666666666673</v>
      </c>
      <c r="F36" s="36">
        <v>1976.9333333333336</v>
      </c>
      <c r="G36" s="36">
        <v>1922.8166666666673</v>
      </c>
      <c r="H36" s="36">
        <v>2122.7166666666672</v>
      </c>
      <c r="I36" s="36">
        <v>2176.833333333333</v>
      </c>
      <c r="J36" s="36">
        <v>2222.6666666666674</v>
      </c>
      <c r="K36" s="31">
        <v>2131</v>
      </c>
      <c r="L36" s="31">
        <v>2031.05</v>
      </c>
      <c r="M36" s="31">
        <v>3.8639199999999998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1124.3499999999999</v>
      </c>
      <c r="D37" s="36">
        <v>1130.4833333333333</v>
      </c>
      <c r="E37" s="36">
        <v>1090.9666666666667</v>
      </c>
      <c r="F37" s="36">
        <v>1057.5833333333333</v>
      </c>
      <c r="G37" s="36">
        <v>1018.0666666666666</v>
      </c>
      <c r="H37" s="36">
        <v>1163.8666666666668</v>
      </c>
      <c r="I37" s="36">
        <v>1203.3833333333337</v>
      </c>
      <c r="J37" s="36">
        <v>1236.7666666666669</v>
      </c>
      <c r="K37" s="31">
        <v>1170</v>
      </c>
      <c r="L37" s="31">
        <v>1097.0999999999999</v>
      </c>
      <c r="M37" s="31">
        <v>16.76642</v>
      </c>
      <c r="N37" s="1"/>
      <c r="O37" s="1"/>
    </row>
    <row r="38" spans="1:15" ht="12.75" customHeight="1">
      <c r="A38" s="51">
        <v>29</v>
      </c>
      <c r="B38" s="53" t="s">
        <v>266</v>
      </c>
      <c r="C38" s="31">
        <v>4660.45</v>
      </c>
      <c r="D38" s="36">
        <v>4646.4833333333336</v>
      </c>
      <c r="E38" s="36">
        <v>4594.9666666666672</v>
      </c>
      <c r="F38" s="36">
        <v>4529.4833333333336</v>
      </c>
      <c r="G38" s="36">
        <v>4477.9666666666672</v>
      </c>
      <c r="H38" s="36">
        <v>4711.9666666666672</v>
      </c>
      <c r="I38" s="36">
        <v>4763.4833333333336</v>
      </c>
      <c r="J38" s="36">
        <v>4828.9666666666672</v>
      </c>
      <c r="K38" s="31">
        <v>4698</v>
      </c>
      <c r="L38" s="31">
        <v>4581</v>
      </c>
      <c r="M38" s="31">
        <v>4.3102999999999998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1127.7</v>
      </c>
      <c r="D39" s="36">
        <v>1133.5166666666667</v>
      </c>
      <c r="E39" s="36">
        <v>1118.2333333333333</v>
      </c>
      <c r="F39" s="36">
        <v>1108.7666666666667</v>
      </c>
      <c r="G39" s="36">
        <v>1093.4833333333333</v>
      </c>
      <c r="H39" s="36">
        <v>1142.9833333333333</v>
      </c>
      <c r="I39" s="36">
        <v>1158.2666666666667</v>
      </c>
      <c r="J39" s="36">
        <v>1167.7333333333333</v>
      </c>
      <c r="K39" s="31">
        <v>1148.8</v>
      </c>
      <c r="L39" s="31">
        <v>1124.05</v>
      </c>
      <c r="M39" s="31">
        <v>71.155090000000001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8677.9</v>
      </c>
      <c r="D40" s="36">
        <v>8798.4666666666653</v>
      </c>
      <c r="E40" s="36">
        <v>8521.9833333333299</v>
      </c>
      <c r="F40" s="36">
        <v>8366.0666666666639</v>
      </c>
      <c r="G40" s="36">
        <v>8089.5833333333285</v>
      </c>
      <c r="H40" s="36">
        <v>8954.3833333333314</v>
      </c>
      <c r="I40" s="36">
        <v>9230.866666666665</v>
      </c>
      <c r="J40" s="36">
        <v>9386.7833333333328</v>
      </c>
      <c r="K40" s="31">
        <v>9074.9500000000007</v>
      </c>
      <c r="L40" s="31">
        <v>8642.5499999999993</v>
      </c>
      <c r="M40" s="31">
        <v>5.8828500000000004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6872.55</v>
      </c>
      <c r="D41" s="36">
        <v>6867.8833333333341</v>
      </c>
      <c r="E41" s="36">
        <v>6792.6666666666679</v>
      </c>
      <c r="F41" s="36">
        <v>6712.7833333333338</v>
      </c>
      <c r="G41" s="36">
        <v>6637.5666666666675</v>
      </c>
      <c r="H41" s="36">
        <v>6947.7666666666682</v>
      </c>
      <c r="I41" s="36">
        <v>7022.9833333333336</v>
      </c>
      <c r="J41" s="36">
        <v>7102.8666666666686</v>
      </c>
      <c r="K41" s="31">
        <v>6943.1</v>
      </c>
      <c r="L41" s="31">
        <v>6788</v>
      </c>
      <c r="M41" s="31">
        <v>12.981260000000001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1615.15</v>
      </c>
      <c r="D42" s="36">
        <v>1611.05</v>
      </c>
      <c r="E42" s="36">
        <v>1597.1</v>
      </c>
      <c r="F42" s="36">
        <v>1579.05</v>
      </c>
      <c r="G42" s="36">
        <v>1565.1</v>
      </c>
      <c r="H42" s="36">
        <v>1629.1</v>
      </c>
      <c r="I42" s="36">
        <v>1643.0500000000002</v>
      </c>
      <c r="J42" s="36">
        <v>1661.1</v>
      </c>
      <c r="K42" s="31">
        <v>1625</v>
      </c>
      <c r="L42" s="31">
        <v>1593</v>
      </c>
      <c r="M42" s="31">
        <v>13.481249999999999</v>
      </c>
      <c r="N42" s="1"/>
      <c r="O42" s="1"/>
    </row>
    <row r="43" spans="1:15" ht="12.75" customHeight="1">
      <c r="A43" s="51">
        <v>34</v>
      </c>
      <c r="B43" s="53" t="s">
        <v>267</v>
      </c>
      <c r="C43" s="31">
        <v>8279.5499999999993</v>
      </c>
      <c r="D43" s="36">
        <v>8258.5833333333339</v>
      </c>
      <c r="E43" s="36">
        <v>8207.1666666666679</v>
      </c>
      <c r="F43" s="36">
        <v>8134.7833333333338</v>
      </c>
      <c r="G43" s="36">
        <v>8083.3666666666677</v>
      </c>
      <c r="H43" s="36">
        <v>8330.9666666666672</v>
      </c>
      <c r="I43" s="36">
        <v>8382.383333333335</v>
      </c>
      <c r="J43" s="36">
        <v>8454.7666666666682</v>
      </c>
      <c r="K43" s="31">
        <v>8310</v>
      </c>
      <c r="L43" s="31">
        <v>8186.2</v>
      </c>
      <c r="M43" s="31">
        <v>0.33098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2444</v>
      </c>
      <c r="D44" s="36">
        <v>2445.3333333333335</v>
      </c>
      <c r="E44" s="36">
        <v>2400.666666666667</v>
      </c>
      <c r="F44" s="36">
        <v>2357.3333333333335</v>
      </c>
      <c r="G44" s="36">
        <v>2312.666666666667</v>
      </c>
      <c r="H44" s="36">
        <v>2488.666666666667</v>
      </c>
      <c r="I44" s="36">
        <v>2533.3333333333339</v>
      </c>
      <c r="J44" s="36">
        <v>2576.666666666667</v>
      </c>
      <c r="K44" s="31">
        <v>2490</v>
      </c>
      <c r="L44" s="31">
        <v>2402</v>
      </c>
      <c r="M44" s="31">
        <v>5.7461200000000003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181.15</v>
      </c>
      <c r="D45" s="36">
        <v>183.10000000000002</v>
      </c>
      <c r="E45" s="36">
        <v>178.65000000000003</v>
      </c>
      <c r="F45" s="36">
        <v>176.15</v>
      </c>
      <c r="G45" s="36">
        <v>171.70000000000002</v>
      </c>
      <c r="H45" s="36">
        <v>185.60000000000005</v>
      </c>
      <c r="I45" s="36">
        <v>190.05000000000004</v>
      </c>
      <c r="J45" s="36">
        <v>192.55000000000007</v>
      </c>
      <c r="K45" s="31">
        <v>187.55</v>
      </c>
      <c r="L45" s="31">
        <v>180.6</v>
      </c>
      <c r="M45" s="31">
        <v>77.815920000000006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259.05</v>
      </c>
      <c r="D46" s="36">
        <v>261.73333333333335</v>
      </c>
      <c r="E46" s="36">
        <v>255.11666666666667</v>
      </c>
      <c r="F46" s="36">
        <v>251.18333333333334</v>
      </c>
      <c r="G46" s="36">
        <v>244.56666666666666</v>
      </c>
      <c r="H46" s="36">
        <v>265.66666666666669</v>
      </c>
      <c r="I46" s="36">
        <v>272.28333333333336</v>
      </c>
      <c r="J46" s="36">
        <v>276.2166666666667</v>
      </c>
      <c r="K46" s="31">
        <v>268.35000000000002</v>
      </c>
      <c r="L46" s="31">
        <v>257.8</v>
      </c>
      <c r="M46" s="31">
        <v>173.73411999999999</v>
      </c>
      <c r="N46" s="1"/>
      <c r="O46" s="1"/>
    </row>
    <row r="47" spans="1:15" ht="12.75" customHeight="1">
      <c r="A47" s="51">
        <v>38</v>
      </c>
      <c r="B47" s="53" t="s">
        <v>268</v>
      </c>
      <c r="C47" s="31">
        <v>140.94999999999999</v>
      </c>
      <c r="D47" s="36">
        <v>142.55000000000001</v>
      </c>
      <c r="E47" s="36">
        <v>137.70000000000002</v>
      </c>
      <c r="F47" s="36">
        <v>134.45000000000002</v>
      </c>
      <c r="G47" s="36">
        <v>129.60000000000002</v>
      </c>
      <c r="H47" s="36">
        <v>145.80000000000001</v>
      </c>
      <c r="I47" s="36">
        <v>150.65000000000003</v>
      </c>
      <c r="J47" s="36">
        <v>153.9</v>
      </c>
      <c r="K47" s="31">
        <v>147.4</v>
      </c>
      <c r="L47" s="31">
        <v>139.30000000000001</v>
      </c>
      <c r="M47" s="31">
        <v>129.01347999999999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1324</v>
      </c>
      <c r="D48" s="36">
        <v>1328.1333333333334</v>
      </c>
      <c r="E48" s="36">
        <v>1313.8666666666668</v>
      </c>
      <c r="F48" s="36">
        <v>1303.7333333333333</v>
      </c>
      <c r="G48" s="36">
        <v>1289.4666666666667</v>
      </c>
      <c r="H48" s="36">
        <v>1338.2666666666669</v>
      </c>
      <c r="I48" s="36">
        <v>1352.5333333333338</v>
      </c>
      <c r="J48" s="36">
        <v>1362.666666666667</v>
      </c>
      <c r="K48" s="31">
        <v>1342.4</v>
      </c>
      <c r="L48" s="31">
        <v>1318</v>
      </c>
      <c r="M48" s="31">
        <v>3.0326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512.9</v>
      </c>
      <c r="D49" s="36">
        <v>514.9</v>
      </c>
      <c r="E49" s="36">
        <v>509.84999999999991</v>
      </c>
      <c r="F49" s="36">
        <v>506.79999999999995</v>
      </c>
      <c r="G49" s="36">
        <v>501.74999999999989</v>
      </c>
      <c r="H49" s="36">
        <v>517.94999999999993</v>
      </c>
      <c r="I49" s="36">
        <v>522.99999999999989</v>
      </c>
      <c r="J49" s="36">
        <v>526.04999999999995</v>
      </c>
      <c r="K49" s="31">
        <v>519.95000000000005</v>
      </c>
      <c r="L49" s="31">
        <v>511.85</v>
      </c>
      <c r="M49" s="31">
        <v>6.3531399999999998</v>
      </c>
      <c r="N49" s="1"/>
      <c r="O49" s="1"/>
    </row>
    <row r="50" spans="1:15" ht="12.75" customHeight="1">
      <c r="A50" s="51">
        <v>41</v>
      </c>
      <c r="B50" s="53" t="s">
        <v>333</v>
      </c>
      <c r="C50" s="31">
        <v>1846.15</v>
      </c>
      <c r="D50" s="36">
        <v>1869.3999999999999</v>
      </c>
      <c r="E50" s="36">
        <v>1803.7999999999997</v>
      </c>
      <c r="F50" s="36">
        <v>1761.4499999999998</v>
      </c>
      <c r="G50" s="36">
        <v>1695.8499999999997</v>
      </c>
      <c r="H50" s="36">
        <v>1911.7499999999998</v>
      </c>
      <c r="I50" s="36">
        <v>1977.3499999999997</v>
      </c>
      <c r="J50" s="36">
        <v>2019.6999999999998</v>
      </c>
      <c r="K50" s="31">
        <v>1935</v>
      </c>
      <c r="L50" s="31">
        <v>1827.05</v>
      </c>
      <c r="M50" s="31">
        <v>7.9852999999999996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227.4</v>
      </c>
      <c r="D51" s="36">
        <v>229.55000000000004</v>
      </c>
      <c r="E51" s="36">
        <v>223.30000000000007</v>
      </c>
      <c r="F51" s="36">
        <v>219.20000000000002</v>
      </c>
      <c r="G51" s="36">
        <v>212.95000000000005</v>
      </c>
      <c r="H51" s="36">
        <v>233.65000000000009</v>
      </c>
      <c r="I51" s="36">
        <v>239.90000000000003</v>
      </c>
      <c r="J51" s="36">
        <v>244.00000000000011</v>
      </c>
      <c r="K51" s="31">
        <v>235.8</v>
      </c>
      <c r="L51" s="31">
        <v>225.45</v>
      </c>
      <c r="M51" s="31">
        <v>264.18768999999998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1239.95</v>
      </c>
      <c r="D52" s="36">
        <v>1237.9833333333333</v>
      </c>
      <c r="E52" s="36">
        <v>1225.6666666666667</v>
      </c>
      <c r="F52" s="36">
        <v>1211.3833333333334</v>
      </c>
      <c r="G52" s="36">
        <v>1199.0666666666668</v>
      </c>
      <c r="H52" s="36">
        <v>1252.2666666666667</v>
      </c>
      <c r="I52" s="36">
        <v>1264.5833333333333</v>
      </c>
      <c r="J52" s="36">
        <v>1278.8666666666666</v>
      </c>
      <c r="K52" s="31">
        <v>1250.3</v>
      </c>
      <c r="L52" s="31">
        <v>1223.7</v>
      </c>
      <c r="M52" s="31">
        <v>7.1370399999999998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280.25</v>
      </c>
      <c r="D53" s="36">
        <v>282.31666666666666</v>
      </c>
      <c r="E53" s="36">
        <v>274.63333333333333</v>
      </c>
      <c r="F53" s="36">
        <v>269.01666666666665</v>
      </c>
      <c r="G53" s="36">
        <v>261.33333333333331</v>
      </c>
      <c r="H53" s="36">
        <v>287.93333333333334</v>
      </c>
      <c r="I53" s="36">
        <v>295.61666666666662</v>
      </c>
      <c r="J53" s="36">
        <v>301.23333333333335</v>
      </c>
      <c r="K53" s="31">
        <v>290</v>
      </c>
      <c r="L53" s="31">
        <v>276.7</v>
      </c>
      <c r="M53" s="31">
        <v>340.27122000000003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604.29999999999995</v>
      </c>
      <c r="D54" s="36">
        <v>611.58333333333337</v>
      </c>
      <c r="E54" s="36">
        <v>594.7166666666667</v>
      </c>
      <c r="F54" s="36">
        <v>585.13333333333333</v>
      </c>
      <c r="G54" s="36">
        <v>568.26666666666665</v>
      </c>
      <c r="H54" s="36">
        <v>621.16666666666674</v>
      </c>
      <c r="I54" s="36">
        <v>638.0333333333333</v>
      </c>
      <c r="J54" s="36">
        <v>647.61666666666679</v>
      </c>
      <c r="K54" s="31">
        <v>628.45000000000005</v>
      </c>
      <c r="L54" s="31">
        <v>602</v>
      </c>
      <c r="M54" s="31">
        <v>99.511189999999999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1286.1500000000001</v>
      </c>
      <c r="D55" s="36">
        <v>1283.8666666666668</v>
      </c>
      <c r="E55" s="36">
        <v>1273.2833333333335</v>
      </c>
      <c r="F55" s="36">
        <v>1260.4166666666667</v>
      </c>
      <c r="G55" s="36">
        <v>1249.8333333333335</v>
      </c>
      <c r="H55" s="36">
        <v>1296.7333333333336</v>
      </c>
      <c r="I55" s="36">
        <v>1307.3166666666666</v>
      </c>
      <c r="J55" s="36">
        <v>1320.1833333333336</v>
      </c>
      <c r="K55" s="31">
        <v>1294.45</v>
      </c>
      <c r="L55" s="31">
        <v>1271</v>
      </c>
      <c r="M55" s="31">
        <v>57.670299999999997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295.05</v>
      </c>
      <c r="D56" s="36">
        <v>298.41666666666669</v>
      </c>
      <c r="E56" s="36">
        <v>288.83333333333337</v>
      </c>
      <c r="F56" s="36">
        <v>282.61666666666667</v>
      </c>
      <c r="G56" s="36">
        <v>273.03333333333336</v>
      </c>
      <c r="H56" s="36">
        <v>304.63333333333338</v>
      </c>
      <c r="I56" s="36">
        <v>314.21666666666675</v>
      </c>
      <c r="J56" s="36">
        <v>320.43333333333339</v>
      </c>
      <c r="K56" s="31">
        <v>308</v>
      </c>
      <c r="L56" s="31">
        <v>292.2</v>
      </c>
      <c r="M56" s="31">
        <v>89.397750000000002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29607.85</v>
      </c>
      <c r="D57" s="36">
        <v>29651.3</v>
      </c>
      <c r="E57" s="36">
        <v>29116.6</v>
      </c>
      <c r="F57" s="36">
        <v>28625.35</v>
      </c>
      <c r="G57" s="36">
        <v>28090.649999999998</v>
      </c>
      <c r="H57" s="36">
        <v>30142.55</v>
      </c>
      <c r="I57" s="36">
        <v>30677.250000000004</v>
      </c>
      <c r="J57" s="36">
        <v>31168.5</v>
      </c>
      <c r="K57" s="31">
        <v>30186</v>
      </c>
      <c r="L57" s="31">
        <v>29160.05</v>
      </c>
      <c r="M57" s="31">
        <v>0.26812000000000002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5173.8500000000004</v>
      </c>
      <c r="D58" s="36">
        <v>5147.5166666666664</v>
      </c>
      <c r="E58" s="36">
        <v>5075.1333333333332</v>
      </c>
      <c r="F58" s="36">
        <v>4976.416666666667</v>
      </c>
      <c r="G58" s="36">
        <v>4904.0333333333338</v>
      </c>
      <c r="H58" s="36">
        <v>5246.2333333333327</v>
      </c>
      <c r="I58" s="36">
        <v>5318.6166666666659</v>
      </c>
      <c r="J58" s="36">
        <v>5417.3333333333321</v>
      </c>
      <c r="K58" s="31">
        <v>5219.8999999999996</v>
      </c>
      <c r="L58" s="31">
        <v>5048.8</v>
      </c>
      <c r="M58" s="31">
        <v>11.56073</v>
      </c>
      <c r="N58" s="1"/>
      <c r="O58" s="1"/>
    </row>
    <row r="59" spans="1:15" ht="12.75" customHeight="1">
      <c r="A59" s="51">
        <v>50</v>
      </c>
      <c r="B59" s="53" t="s">
        <v>344</v>
      </c>
      <c r="C59" s="31">
        <v>570.65</v>
      </c>
      <c r="D59" s="36">
        <v>562.1</v>
      </c>
      <c r="E59" s="36">
        <v>539.20000000000005</v>
      </c>
      <c r="F59" s="36">
        <v>507.75</v>
      </c>
      <c r="G59" s="36">
        <v>484.85</v>
      </c>
      <c r="H59" s="36">
        <v>593.55000000000007</v>
      </c>
      <c r="I59" s="36">
        <v>616.44999999999993</v>
      </c>
      <c r="J59" s="36">
        <v>647.90000000000009</v>
      </c>
      <c r="K59" s="31">
        <v>585</v>
      </c>
      <c r="L59" s="31">
        <v>530.65</v>
      </c>
      <c r="M59" s="31">
        <v>145.06616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576.75</v>
      </c>
      <c r="D60" s="36">
        <v>581.83333333333337</v>
      </c>
      <c r="E60" s="36">
        <v>566.91666666666674</v>
      </c>
      <c r="F60" s="36">
        <v>557.08333333333337</v>
      </c>
      <c r="G60" s="36">
        <v>542.16666666666674</v>
      </c>
      <c r="H60" s="36">
        <v>591.66666666666674</v>
      </c>
      <c r="I60" s="36">
        <v>606.58333333333348</v>
      </c>
      <c r="J60" s="36">
        <v>616.41666666666674</v>
      </c>
      <c r="K60" s="31">
        <v>596.75</v>
      </c>
      <c r="L60" s="31">
        <v>572</v>
      </c>
      <c r="M60" s="31">
        <v>86.552009999999996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1306.3499999999999</v>
      </c>
      <c r="D61" s="36">
        <v>1308.6666666666665</v>
      </c>
      <c r="E61" s="36">
        <v>1286.2833333333331</v>
      </c>
      <c r="F61" s="36">
        <v>1266.2166666666665</v>
      </c>
      <c r="G61" s="36">
        <v>1243.833333333333</v>
      </c>
      <c r="H61" s="36">
        <v>1328.7333333333331</v>
      </c>
      <c r="I61" s="36">
        <v>1351.1166666666663</v>
      </c>
      <c r="J61" s="36">
        <v>1371.1833333333332</v>
      </c>
      <c r="K61" s="31">
        <v>1331.05</v>
      </c>
      <c r="L61" s="31">
        <v>1288.5999999999999</v>
      </c>
      <c r="M61" s="31">
        <v>15.59158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1387.2</v>
      </c>
      <c r="D62" s="36">
        <v>1397.9333333333334</v>
      </c>
      <c r="E62" s="36">
        <v>1367.0166666666669</v>
      </c>
      <c r="F62" s="36">
        <v>1346.8333333333335</v>
      </c>
      <c r="G62" s="36">
        <v>1315.916666666667</v>
      </c>
      <c r="H62" s="36">
        <v>1418.1166666666668</v>
      </c>
      <c r="I62" s="36">
        <v>1449.0333333333333</v>
      </c>
      <c r="J62" s="36">
        <v>1469.2166666666667</v>
      </c>
      <c r="K62" s="31">
        <v>1428.85</v>
      </c>
      <c r="L62" s="31">
        <v>1377.75</v>
      </c>
      <c r="M62" s="31">
        <v>10.85239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456</v>
      </c>
      <c r="D63" s="36">
        <v>459.45</v>
      </c>
      <c r="E63" s="36">
        <v>449.4</v>
      </c>
      <c r="F63" s="36">
        <v>442.8</v>
      </c>
      <c r="G63" s="36">
        <v>432.75</v>
      </c>
      <c r="H63" s="36">
        <v>466.04999999999995</v>
      </c>
      <c r="I63" s="36">
        <v>476.1</v>
      </c>
      <c r="J63" s="36">
        <v>482.69999999999993</v>
      </c>
      <c r="K63" s="31">
        <v>469.5</v>
      </c>
      <c r="L63" s="31">
        <v>452.85</v>
      </c>
      <c r="M63" s="31">
        <v>137.28379000000001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4419.1499999999996</v>
      </c>
      <c r="D64" s="36">
        <v>4414.0666666666666</v>
      </c>
      <c r="E64" s="36">
        <v>4346.1333333333332</v>
      </c>
      <c r="F64" s="36">
        <v>4273.1166666666668</v>
      </c>
      <c r="G64" s="36">
        <v>4205.1833333333334</v>
      </c>
      <c r="H64" s="36">
        <v>4487.083333333333</v>
      </c>
      <c r="I64" s="36">
        <v>4555.0166666666655</v>
      </c>
      <c r="J64" s="36">
        <v>4628.0333333333328</v>
      </c>
      <c r="K64" s="31">
        <v>4482</v>
      </c>
      <c r="L64" s="31">
        <v>4341.05</v>
      </c>
      <c r="M64" s="31">
        <v>10.87838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2862.6</v>
      </c>
      <c r="D65" s="36">
        <v>2884.2333333333336</v>
      </c>
      <c r="E65" s="36">
        <v>2807.5666666666671</v>
      </c>
      <c r="F65" s="36">
        <v>2752.5333333333333</v>
      </c>
      <c r="G65" s="36">
        <v>2675.8666666666668</v>
      </c>
      <c r="H65" s="36">
        <v>2939.2666666666673</v>
      </c>
      <c r="I65" s="36">
        <v>3015.9333333333334</v>
      </c>
      <c r="J65" s="36">
        <v>3070.9666666666676</v>
      </c>
      <c r="K65" s="31">
        <v>2960.9</v>
      </c>
      <c r="L65" s="31">
        <v>2829.2</v>
      </c>
      <c r="M65" s="31">
        <v>8.6874300000000009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1002.35</v>
      </c>
      <c r="D66" s="36">
        <v>1007.0333333333333</v>
      </c>
      <c r="E66" s="36">
        <v>980.31666666666661</v>
      </c>
      <c r="F66" s="36">
        <v>958.2833333333333</v>
      </c>
      <c r="G66" s="36">
        <v>931.56666666666661</v>
      </c>
      <c r="H66" s="36">
        <v>1029.0666666666666</v>
      </c>
      <c r="I66" s="36">
        <v>1055.7833333333333</v>
      </c>
      <c r="J66" s="36">
        <v>1077.8166666666666</v>
      </c>
      <c r="K66" s="31">
        <v>1033.75</v>
      </c>
      <c r="L66" s="31">
        <v>985</v>
      </c>
      <c r="M66" s="31">
        <v>20.229600000000001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1201</v>
      </c>
      <c r="D67" s="36">
        <v>1203.55</v>
      </c>
      <c r="E67" s="36">
        <v>1178.5</v>
      </c>
      <c r="F67" s="36">
        <v>1156</v>
      </c>
      <c r="G67" s="36">
        <v>1130.95</v>
      </c>
      <c r="H67" s="36">
        <v>1226.05</v>
      </c>
      <c r="I67" s="36">
        <v>1251.0999999999997</v>
      </c>
      <c r="J67" s="36">
        <v>1273.5999999999999</v>
      </c>
      <c r="K67" s="31">
        <v>1228.5999999999999</v>
      </c>
      <c r="L67" s="31">
        <v>1181.05</v>
      </c>
      <c r="M67" s="31">
        <v>2.5529000000000002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322.2</v>
      </c>
      <c r="D68" s="36">
        <v>322.29999999999995</v>
      </c>
      <c r="E68" s="36">
        <v>317.69999999999993</v>
      </c>
      <c r="F68" s="36">
        <v>313.2</v>
      </c>
      <c r="G68" s="36">
        <v>308.59999999999997</v>
      </c>
      <c r="H68" s="36">
        <v>326.7999999999999</v>
      </c>
      <c r="I68" s="36">
        <v>331.39999999999992</v>
      </c>
      <c r="J68" s="36">
        <v>335.89999999999986</v>
      </c>
      <c r="K68" s="31">
        <v>326.89999999999998</v>
      </c>
      <c r="L68" s="31">
        <v>317.8</v>
      </c>
      <c r="M68" s="31">
        <v>28.461030000000001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3372.3</v>
      </c>
      <c r="D69" s="36">
        <v>3383.5666666666671</v>
      </c>
      <c r="E69" s="36">
        <v>3311.233333333334</v>
      </c>
      <c r="F69" s="36">
        <v>3250.166666666667</v>
      </c>
      <c r="G69" s="36">
        <v>3177.8333333333339</v>
      </c>
      <c r="H69" s="36">
        <v>3444.6333333333341</v>
      </c>
      <c r="I69" s="36">
        <v>3516.9666666666672</v>
      </c>
      <c r="J69" s="36">
        <v>3578.0333333333342</v>
      </c>
      <c r="K69" s="31">
        <v>3455.9</v>
      </c>
      <c r="L69" s="31">
        <v>3322.5</v>
      </c>
      <c r="M69" s="31">
        <v>3.4162400000000002</v>
      </c>
      <c r="N69" s="1"/>
      <c r="O69" s="1"/>
    </row>
    <row r="70" spans="1:15" ht="12.75" customHeight="1">
      <c r="A70" s="51">
        <v>61</v>
      </c>
      <c r="B70" s="53" t="s">
        <v>107</v>
      </c>
      <c r="C70" s="31">
        <v>855.9</v>
      </c>
      <c r="D70" s="36">
        <v>863.88333333333333</v>
      </c>
      <c r="E70" s="36">
        <v>832.76666666666665</v>
      </c>
      <c r="F70" s="36">
        <v>809.63333333333333</v>
      </c>
      <c r="G70" s="36">
        <v>778.51666666666665</v>
      </c>
      <c r="H70" s="36">
        <v>887.01666666666665</v>
      </c>
      <c r="I70" s="36">
        <v>918.13333333333321</v>
      </c>
      <c r="J70" s="36">
        <v>941.26666666666665</v>
      </c>
      <c r="K70" s="31">
        <v>895</v>
      </c>
      <c r="L70" s="31">
        <v>840.75</v>
      </c>
      <c r="M70" s="31">
        <v>57.9358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558.45000000000005</v>
      </c>
      <c r="D71" s="36">
        <v>552.21666666666658</v>
      </c>
      <c r="E71" s="36">
        <v>537.53333333333319</v>
      </c>
      <c r="F71" s="36">
        <v>516.61666666666656</v>
      </c>
      <c r="G71" s="36">
        <v>501.93333333333317</v>
      </c>
      <c r="H71" s="36">
        <v>573.13333333333321</v>
      </c>
      <c r="I71" s="36">
        <v>587.81666666666661</v>
      </c>
      <c r="J71" s="36">
        <v>608.73333333333323</v>
      </c>
      <c r="K71" s="31">
        <v>566.9</v>
      </c>
      <c r="L71" s="31">
        <v>531.29999999999995</v>
      </c>
      <c r="M71" s="31">
        <v>147.21222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1766.2</v>
      </c>
      <c r="D72" s="36">
        <v>1774.3000000000002</v>
      </c>
      <c r="E72" s="36">
        <v>1748.7000000000003</v>
      </c>
      <c r="F72" s="36">
        <v>1731.2</v>
      </c>
      <c r="G72" s="36">
        <v>1705.6000000000001</v>
      </c>
      <c r="H72" s="36">
        <v>1791.8000000000004</v>
      </c>
      <c r="I72" s="36">
        <v>1817.4000000000003</v>
      </c>
      <c r="J72" s="36">
        <v>1834.9000000000005</v>
      </c>
      <c r="K72" s="31">
        <v>1799.9</v>
      </c>
      <c r="L72" s="31">
        <v>1756.8</v>
      </c>
      <c r="M72" s="31">
        <v>1.9534800000000001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2513.5</v>
      </c>
      <c r="D73" s="36">
        <v>2520.7333333333331</v>
      </c>
      <c r="E73" s="36">
        <v>2472.8166666666662</v>
      </c>
      <c r="F73" s="36">
        <v>2432.1333333333332</v>
      </c>
      <c r="G73" s="36">
        <v>2384.2166666666662</v>
      </c>
      <c r="H73" s="36">
        <v>2561.4166666666661</v>
      </c>
      <c r="I73" s="36">
        <v>2609.333333333333</v>
      </c>
      <c r="J73" s="36">
        <v>2650.016666666666</v>
      </c>
      <c r="K73" s="31">
        <v>2568.65</v>
      </c>
      <c r="L73" s="31">
        <v>2480.0500000000002</v>
      </c>
      <c r="M73" s="31">
        <v>3.8672200000000001</v>
      </c>
      <c r="N73" s="1"/>
      <c r="O73" s="1"/>
    </row>
    <row r="74" spans="1:15" ht="12.75" customHeight="1">
      <c r="A74" s="51">
        <v>65</v>
      </c>
      <c r="B74" s="53" t="s">
        <v>270</v>
      </c>
      <c r="C74" s="31">
        <v>447.25</v>
      </c>
      <c r="D74" s="36">
        <v>445.75</v>
      </c>
      <c r="E74" s="36">
        <v>437.55</v>
      </c>
      <c r="F74" s="36">
        <v>427.85</v>
      </c>
      <c r="G74" s="36">
        <v>419.65000000000003</v>
      </c>
      <c r="H74" s="36">
        <v>455.45</v>
      </c>
      <c r="I74" s="36">
        <v>463.65000000000003</v>
      </c>
      <c r="J74" s="36">
        <v>473.34999999999997</v>
      </c>
      <c r="K74" s="31">
        <v>453.95</v>
      </c>
      <c r="L74" s="31">
        <v>436.05</v>
      </c>
      <c r="M74" s="31">
        <v>18.269020000000001</v>
      </c>
      <c r="N74" s="1"/>
      <c r="O74" s="1"/>
    </row>
    <row r="75" spans="1:15" ht="12.75" customHeight="1">
      <c r="A75" s="51">
        <v>66</v>
      </c>
      <c r="B75" s="53" t="s">
        <v>366</v>
      </c>
      <c r="C75" s="31">
        <v>161.94999999999999</v>
      </c>
      <c r="D75" s="36">
        <v>163.98333333333332</v>
      </c>
      <c r="E75" s="36">
        <v>159.11666666666665</v>
      </c>
      <c r="F75" s="36">
        <v>156.28333333333333</v>
      </c>
      <c r="G75" s="36">
        <v>151.41666666666666</v>
      </c>
      <c r="H75" s="36">
        <v>166.81666666666663</v>
      </c>
      <c r="I75" s="36">
        <v>171.68333333333331</v>
      </c>
      <c r="J75" s="36">
        <v>174.51666666666662</v>
      </c>
      <c r="K75" s="31">
        <v>168.85</v>
      </c>
      <c r="L75" s="31">
        <v>161.15</v>
      </c>
      <c r="M75" s="31">
        <v>24.770430000000001</v>
      </c>
      <c r="N75" s="1"/>
      <c r="O75" s="1"/>
    </row>
    <row r="76" spans="1:15" ht="12.75" customHeight="1">
      <c r="A76" s="51">
        <v>67</v>
      </c>
      <c r="B76" s="53" t="s">
        <v>104</v>
      </c>
      <c r="C76" s="31">
        <v>3911.4</v>
      </c>
      <c r="D76" s="36">
        <v>3918.0666666666671</v>
      </c>
      <c r="E76" s="36">
        <v>3866.5833333333339</v>
      </c>
      <c r="F76" s="36">
        <v>3821.7666666666669</v>
      </c>
      <c r="G76" s="36">
        <v>3770.2833333333338</v>
      </c>
      <c r="H76" s="36">
        <v>3962.8833333333341</v>
      </c>
      <c r="I76" s="36">
        <v>4014.3666666666668</v>
      </c>
      <c r="J76" s="36">
        <v>4059.1833333333343</v>
      </c>
      <c r="K76" s="31">
        <v>3969.55</v>
      </c>
      <c r="L76" s="31">
        <v>3873.25</v>
      </c>
      <c r="M76" s="31">
        <v>2.9192399999999998</v>
      </c>
      <c r="N76" s="1"/>
      <c r="O76" s="1"/>
    </row>
    <row r="77" spans="1:15" ht="12.75" customHeight="1">
      <c r="A77" s="51">
        <v>68</v>
      </c>
      <c r="B77" s="53" t="s">
        <v>105</v>
      </c>
      <c r="C77" s="31">
        <v>8303.9500000000007</v>
      </c>
      <c r="D77" s="36">
        <v>8357.2166666666672</v>
      </c>
      <c r="E77" s="36">
        <v>8224.4333333333343</v>
      </c>
      <c r="F77" s="36">
        <v>8144.9166666666679</v>
      </c>
      <c r="G77" s="36">
        <v>8012.133333333335</v>
      </c>
      <c r="H77" s="36">
        <v>8436.7333333333336</v>
      </c>
      <c r="I77" s="36">
        <v>8569.5166666666664</v>
      </c>
      <c r="J77" s="36">
        <v>8649.0333333333328</v>
      </c>
      <c r="K77" s="31">
        <v>8490</v>
      </c>
      <c r="L77" s="31">
        <v>8277.7000000000007</v>
      </c>
      <c r="M77" s="31">
        <v>2.1697000000000002</v>
      </c>
      <c r="N77" s="1"/>
      <c r="O77" s="1"/>
    </row>
    <row r="78" spans="1:15" ht="12.75" customHeight="1">
      <c r="A78" s="51">
        <v>69</v>
      </c>
      <c r="B78" s="53" t="s">
        <v>161</v>
      </c>
      <c r="C78" s="31">
        <v>2322.65</v>
      </c>
      <c r="D78" s="36">
        <v>2322.4666666666667</v>
      </c>
      <c r="E78" s="36">
        <v>2293.2333333333336</v>
      </c>
      <c r="F78" s="36">
        <v>2263.8166666666671</v>
      </c>
      <c r="G78" s="36">
        <v>2234.5833333333339</v>
      </c>
      <c r="H78" s="36">
        <v>2351.8833333333332</v>
      </c>
      <c r="I78" s="36">
        <v>2381.1166666666659</v>
      </c>
      <c r="J78" s="36">
        <v>2410.5333333333328</v>
      </c>
      <c r="K78" s="31">
        <v>2351.6999999999998</v>
      </c>
      <c r="L78" s="31">
        <v>2293.0500000000002</v>
      </c>
      <c r="M78" s="31">
        <v>0.96167000000000002</v>
      </c>
      <c r="N78" s="1"/>
      <c r="O78" s="1"/>
    </row>
    <row r="79" spans="1:15" ht="12.75" customHeight="1">
      <c r="A79" s="51">
        <v>70</v>
      </c>
      <c r="B79" s="53" t="s">
        <v>108</v>
      </c>
      <c r="C79" s="31">
        <v>6257.6</v>
      </c>
      <c r="D79" s="36">
        <v>6269.2</v>
      </c>
      <c r="E79" s="36">
        <v>6188.4</v>
      </c>
      <c r="F79" s="36">
        <v>6119.2</v>
      </c>
      <c r="G79" s="36">
        <v>6038.4</v>
      </c>
      <c r="H79" s="36">
        <v>6338.4</v>
      </c>
      <c r="I79" s="36">
        <v>6419.2000000000007</v>
      </c>
      <c r="J79" s="36">
        <v>6488.4</v>
      </c>
      <c r="K79" s="31">
        <v>6350</v>
      </c>
      <c r="L79" s="31">
        <v>6200</v>
      </c>
      <c r="M79" s="31">
        <v>3.17354</v>
      </c>
      <c r="N79" s="1"/>
      <c r="O79" s="1"/>
    </row>
    <row r="80" spans="1:15" ht="12.75" customHeight="1">
      <c r="A80" s="51">
        <v>71</v>
      </c>
      <c r="B80" s="53" t="s">
        <v>109</v>
      </c>
      <c r="C80" s="31">
        <v>4622.3999999999996</v>
      </c>
      <c r="D80" s="36">
        <v>4615.8</v>
      </c>
      <c r="E80" s="36">
        <v>4576.6000000000004</v>
      </c>
      <c r="F80" s="36">
        <v>4530.8</v>
      </c>
      <c r="G80" s="36">
        <v>4491.6000000000004</v>
      </c>
      <c r="H80" s="36">
        <v>4661.6000000000004</v>
      </c>
      <c r="I80" s="36">
        <v>4700.7999999999993</v>
      </c>
      <c r="J80" s="36">
        <v>4746.6000000000004</v>
      </c>
      <c r="K80" s="31">
        <v>4655</v>
      </c>
      <c r="L80" s="31">
        <v>4570</v>
      </c>
      <c r="M80" s="31">
        <v>5.0502700000000003</v>
      </c>
      <c r="N80" s="1"/>
      <c r="O80" s="1"/>
    </row>
    <row r="81" spans="1:15" ht="12.75" customHeight="1">
      <c r="A81" s="51">
        <v>72</v>
      </c>
      <c r="B81" s="53" t="s">
        <v>110</v>
      </c>
      <c r="C81" s="31">
        <v>3440.7</v>
      </c>
      <c r="D81" s="36">
        <v>3447.0833333333335</v>
      </c>
      <c r="E81" s="36">
        <v>3407.2166666666672</v>
      </c>
      <c r="F81" s="36">
        <v>3373.7333333333336</v>
      </c>
      <c r="G81" s="36">
        <v>3333.8666666666672</v>
      </c>
      <c r="H81" s="36">
        <v>3480.5666666666671</v>
      </c>
      <c r="I81" s="36">
        <v>3520.4333333333329</v>
      </c>
      <c r="J81" s="36">
        <v>3553.916666666667</v>
      </c>
      <c r="K81" s="31">
        <v>3486.95</v>
      </c>
      <c r="L81" s="31">
        <v>3413.6</v>
      </c>
      <c r="M81" s="31">
        <v>2.4249999999999998</v>
      </c>
      <c r="N81" s="1"/>
      <c r="O81" s="1"/>
    </row>
    <row r="82" spans="1:15" ht="12.75" customHeight="1">
      <c r="A82" s="51">
        <v>73</v>
      </c>
      <c r="B82" s="53" t="s">
        <v>272</v>
      </c>
      <c r="C82" s="31">
        <v>171.6</v>
      </c>
      <c r="D82" s="36">
        <v>172.29999999999998</v>
      </c>
      <c r="E82" s="36">
        <v>167.39999999999998</v>
      </c>
      <c r="F82" s="36">
        <v>163.19999999999999</v>
      </c>
      <c r="G82" s="36">
        <v>158.29999999999998</v>
      </c>
      <c r="H82" s="36">
        <v>176.49999999999997</v>
      </c>
      <c r="I82" s="36">
        <v>181.4</v>
      </c>
      <c r="J82" s="36">
        <v>185.59999999999997</v>
      </c>
      <c r="K82" s="31">
        <v>177.2</v>
      </c>
      <c r="L82" s="31">
        <v>168.1</v>
      </c>
      <c r="M82" s="31">
        <v>97.432079999999999</v>
      </c>
      <c r="N82" s="1"/>
      <c r="O82" s="1"/>
    </row>
    <row r="83" spans="1:15" ht="12.75" customHeight="1">
      <c r="A83" s="51">
        <v>74</v>
      </c>
      <c r="B83" s="53" t="s">
        <v>112</v>
      </c>
      <c r="C83" s="31">
        <v>159.75</v>
      </c>
      <c r="D83" s="36">
        <v>161.11666666666667</v>
      </c>
      <c r="E83" s="36">
        <v>157.73333333333335</v>
      </c>
      <c r="F83" s="36">
        <v>155.71666666666667</v>
      </c>
      <c r="G83" s="36">
        <v>152.33333333333334</v>
      </c>
      <c r="H83" s="36">
        <v>163.13333333333335</v>
      </c>
      <c r="I83" s="36">
        <v>166.51666666666668</v>
      </c>
      <c r="J83" s="36">
        <v>168.53333333333336</v>
      </c>
      <c r="K83" s="31">
        <v>164.5</v>
      </c>
      <c r="L83" s="31">
        <v>159.1</v>
      </c>
      <c r="M83" s="31">
        <v>114.83902</v>
      </c>
      <c r="N83" s="1"/>
      <c r="O83" s="1"/>
    </row>
    <row r="84" spans="1:15" ht="12.75" customHeight="1">
      <c r="A84" s="51">
        <v>75</v>
      </c>
      <c r="B84" s="53" t="s">
        <v>376</v>
      </c>
      <c r="C84" s="31">
        <v>681.9</v>
      </c>
      <c r="D84" s="36">
        <v>681.15</v>
      </c>
      <c r="E84" s="36">
        <v>670.75</v>
      </c>
      <c r="F84" s="36">
        <v>659.6</v>
      </c>
      <c r="G84" s="36">
        <v>649.20000000000005</v>
      </c>
      <c r="H84" s="36">
        <v>692.3</v>
      </c>
      <c r="I84" s="36">
        <v>702.69999999999982</v>
      </c>
      <c r="J84" s="36">
        <v>713.84999999999991</v>
      </c>
      <c r="K84" s="31">
        <v>691.55</v>
      </c>
      <c r="L84" s="31">
        <v>670</v>
      </c>
      <c r="M84" s="31">
        <v>1.6633</v>
      </c>
      <c r="N84" s="1"/>
      <c r="O84" s="1"/>
    </row>
    <row r="85" spans="1:15" ht="12.75" customHeight="1">
      <c r="A85" s="51">
        <v>76</v>
      </c>
      <c r="B85" s="53" t="s">
        <v>273</v>
      </c>
      <c r="C85" s="31">
        <v>453.5</v>
      </c>
      <c r="D85" s="36">
        <v>454.86666666666662</v>
      </c>
      <c r="E85" s="36">
        <v>446.83333333333326</v>
      </c>
      <c r="F85" s="36">
        <v>440.16666666666663</v>
      </c>
      <c r="G85" s="36">
        <v>432.13333333333327</v>
      </c>
      <c r="H85" s="36">
        <v>461.53333333333325</v>
      </c>
      <c r="I85" s="36">
        <v>469.56666666666666</v>
      </c>
      <c r="J85" s="36">
        <v>476.23333333333323</v>
      </c>
      <c r="K85" s="31">
        <v>462.9</v>
      </c>
      <c r="L85" s="31">
        <v>448.2</v>
      </c>
      <c r="M85" s="31">
        <v>8.3263099999999994</v>
      </c>
      <c r="N85" s="1"/>
      <c r="O85" s="1"/>
    </row>
    <row r="86" spans="1:15" ht="12.75" customHeight="1">
      <c r="A86" s="51">
        <v>77</v>
      </c>
      <c r="B86" s="53" t="s">
        <v>113</v>
      </c>
      <c r="C86" s="31">
        <v>192.75</v>
      </c>
      <c r="D86" s="36">
        <v>194.38333333333335</v>
      </c>
      <c r="E86" s="36">
        <v>189.91666666666671</v>
      </c>
      <c r="F86" s="36">
        <v>187.08333333333337</v>
      </c>
      <c r="G86" s="36">
        <v>182.61666666666673</v>
      </c>
      <c r="H86" s="36">
        <v>197.2166666666667</v>
      </c>
      <c r="I86" s="36">
        <v>201.68333333333334</v>
      </c>
      <c r="J86" s="36">
        <v>204.51666666666668</v>
      </c>
      <c r="K86" s="31">
        <v>198.85</v>
      </c>
      <c r="L86" s="31">
        <v>191.55</v>
      </c>
      <c r="M86" s="31">
        <v>150.26420999999999</v>
      </c>
      <c r="N86" s="1"/>
      <c r="O86" s="1"/>
    </row>
    <row r="87" spans="1:15" ht="12.75" customHeight="1">
      <c r="A87" s="51">
        <v>78</v>
      </c>
      <c r="B87" s="53" t="s">
        <v>274</v>
      </c>
      <c r="C87" s="31">
        <v>1710.55</v>
      </c>
      <c r="D87" s="36">
        <v>1715.0333333333335</v>
      </c>
      <c r="E87" s="36">
        <v>1657.5666666666671</v>
      </c>
      <c r="F87" s="36">
        <v>1604.5833333333335</v>
      </c>
      <c r="G87" s="36">
        <v>1547.116666666667</v>
      </c>
      <c r="H87" s="36">
        <v>1768.0166666666671</v>
      </c>
      <c r="I87" s="36">
        <v>1825.4833333333338</v>
      </c>
      <c r="J87" s="36">
        <v>1878.4666666666672</v>
      </c>
      <c r="K87" s="31">
        <v>1772.5</v>
      </c>
      <c r="L87" s="31">
        <v>1662.05</v>
      </c>
      <c r="M87" s="31">
        <v>3.5469300000000001</v>
      </c>
      <c r="N87" s="1"/>
      <c r="O87" s="1"/>
    </row>
    <row r="88" spans="1:15" ht="12.75" customHeight="1">
      <c r="A88" s="51">
        <v>79</v>
      </c>
      <c r="B88" s="53" t="s">
        <v>118</v>
      </c>
      <c r="C88" s="31">
        <v>1322.35</v>
      </c>
      <c r="D88" s="36">
        <v>1313.1666666666667</v>
      </c>
      <c r="E88" s="36">
        <v>1276.3333333333335</v>
      </c>
      <c r="F88" s="36">
        <v>1230.3166666666668</v>
      </c>
      <c r="G88" s="36">
        <v>1193.4833333333336</v>
      </c>
      <c r="H88" s="36">
        <v>1359.1833333333334</v>
      </c>
      <c r="I88" s="36">
        <v>1396.0166666666669</v>
      </c>
      <c r="J88" s="36">
        <v>1442.0333333333333</v>
      </c>
      <c r="K88" s="31">
        <v>1350</v>
      </c>
      <c r="L88" s="31">
        <v>1267.1500000000001</v>
      </c>
      <c r="M88" s="31">
        <v>81.817170000000004</v>
      </c>
      <c r="N88" s="1"/>
      <c r="O88" s="1"/>
    </row>
    <row r="89" spans="1:15" ht="12.75" customHeight="1">
      <c r="A89" s="51">
        <v>80</v>
      </c>
      <c r="B89" s="53" t="s">
        <v>119</v>
      </c>
      <c r="C89" s="31">
        <v>2781</v>
      </c>
      <c r="D89" s="36">
        <v>2819.1833333333329</v>
      </c>
      <c r="E89" s="36">
        <v>2725.9166666666661</v>
      </c>
      <c r="F89" s="36">
        <v>2670.833333333333</v>
      </c>
      <c r="G89" s="36">
        <v>2577.5666666666662</v>
      </c>
      <c r="H89" s="36">
        <v>2874.266666666666</v>
      </c>
      <c r="I89" s="36">
        <v>2967.5333333333333</v>
      </c>
      <c r="J89" s="36">
        <v>3022.6166666666659</v>
      </c>
      <c r="K89" s="31">
        <v>2912.45</v>
      </c>
      <c r="L89" s="31">
        <v>2764.1</v>
      </c>
      <c r="M89" s="31">
        <v>21.895350000000001</v>
      </c>
      <c r="N89" s="1"/>
      <c r="O89" s="1"/>
    </row>
    <row r="90" spans="1:15" ht="12.75" customHeight="1">
      <c r="A90" s="51">
        <v>81</v>
      </c>
      <c r="B90" s="53" t="s">
        <v>121</v>
      </c>
      <c r="C90" s="31">
        <v>2421</v>
      </c>
      <c r="D90" s="36">
        <v>2430.9333333333329</v>
      </c>
      <c r="E90" s="36">
        <v>2393.1666666666661</v>
      </c>
      <c r="F90" s="36">
        <v>2365.333333333333</v>
      </c>
      <c r="G90" s="36">
        <v>2327.5666666666662</v>
      </c>
      <c r="H90" s="36">
        <v>2458.766666666666</v>
      </c>
      <c r="I90" s="36">
        <v>2496.5333333333333</v>
      </c>
      <c r="J90" s="36">
        <v>2524.3666666666659</v>
      </c>
      <c r="K90" s="31">
        <v>2468.6999999999998</v>
      </c>
      <c r="L90" s="31">
        <v>2403.1</v>
      </c>
      <c r="M90" s="31">
        <v>4.3859000000000004</v>
      </c>
      <c r="N90" s="1"/>
      <c r="O90" s="1"/>
    </row>
    <row r="91" spans="1:15" ht="12.75" customHeight="1">
      <c r="A91" s="51">
        <v>82</v>
      </c>
      <c r="B91" s="53" t="s">
        <v>394</v>
      </c>
      <c r="C91" s="31">
        <v>3508.55</v>
      </c>
      <c r="D91" s="36">
        <v>3526.5333333333333</v>
      </c>
      <c r="E91" s="36">
        <v>3433.1166666666668</v>
      </c>
      <c r="F91" s="36">
        <v>3357.6833333333334</v>
      </c>
      <c r="G91" s="36">
        <v>3264.2666666666669</v>
      </c>
      <c r="H91" s="36">
        <v>3601.9666666666667</v>
      </c>
      <c r="I91" s="36">
        <v>3695.3833333333337</v>
      </c>
      <c r="J91" s="36">
        <v>3770.8166666666666</v>
      </c>
      <c r="K91" s="31">
        <v>3619.95</v>
      </c>
      <c r="L91" s="31">
        <v>3451.1</v>
      </c>
      <c r="M91" s="31">
        <v>2.3283299999999998</v>
      </c>
      <c r="N91" s="1"/>
      <c r="O91" s="1"/>
    </row>
    <row r="92" spans="1:15" ht="12.75" customHeight="1">
      <c r="A92" s="51">
        <v>83</v>
      </c>
      <c r="B92" s="53" t="s">
        <v>122</v>
      </c>
      <c r="C92" s="31">
        <v>538.4</v>
      </c>
      <c r="D92" s="36">
        <v>546.53333333333342</v>
      </c>
      <c r="E92" s="36">
        <v>526.06666666666683</v>
      </c>
      <c r="F92" s="36">
        <v>513.73333333333346</v>
      </c>
      <c r="G92" s="36">
        <v>493.26666666666688</v>
      </c>
      <c r="H92" s="36">
        <v>558.86666666666679</v>
      </c>
      <c r="I92" s="36">
        <v>579.33333333333326</v>
      </c>
      <c r="J92" s="36">
        <v>591.66666666666674</v>
      </c>
      <c r="K92" s="31">
        <v>567</v>
      </c>
      <c r="L92" s="31">
        <v>534.20000000000005</v>
      </c>
      <c r="M92" s="31">
        <v>61.627780000000001</v>
      </c>
      <c r="N92" s="1"/>
      <c r="O92" s="1"/>
    </row>
    <row r="93" spans="1:15" ht="12.75" customHeight="1">
      <c r="A93" s="51">
        <v>84</v>
      </c>
      <c r="B93" s="53" t="s">
        <v>125</v>
      </c>
      <c r="C93" s="31">
        <v>1330.95</v>
      </c>
      <c r="D93" s="36">
        <v>1335.3333333333335</v>
      </c>
      <c r="E93" s="36">
        <v>1321.7666666666669</v>
      </c>
      <c r="F93" s="36">
        <v>1312.5833333333335</v>
      </c>
      <c r="G93" s="36">
        <v>1299.0166666666669</v>
      </c>
      <c r="H93" s="36">
        <v>1344.5166666666669</v>
      </c>
      <c r="I93" s="36">
        <v>1358.0833333333335</v>
      </c>
      <c r="J93" s="36">
        <v>1367.2666666666669</v>
      </c>
      <c r="K93" s="31">
        <v>1348.9</v>
      </c>
      <c r="L93" s="31">
        <v>1326.15</v>
      </c>
      <c r="M93" s="31">
        <v>50.965249999999997</v>
      </c>
      <c r="N93" s="1"/>
      <c r="O93" s="1"/>
    </row>
    <row r="94" spans="1:15" ht="12.75" customHeight="1">
      <c r="A94" s="51">
        <v>85</v>
      </c>
      <c r="B94" s="53" t="s">
        <v>126</v>
      </c>
      <c r="C94" s="31">
        <v>3764.8</v>
      </c>
      <c r="D94" s="36">
        <v>3815.8166666666671</v>
      </c>
      <c r="E94" s="36">
        <v>3699.5833333333339</v>
      </c>
      <c r="F94" s="36">
        <v>3634.3666666666668</v>
      </c>
      <c r="G94" s="36">
        <v>3518.1333333333337</v>
      </c>
      <c r="H94" s="36">
        <v>3881.0333333333342</v>
      </c>
      <c r="I94" s="36">
        <v>3997.2666666666669</v>
      </c>
      <c r="J94" s="36">
        <v>4062.4833333333345</v>
      </c>
      <c r="K94" s="31">
        <v>3932.05</v>
      </c>
      <c r="L94" s="31">
        <v>3750.6</v>
      </c>
      <c r="M94" s="31">
        <v>5.1403299999999996</v>
      </c>
      <c r="N94" s="1"/>
      <c r="O94" s="1"/>
    </row>
    <row r="95" spans="1:15" ht="12.75" customHeight="1">
      <c r="A95" s="51">
        <v>86</v>
      </c>
      <c r="B95" s="53" t="s">
        <v>127</v>
      </c>
      <c r="C95" s="31">
        <v>1506.15</v>
      </c>
      <c r="D95" s="36">
        <v>1511.45</v>
      </c>
      <c r="E95" s="36">
        <v>1498.8500000000001</v>
      </c>
      <c r="F95" s="36">
        <v>1491.5500000000002</v>
      </c>
      <c r="G95" s="36">
        <v>1478.9500000000003</v>
      </c>
      <c r="H95" s="36">
        <v>1518.75</v>
      </c>
      <c r="I95" s="36">
        <v>1531.35</v>
      </c>
      <c r="J95" s="36">
        <v>1538.6499999999999</v>
      </c>
      <c r="K95" s="31">
        <v>1524.05</v>
      </c>
      <c r="L95" s="31">
        <v>1504.15</v>
      </c>
      <c r="M95" s="31">
        <v>142.40300999999999</v>
      </c>
      <c r="N95" s="1"/>
      <c r="O95" s="1"/>
    </row>
    <row r="96" spans="1:15" ht="12.75" customHeight="1">
      <c r="A96" s="51">
        <v>87</v>
      </c>
      <c r="B96" s="53" t="s">
        <v>128</v>
      </c>
      <c r="C96" s="31">
        <v>552.35</v>
      </c>
      <c r="D96" s="36">
        <v>554.63333333333333</v>
      </c>
      <c r="E96" s="36">
        <v>547.31666666666661</v>
      </c>
      <c r="F96" s="36">
        <v>542.2833333333333</v>
      </c>
      <c r="G96" s="36">
        <v>534.96666666666658</v>
      </c>
      <c r="H96" s="36">
        <v>559.66666666666663</v>
      </c>
      <c r="I96" s="36">
        <v>566.98333333333346</v>
      </c>
      <c r="J96" s="36">
        <v>572.01666666666665</v>
      </c>
      <c r="K96" s="31">
        <v>561.95000000000005</v>
      </c>
      <c r="L96" s="31">
        <v>549.6</v>
      </c>
      <c r="M96" s="31">
        <v>77.835930000000005</v>
      </c>
      <c r="N96" s="1"/>
      <c r="O96" s="1"/>
    </row>
    <row r="97" spans="1:15" ht="12.75" customHeight="1">
      <c r="A97" s="51">
        <v>88</v>
      </c>
      <c r="B97" s="53" t="s">
        <v>124</v>
      </c>
      <c r="C97" s="31">
        <v>1672.95</v>
      </c>
      <c r="D97" s="36">
        <v>1679.3166666666666</v>
      </c>
      <c r="E97" s="36">
        <v>1655.6333333333332</v>
      </c>
      <c r="F97" s="36">
        <v>1638.3166666666666</v>
      </c>
      <c r="G97" s="36">
        <v>1614.6333333333332</v>
      </c>
      <c r="H97" s="36">
        <v>1696.6333333333332</v>
      </c>
      <c r="I97" s="36">
        <v>1720.3166666666666</v>
      </c>
      <c r="J97" s="36">
        <v>1737.6333333333332</v>
      </c>
      <c r="K97" s="31">
        <v>1703</v>
      </c>
      <c r="L97" s="31">
        <v>1662</v>
      </c>
      <c r="M97" s="31">
        <v>17.023350000000001</v>
      </c>
      <c r="N97" s="1"/>
      <c r="O97" s="1"/>
    </row>
    <row r="98" spans="1:15" ht="12.75" customHeight="1">
      <c r="A98" s="51">
        <v>89</v>
      </c>
      <c r="B98" s="53" t="s">
        <v>129</v>
      </c>
      <c r="C98" s="31">
        <v>4476.75</v>
      </c>
      <c r="D98" s="36">
        <v>4481.1333333333341</v>
      </c>
      <c r="E98" s="36">
        <v>4427.8166666666684</v>
      </c>
      <c r="F98" s="36">
        <v>4378.8833333333341</v>
      </c>
      <c r="G98" s="36">
        <v>4325.5666666666684</v>
      </c>
      <c r="H98" s="36">
        <v>4530.0666666666684</v>
      </c>
      <c r="I98" s="36">
        <v>4583.3833333333341</v>
      </c>
      <c r="J98" s="36">
        <v>4632.3166666666684</v>
      </c>
      <c r="K98" s="31">
        <v>4534.45</v>
      </c>
      <c r="L98" s="31">
        <v>4432.2</v>
      </c>
      <c r="M98" s="31">
        <v>4.5629400000000002</v>
      </c>
      <c r="N98" s="1"/>
      <c r="O98" s="1"/>
    </row>
    <row r="99" spans="1:15" ht="12.75" customHeight="1">
      <c r="A99" s="51">
        <v>90</v>
      </c>
      <c r="B99" s="53" t="s">
        <v>131</v>
      </c>
      <c r="C99" s="31">
        <v>620.20000000000005</v>
      </c>
      <c r="D99" s="36">
        <v>626.2833333333333</v>
      </c>
      <c r="E99" s="36">
        <v>605.66666666666663</v>
      </c>
      <c r="F99" s="36">
        <v>591.13333333333333</v>
      </c>
      <c r="G99" s="36">
        <v>570.51666666666665</v>
      </c>
      <c r="H99" s="36">
        <v>640.81666666666661</v>
      </c>
      <c r="I99" s="36">
        <v>661.43333333333339</v>
      </c>
      <c r="J99" s="36">
        <v>675.96666666666658</v>
      </c>
      <c r="K99" s="31">
        <v>646.9</v>
      </c>
      <c r="L99" s="31">
        <v>611.75</v>
      </c>
      <c r="M99" s="31">
        <v>107.87196</v>
      </c>
      <c r="N99" s="1"/>
      <c r="O99" s="1"/>
    </row>
    <row r="100" spans="1:15" ht="12.75" customHeight="1">
      <c r="A100" s="51">
        <v>91</v>
      </c>
      <c r="B100" s="53" t="s">
        <v>123</v>
      </c>
      <c r="C100" s="31">
        <v>3715</v>
      </c>
      <c r="D100" s="36">
        <v>3749.1333333333332</v>
      </c>
      <c r="E100" s="36">
        <v>3659.2666666666664</v>
      </c>
      <c r="F100" s="36">
        <v>3603.5333333333333</v>
      </c>
      <c r="G100" s="36">
        <v>3513.6666666666665</v>
      </c>
      <c r="H100" s="36">
        <v>3804.8666666666663</v>
      </c>
      <c r="I100" s="36">
        <v>3894.7333333333331</v>
      </c>
      <c r="J100" s="36">
        <v>3950.4666666666662</v>
      </c>
      <c r="K100" s="31">
        <v>3839</v>
      </c>
      <c r="L100" s="31">
        <v>3693.4</v>
      </c>
      <c r="M100" s="31">
        <v>19.75562</v>
      </c>
      <c r="N100" s="1"/>
      <c r="O100" s="1"/>
    </row>
    <row r="101" spans="1:15" ht="12.75" customHeight="1">
      <c r="A101" s="51">
        <v>92</v>
      </c>
      <c r="B101" s="53" t="s">
        <v>133</v>
      </c>
      <c r="C101" s="31">
        <v>514.04999999999995</v>
      </c>
      <c r="D101" s="36">
        <v>519.58333333333337</v>
      </c>
      <c r="E101" s="36">
        <v>504.4666666666667</v>
      </c>
      <c r="F101" s="36">
        <v>494.88333333333333</v>
      </c>
      <c r="G101" s="36">
        <v>479.76666666666665</v>
      </c>
      <c r="H101" s="36">
        <v>529.16666666666674</v>
      </c>
      <c r="I101" s="36">
        <v>544.2833333333333</v>
      </c>
      <c r="J101" s="36">
        <v>553.86666666666679</v>
      </c>
      <c r="K101" s="31">
        <v>534.70000000000005</v>
      </c>
      <c r="L101" s="31">
        <v>510</v>
      </c>
      <c r="M101" s="31">
        <v>127.34173</v>
      </c>
      <c r="N101" s="1"/>
      <c r="O101" s="1"/>
    </row>
    <row r="102" spans="1:15" ht="12.75" customHeight="1">
      <c r="A102" s="51">
        <v>93</v>
      </c>
      <c r="B102" s="53" t="s">
        <v>134</v>
      </c>
      <c r="C102" s="31">
        <v>2379.4</v>
      </c>
      <c r="D102" s="36">
        <v>2342.6666666666665</v>
      </c>
      <c r="E102" s="36">
        <v>2295.7333333333331</v>
      </c>
      <c r="F102" s="36">
        <v>2212.0666666666666</v>
      </c>
      <c r="G102" s="36">
        <v>2165.1333333333332</v>
      </c>
      <c r="H102" s="36">
        <v>2426.333333333333</v>
      </c>
      <c r="I102" s="36">
        <v>2473.2666666666664</v>
      </c>
      <c r="J102" s="36">
        <v>2556.9333333333329</v>
      </c>
      <c r="K102" s="31">
        <v>2389.6</v>
      </c>
      <c r="L102" s="31">
        <v>2259</v>
      </c>
      <c r="M102" s="31">
        <v>82.778099999999995</v>
      </c>
      <c r="N102" s="1"/>
      <c r="O102" s="1"/>
    </row>
    <row r="103" spans="1:15" ht="12.75" customHeight="1">
      <c r="A103" s="51">
        <v>94</v>
      </c>
      <c r="B103" s="53" t="s">
        <v>136</v>
      </c>
      <c r="C103" s="31">
        <v>1131.9000000000001</v>
      </c>
      <c r="D103" s="36">
        <v>1136.9833333333333</v>
      </c>
      <c r="E103" s="36">
        <v>1121.2166666666667</v>
      </c>
      <c r="F103" s="36">
        <v>1110.5333333333333</v>
      </c>
      <c r="G103" s="36">
        <v>1094.7666666666667</v>
      </c>
      <c r="H103" s="36">
        <v>1147.6666666666667</v>
      </c>
      <c r="I103" s="36">
        <v>1163.4333333333336</v>
      </c>
      <c r="J103" s="36">
        <v>1174.1166666666668</v>
      </c>
      <c r="K103" s="31">
        <v>1152.75</v>
      </c>
      <c r="L103" s="31">
        <v>1126.3</v>
      </c>
      <c r="M103" s="31">
        <v>150.97728000000001</v>
      </c>
      <c r="N103" s="1"/>
      <c r="O103" s="1"/>
    </row>
    <row r="104" spans="1:15" ht="12.75" customHeight="1">
      <c r="A104" s="51">
        <v>95</v>
      </c>
      <c r="B104" s="53" t="s">
        <v>137</v>
      </c>
      <c r="C104" s="31">
        <v>1685.05</v>
      </c>
      <c r="D104" s="36">
        <v>1690.5833333333333</v>
      </c>
      <c r="E104" s="36">
        <v>1661.2166666666665</v>
      </c>
      <c r="F104" s="36">
        <v>1637.3833333333332</v>
      </c>
      <c r="G104" s="36">
        <v>1608.0166666666664</v>
      </c>
      <c r="H104" s="36">
        <v>1714.4166666666665</v>
      </c>
      <c r="I104" s="36">
        <v>1743.7833333333333</v>
      </c>
      <c r="J104" s="36">
        <v>1767.6166666666666</v>
      </c>
      <c r="K104" s="31">
        <v>1719.95</v>
      </c>
      <c r="L104" s="31">
        <v>1666.75</v>
      </c>
      <c r="M104" s="31">
        <v>9.6262699999999999</v>
      </c>
      <c r="N104" s="1"/>
      <c r="O104" s="1"/>
    </row>
    <row r="105" spans="1:15" ht="12.75" customHeight="1">
      <c r="A105" s="51">
        <v>96</v>
      </c>
      <c r="B105" s="53" t="s">
        <v>138</v>
      </c>
      <c r="C105" s="31">
        <v>577.79999999999995</v>
      </c>
      <c r="D105" s="36">
        <v>574.6</v>
      </c>
      <c r="E105" s="36">
        <v>569.20000000000005</v>
      </c>
      <c r="F105" s="36">
        <v>560.6</v>
      </c>
      <c r="G105" s="36">
        <v>555.20000000000005</v>
      </c>
      <c r="H105" s="36">
        <v>583.20000000000005</v>
      </c>
      <c r="I105" s="36">
        <v>588.59999999999991</v>
      </c>
      <c r="J105" s="36">
        <v>597.20000000000005</v>
      </c>
      <c r="K105" s="31">
        <v>580</v>
      </c>
      <c r="L105" s="31">
        <v>566</v>
      </c>
      <c r="M105" s="31">
        <v>11.568350000000001</v>
      </c>
      <c r="N105" s="1"/>
      <c r="O105" s="1"/>
    </row>
    <row r="106" spans="1:15" ht="12.75" customHeight="1">
      <c r="A106" s="51">
        <v>97</v>
      </c>
      <c r="B106" s="53" t="s">
        <v>141</v>
      </c>
      <c r="C106" s="31">
        <v>77.849999999999994</v>
      </c>
      <c r="D106" s="36">
        <v>78.483333333333334</v>
      </c>
      <c r="E106" s="36">
        <v>76.766666666666666</v>
      </c>
      <c r="F106" s="36">
        <v>75.683333333333337</v>
      </c>
      <c r="G106" s="36">
        <v>73.966666666666669</v>
      </c>
      <c r="H106" s="36">
        <v>79.566666666666663</v>
      </c>
      <c r="I106" s="36">
        <v>81.283333333333331</v>
      </c>
      <c r="J106" s="36">
        <v>82.36666666666666</v>
      </c>
      <c r="K106" s="31">
        <v>80.2</v>
      </c>
      <c r="L106" s="31">
        <v>77.400000000000006</v>
      </c>
      <c r="M106" s="31">
        <v>407.07008999999999</v>
      </c>
      <c r="N106" s="1"/>
      <c r="O106" s="1"/>
    </row>
    <row r="107" spans="1:15" ht="12.75" customHeight="1">
      <c r="A107" s="51">
        <v>98</v>
      </c>
      <c r="B107" s="53" t="s">
        <v>155</v>
      </c>
      <c r="C107" s="31">
        <v>440.35</v>
      </c>
      <c r="D107" s="36">
        <v>440.51666666666665</v>
      </c>
      <c r="E107" s="36">
        <v>435.0333333333333</v>
      </c>
      <c r="F107" s="36">
        <v>429.71666666666664</v>
      </c>
      <c r="G107" s="36">
        <v>424.23333333333329</v>
      </c>
      <c r="H107" s="36">
        <v>445.83333333333331</v>
      </c>
      <c r="I107" s="36">
        <v>451.31666666666666</v>
      </c>
      <c r="J107" s="36">
        <v>456.63333333333333</v>
      </c>
      <c r="K107" s="31">
        <v>446</v>
      </c>
      <c r="L107" s="31">
        <v>435.2</v>
      </c>
      <c r="M107" s="31">
        <v>259.68921</v>
      </c>
      <c r="N107" s="1"/>
      <c r="O107" s="1"/>
    </row>
    <row r="108" spans="1:15" ht="12.75" customHeight="1">
      <c r="A108" s="51">
        <v>99</v>
      </c>
      <c r="B108" s="53" t="s">
        <v>279</v>
      </c>
      <c r="C108" s="31">
        <v>517.54999999999995</v>
      </c>
      <c r="D108" s="36">
        <v>525.35</v>
      </c>
      <c r="E108" s="36">
        <v>502.70000000000005</v>
      </c>
      <c r="F108" s="36">
        <v>487.85</v>
      </c>
      <c r="G108" s="36">
        <v>465.20000000000005</v>
      </c>
      <c r="H108" s="36">
        <v>540.20000000000005</v>
      </c>
      <c r="I108" s="36">
        <v>562.84999999999991</v>
      </c>
      <c r="J108" s="36">
        <v>577.70000000000005</v>
      </c>
      <c r="K108" s="31">
        <v>548</v>
      </c>
      <c r="L108" s="31">
        <v>510.5</v>
      </c>
      <c r="M108" s="31">
        <v>43.677700000000002</v>
      </c>
      <c r="N108" s="1"/>
      <c r="O108" s="1"/>
    </row>
    <row r="109" spans="1:15" ht="12.75" customHeight="1">
      <c r="A109" s="51">
        <v>100</v>
      </c>
      <c r="B109" s="53" t="s">
        <v>144</v>
      </c>
      <c r="C109" s="31">
        <v>566.1</v>
      </c>
      <c r="D109" s="36">
        <v>570</v>
      </c>
      <c r="E109" s="36">
        <v>555.1</v>
      </c>
      <c r="F109" s="36">
        <v>544.1</v>
      </c>
      <c r="G109" s="36">
        <v>529.20000000000005</v>
      </c>
      <c r="H109" s="36">
        <v>581</v>
      </c>
      <c r="I109" s="36">
        <v>595.90000000000009</v>
      </c>
      <c r="J109" s="36">
        <v>606.9</v>
      </c>
      <c r="K109" s="31">
        <v>584.9</v>
      </c>
      <c r="L109" s="31">
        <v>559</v>
      </c>
      <c r="M109" s="31">
        <v>39.989600000000003</v>
      </c>
      <c r="N109" s="1"/>
      <c r="O109" s="1"/>
    </row>
    <row r="110" spans="1:15" ht="12.75" customHeight="1">
      <c r="A110" s="51">
        <v>101</v>
      </c>
      <c r="B110" s="53" t="s">
        <v>152</v>
      </c>
      <c r="C110" s="31">
        <v>160</v>
      </c>
      <c r="D110" s="36">
        <v>162.56666666666666</v>
      </c>
      <c r="E110" s="36">
        <v>156.93333333333334</v>
      </c>
      <c r="F110" s="36">
        <v>153.86666666666667</v>
      </c>
      <c r="G110" s="36">
        <v>148.23333333333335</v>
      </c>
      <c r="H110" s="36">
        <v>165.63333333333333</v>
      </c>
      <c r="I110" s="36">
        <v>171.26666666666665</v>
      </c>
      <c r="J110" s="36">
        <v>174.33333333333331</v>
      </c>
      <c r="K110" s="31">
        <v>168.2</v>
      </c>
      <c r="L110" s="31">
        <v>159.5</v>
      </c>
      <c r="M110" s="31">
        <v>409.95071999999999</v>
      </c>
      <c r="N110" s="1"/>
      <c r="O110" s="1"/>
    </row>
    <row r="111" spans="1:15" ht="12.75" customHeight="1">
      <c r="A111" s="51">
        <v>102</v>
      </c>
      <c r="B111" s="53" t="s">
        <v>154</v>
      </c>
      <c r="C111" s="31">
        <v>993.5</v>
      </c>
      <c r="D111" s="36">
        <v>1003.2833333333333</v>
      </c>
      <c r="E111" s="36">
        <v>977.4666666666667</v>
      </c>
      <c r="F111" s="36">
        <v>961.43333333333339</v>
      </c>
      <c r="G111" s="36">
        <v>935.61666666666679</v>
      </c>
      <c r="H111" s="36">
        <v>1019.3166666666666</v>
      </c>
      <c r="I111" s="36">
        <v>1045.1333333333332</v>
      </c>
      <c r="J111" s="36">
        <v>1061.1666666666665</v>
      </c>
      <c r="K111" s="31">
        <v>1029.0999999999999</v>
      </c>
      <c r="L111" s="31">
        <v>987.25</v>
      </c>
      <c r="M111" s="31">
        <v>23.149239999999999</v>
      </c>
      <c r="N111" s="1"/>
      <c r="O111" s="1"/>
    </row>
    <row r="112" spans="1:15" ht="12.75" customHeight="1">
      <c r="A112" s="51">
        <v>103</v>
      </c>
      <c r="B112" s="53" t="s">
        <v>411</v>
      </c>
      <c r="C112" s="31">
        <v>149.80000000000001</v>
      </c>
      <c r="D112" s="36">
        <v>151.13333333333333</v>
      </c>
      <c r="E112" s="36">
        <v>147.16666666666666</v>
      </c>
      <c r="F112" s="36">
        <v>144.53333333333333</v>
      </c>
      <c r="G112" s="36">
        <v>140.56666666666666</v>
      </c>
      <c r="H112" s="36">
        <v>153.76666666666665</v>
      </c>
      <c r="I112" s="36">
        <v>157.73333333333335</v>
      </c>
      <c r="J112" s="36">
        <v>160.36666666666665</v>
      </c>
      <c r="K112" s="31">
        <v>155.1</v>
      </c>
      <c r="L112" s="31">
        <v>148.5</v>
      </c>
      <c r="M112" s="31">
        <v>298.72858000000002</v>
      </c>
      <c r="N112" s="1"/>
      <c r="O112" s="1"/>
    </row>
    <row r="113" spans="1:15" ht="12.75" customHeight="1">
      <c r="A113" s="51">
        <v>104</v>
      </c>
      <c r="B113" s="53" t="s">
        <v>143</v>
      </c>
      <c r="C113" s="31">
        <v>436.55</v>
      </c>
      <c r="D113" s="36">
        <v>440.2166666666667</v>
      </c>
      <c r="E113" s="36">
        <v>428.93333333333339</v>
      </c>
      <c r="F113" s="36">
        <v>421.31666666666672</v>
      </c>
      <c r="G113" s="36">
        <v>410.03333333333342</v>
      </c>
      <c r="H113" s="36">
        <v>447.83333333333337</v>
      </c>
      <c r="I113" s="36">
        <v>459.11666666666667</v>
      </c>
      <c r="J113" s="36">
        <v>466.73333333333335</v>
      </c>
      <c r="K113" s="31">
        <v>451.5</v>
      </c>
      <c r="L113" s="31">
        <v>432.6</v>
      </c>
      <c r="M113" s="31">
        <v>43.546039999999998</v>
      </c>
      <c r="N113" s="1"/>
      <c r="O113" s="1"/>
    </row>
    <row r="114" spans="1:15" ht="12.75" customHeight="1">
      <c r="A114" s="51">
        <v>105</v>
      </c>
      <c r="B114" s="53" t="s">
        <v>149</v>
      </c>
      <c r="C114" s="31">
        <v>338.2</v>
      </c>
      <c r="D114" s="36">
        <v>340.83333333333331</v>
      </c>
      <c r="E114" s="36">
        <v>332.86666666666662</v>
      </c>
      <c r="F114" s="36">
        <v>327.5333333333333</v>
      </c>
      <c r="G114" s="36">
        <v>319.56666666666661</v>
      </c>
      <c r="H114" s="36">
        <v>346.16666666666663</v>
      </c>
      <c r="I114" s="36">
        <v>354.13333333333333</v>
      </c>
      <c r="J114" s="36">
        <v>359.46666666666664</v>
      </c>
      <c r="K114" s="31">
        <v>348.8</v>
      </c>
      <c r="L114" s="31">
        <v>335.5</v>
      </c>
      <c r="M114" s="31">
        <v>127.70435000000001</v>
      </c>
      <c r="N114" s="1"/>
      <c r="O114" s="1"/>
    </row>
    <row r="115" spans="1:15" ht="12.75" customHeight="1">
      <c r="A115" s="51">
        <v>106</v>
      </c>
      <c r="B115" s="53" t="s">
        <v>148</v>
      </c>
      <c r="C115" s="31">
        <v>1452.55</v>
      </c>
      <c r="D115" s="36">
        <v>1467.7333333333333</v>
      </c>
      <c r="E115" s="36">
        <v>1432.8166666666666</v>
      </c>
      <c r="F115" s="36">
        <v>1413.0833333333333</v>
      </c>
      <c r="G115" s="36">
        <v>1378.1666666666665</v>
      </c>
      <c r="H115" s="36">
        <v>1487.4666666666667</v>
      </c>
      <c r="I115" s="36">
        <v>1522.3833333333332</v>
      </c>
      <c r="J115" s="36">
        <v>1542.1166666666668</v>
      </c>
      <c r="K115" s="31">
        <v>1502.65</v>
      </c>
      <c r="L115" s="31">
        <v>1448</v>
      </c>
      <c r="M115" s="31">
        <v>18.845960000000002</v>
      </c>
      <c r="N115" s="1"/>
      <c r="O115" s="1"/>
    </row>
    <row r="116" spans="1:15" ht="12.75" customHeight="1">
      <c r="A116" s="51">
        <v>107</v>
      </c>
      <c r="B116" s="53" t="s">
        <v>183</v>
      </c>
      <c r="C116" s="31">
        <v>5885.3</v>
      </c>
      <c r="D116" s="36">
        <v>5906.0166666666664</v>
      </c>
      <c r="E116" s="36">
        <v>5818.083333333333</v>
      </c>
      <c r="F116" s="36">
        <v>5750.8666666666668</v>
      </c>
      <c r="G116" s="36">
        <v>5662.9333333333334</v>
      </c>
      <c r="H116" s="36">
        <v>5973.2333333333327</v>
      </c>
      <c r="I116" s="36">
        <v>6061.166666666667</v>
      </c>
      <c r="J116" s="36">
        <v>6128.3833333333323</v>
      </c>
      <c r="K116" s="31">
        <v>5993.95</v>
      </c>
      <c r="L116" s="31">
        <v>5838.8</v>
      </c>
      <c r="M116" s="31">
        <v>1.8768800000000001</v>
      </c>
      <c r="N116" s="1"/>
      <c r="O116" s="1"/>
    </row>
    <row r="117" spans="1:15" ht="12.75" customHeight="1">
      <c r="A117" s="51">
        <v>108</v>
      </c>
      <c r="B117" s="53" t="s">
        <v>150</v>
      </c>
      <c r="C117" s="31">
        <v>1440.95</v>
      </c>
      <c r="D117" s="36">
        <v>1433.3</v>
      </c>
      <c r="E117" s="36">
        <v>1423.25</v>
      </c>
      <c r="F117" s="36">
        <v>1405.55</v>
      </c>
      <c r="G117" s="36">
        <v>1395.5</v>
      </c>
      <c r="H117" s="36">
        <v>1451</v>
      </c>
      <c r="I117" s="36">
        <v>1461.0499999999997</v>
      </c>
      <c r="J117" s="36">
        <v>1478.75</v>
      </c>
      <c r="K117" s="31">
        <v>1443.35</v>
      </c>
      <c r="L117" s="31">
        <v>1415.6</v>
      </c>
      <c r="M117" s="31">
        <v>60.806609999999999</v>
      </c>
      <c r="N117" s="1"/>
      <c r="O117" s="1"/>
    </row>
    <row r="118" spans="1:15" ht="12.75" customHeight="1">
      <c r="A118" s="51">
        <v>109</v>
      </c>
      <c r="B118" s="53" t="s">
        <v>147</v>
      </c>
      <c r="C118" s="31">
        <v>3948.65</v>
      </c>
      <c r="D118" s="36">
        <v>3968.0500000000006</v>
      </c>
      <c r="E118" s="36">
        <v>3896.1500000000015</v>
      </c>
      <c r="F118" s="36">
        <v>3843.650000000001</v>
      </c>
      <c r="G118" s="36">
        <v>3771.7500000000018</v>
      </c>
      <c r="H118" s="36">
        <v>4020.5500000000011</v>
      </c>
      <c r="I118" s="36">
        <v>4092.45</v>
      </c>
      <c r="J118" s="36">
        <v>4144.9500000000007</v>
      </c>
      <c r="K118" s="31">
        <v>4039.95</v>
      </c>
      <c r="L118" s="31">
        <v>3915.55</v>
      </c>
      <c r="M118" s="31">
        <v>7.30464</v>
      </c>
      <c r="N118" s="1"/>
      <c r="O118" s="1"/>
    </row>
    <row r="119" spans="1:15" ht="12.75" customHeight="1">
      <c r="A119" s="51">
        <v>110</v>
      </c>
      <c r="B119" s="53" t="s">
        <v>153</v>
      </c>
      <c r="C119" s="31">
        <v>1293.3</v>
      </c>
      <c r="D119" s="36">
        <v>1303.8333333333333</v>
      </c>
      <c r="E119" s="36">
        <v>1263.2166666666665</v>
      </c>
      <c r="F119" s="36">
        <v>1233.1333333333332</v>
      </c>
      <c r="G119" s="36">
        <v>1192.5166666666664</v>
      </c>
      <c r="H119" s="36">
        <v>1333.9166666666665</v>
      </c>
      <c r="I119" s="36">
        <v>1374.5333333333333</v>
      </c>
      <c r="J119" s="36">
        <v>1404.6166666666666</v>
      </c>
      <c r="K119" s="31">
        <v>1344.45</v>
      </c>
      <c r="L119" s="31">
        <v>1273.75</v>
      </c>
      <c r="M119" s="31">
        <v>3.6048800000000001</v>
      </c>
      <c r="N119" s="1"/>
      <c r="O119" s="1"/>
    </row>
    <row r="120" spans="1:15" ht="12.75" customHeight="1">
      <c r="A120" s="51">
        <v>111</v>
      </c>
      <c r="B120" s="53" t="s">
        <v>280</v>
      </c>
      <c r="C120" s="31">
        <v>584.04999999999995</v>
      </c>
      <c r="D120" s="36">
        <v>594.56666666666661</v>
      </c>
      <c r="E120" s="36">
        <v>568.48333333333323</v>
      </c>
      <c r="F120" s="36">
        <v>552.91666666666663</v>
      </c>
      <c r="G120" s="36">
        <v>526.83333333333326</v>
      </c>
      <c r="H120" s="36">
        <v>610.13333333333321</v>
      </c>
      <c r="I120" s="36">
        <v>636.2166666666667</v>
      </c>
      <c r="J120" s="36">
        <v>651.78333333333319</v>
      </c>
      <c r="K120" s="31">
        <v>620.65</v>
      </c>
      <c r="L120" s="31">
        <v>579</v>
      </c>
      <c r="M120" s="31">
        <v>42.153190000000002</v>
      </c>
      <c r="N120" s="1"/>
      <c r="O120" s="1"/>
    </row>
    <row r="121" spans="1:15" ht="12.75" customHeight="1">
      <c r="A121" s="51">
        <v>112</v>
      </c>
      <c r="B121" s="53" t="s">
        <v>158</v>
      </c>
      <c r="C121" s="31">
        <v>857.35</v>
      </c>
      <c r="D121" s="36">
        <v>861.38333333333333</v>
      </c>
      <c r="E121" s="36">
        <v>841.7166666666667</v>
      </c>
      <c r="F121" s="36">
        <v>826.08333333333337</v>
      </c>
      <c r="G121" s="36">
        <v>806.41666666666674</v>
      </c>
      <c r="H121" s="36">
        <v>877.01666666666665</v>
      </c>
      <c r="I121" s="36">
        <v>896.68333333333339</v>
      </c>
      <c r="J121" s="36">
        <v>912.31666666666661</v>
      </c>
      <c r="K121" s="31">
        <v>881.05</v>
      </c>
      <c r="L121" s="31">
        <v>845.75</v>
      </c>
      <c r="M121" s="31">
        <v>23.691109999999998</v>
      </c>
      <c r="N121" s="1"/>
      <c r="O121" s="1"/>
    </row>
    <row r="122" spans="1:15" ht="12.75" customHeight="1">
      <c r="A122" s="51">
        <v>113</v>
      </c>
      <c r="B122" s="53" t="s">
        <v>156</v>
      </c>
      <c r="C122" s="31">
        <v>924.05</v>
      </c>
      <c r="D122" s="36">
        <v>926.2833333333333</v>
      </c>
      <c r="E122" s="36">
        <v>913.76666666666665</v>
      </c>
      <c r="F122" s="36">
        <v>903.48333333333335</v>
      </c>
      <c r="G122" s="36">
        <v>890.9666666666667</v>
      </c>
      <c r="H122" s="36">
        <v>936.56666666666661</v>
      </c>
      <c r="I122" s="36">
        <v>949.08333333333326</v>
      </c>
      <c r="J122" s="36">
        <v>959.36666666666656</v>
      </c>
      <c r="K122" s="31">
        <v>938.8</v>
      </c>
      <c r="L122" s="31">
        <v>916</v>
      </c>
      <c r="M122" s="31">
        <v>29.14141</v>
      </c>
      <c r="N122" s="1"/>
      <c r="O122" s="1"/>
    </row>
    <row r="123" spans="1:15" ht="12.75" customHeight="1">
      <c r="A123" s="51">
        <v>114</v>
      </c>
      <c r="B123" s="53" t="s">
        <v>159</v>
      </c>
      <c r="C123" s="31">
        <v>480.3</v>
      </c>
      <c r="D123" s="36">
        <v>483.23333333333335</v>
      </c>
      <c r="E123" s="36">
        <v>468.61666666666667</v>
      </c>
      <c r="F123" s="36">
        <v>456.93333333333334</v>
      </c>
      <c r="G123" s="36">
        <v>442.31666666666666</v>
      </c>
      <c r="H123" s="36">
        <v>494.91666666666669</v>
      </c>
      <c r="I123" s="36">
        <v>509.53333333333336</v>
      </c>
      <c r="J123" s="36">
        <v>521.2166666666667</v>
      </c>
      <c r="K123" s="31">
        <v>497.85</v>
      </c>
      <c r="L123" s="31">
        <v>471.55</v>
      </c>
      <c r="M123" s="31">
        <v>92.807569999999998</v>
      </c>
      <c r="N123" s="1"/>
      <c r="O123" s="1"/>
    </row>
    <row r="124" spans="1:15" ht="12.75" customHeight="1">
      <c r="A124" s="51">
        <v>115</v>
      </c>
      <c r="B124" s="53" t="s">
        <v>428</v>
      </c>
      <c r="C124" s="31">
        <v>1509.9</v>
      </c>
      <c r="D124" s="36">
        <v>1506.3833333333332</v>
      </c>
      <c r="E124" s="36">
        <v>1488.7666666666664</v>
      </c>
      <c r="F124" s="36">
        <v>1467.6333333333332</v>
      </c>
      <c r="G124" s="36">
        <v>1450.0166666666664</v>
      </c>
      <c r="H124" s="36">
        <v>1527.5166666666664</v>
      </c>
      <c r="I124" s="36">
        <v>1545.1333333333332</v>
      </c>
      <c r="J124" s="36">
        <v>1566.2666666666664</v>
      </c>
      <c r="K124" s="31">
        <v>1524</v>
      </c>
      <c r="L124" s="31">
        <v>1485.25</v>
      </c>
      <c r="M124" s="31">
        <v>6.1978299999999997</v>
      </c>
      <c r="N124" s="1"/>
      <c r="O124" s="1"/>
    </row>
    <row r="125" spans="1:15" ht="12.75" customHeight="1">
      <c r="A125" s="51">
        <v>116</v>
      </c>
      <c r="B125" s="53" t="s">
        <v>160</v>
      </c>
      <c r="C125" s="31">
        <v>1643.9</v>
      </c>
      <c r="D125" s="36">
        <v>1636.4166666666667</v>
      </c>
      <c r="E125" s="36">
        <v>1625.4833333333336</v>
      </c>
      <c r="F125" s="36">
        <v>1607.0666666666668</v>
      </c>
      <c r="G125" s="36">
        <v>1596.1333333333337</v>
      </c>
      <c r="H125" s="36">
        <v>1654.8333333333335</v>
      </c>
      <c r="I125" s="36">
        <v>1665.7666666666664</v>
      </c>
      <c r="J125" s="36">
        <v>1684.1833333333334</v>
      </c>
      <c r="K125" s="31">
        <v>1647.35</v>
      </c>
      <c r="L125" s="31">
        <v>1618</v>
      </c>
      <c r="M125" s="31">
        <v>98.667850000000001</v>
      </c>
      <c r="N125" s="1"/>
      <c r="O125" s="1"/>
    </row>
    <row r="126" spans="1:15" ht="12.75" customHeight="1">
      <c r="A126" s="51">
        <v>117</v>
      </c>
      <c r="B126" s="53" t="s">
        <v>907</v>
      </c>
      <c r="C126" s="31">
        <v>160.94999999999999</v>
      </c>
      <c r="D126" s="36">
        <v>161.75</v>
      </c>
      <c r="E126" s="36">
        <v>159.25</v>
      </c>
      <c r="F126" s="36">
        <v>157.55000000000001</v>
      </c>
      <c r="G126" s="36">
        <v>155.05000000000001</v>
      </c>
      <c r="H126" s="36">
        <v>163.44999999999999</v>
      </c>
      <c r="I126" s="36">
        <v>165.95</v>
      </c>
      <c r="J126" s="36">
        <v>167.64999999999998</v>
      </c>
      <c r="K126" s="31">
        <v>164.25</v>
      </c>
      <c r="L126" s="31">
        <v>160.05000000000001</v>
      </c>
      <c r="M126" s="31">
        <v>39.366869999999999</v>
      </c>
      <c r="N126" s="1"/>
      <c r="O126" s="1"/>
    </row>
    <row r="127" spans="1:15" ht="12.75" customHeight="1">
      <c r="A127" s="51">
        <v>118</v>
      </c>
      <c r="B127" s="53" t="s">
        <v>166</v>
      </c>
      <c r="C127" s="31">
        <v>4504.8999999999996</v>
      </c>
      <c r="D127" s="36">
        <v>4505.0666666666666</v>
      </c>
      <c r="E127" s="36">
        <v>4446.833333333333</v>
      </c>
      <c r="F127" s="36">
        <v>4388.7666666666664</v>
      </c>
      <c r="G127" s="36">
        <v>4330.5333333333328</v>
      </c>
      <c r="H127" s="36">
        <v>4563.1333333333332</v>
      </c>
      <c r="I127" s="36">
        <v>4621.3666666666668</v>
      </c>
      <c r="J127" s="36">
        <v>4679.4333333333334</v>
      </c>
      <c r="K127" s="31">
        <v>4563.3</v>
      </c>
      <c r="L127" s="31">
        <v>4447</v>
      </c>
      <c r="M127" s="31">
        <v>3.5533299999999999</v>
      </c>
      <c r="N127" s="1"/>
      <c r="O127" s="1"/>
    </row>
    <row r="128" spans="1:15" ht="12.75" customHeight="1">
      <c r="A128" s="51">
        <v>119</v>
      </c>
      <c r="B128" s="53" t="s">
        <v>163</v>
      </c>
      <c r="C128" s="31">
        <v>623.15</v>
      </c>
      <c r="D128" s="36">
        <v>624.59999999999991</v>
      </c>
      <c r="E128" s="36">
        <v>612.64999999999986</v>
      </c>
      <c r="F128" s="36">
        <v>602.15</v>
      </c>
      <c r="G128" s="36">
        <v>590.19999999999993</v>
      </c>
      <c r="H128" s="36">
        <v>635.0999999999998</v>
      </c>
      <c r="I128" s="36">
        <v>647.04999999999984</v>
      </c>
      <c r="J128" s="36">
        <v>657.54999999999973</v>
      </c>
      <c r="K128" s="31">
        <v>636.54999999999995</v>
      </c>
      <c r="L128" s="31">
        <v>614.1</v>
      </c>
      <c r="M128" s="31">
        <v>20.239979999999999</v>
      </c>
      <c r="N128" s="1"/>
      <c r="O128" s="1"/>
    </row>
    <row r="129" spans="1:15" ht="12.75" customHeight="1">
      <c r="A129" s="51">
        <v>120</v>
      </c>
      <c r="B129" s="53" t="s">
        <v>165</v>
      </c>
      <c r="C129" s="31">
        <v>4699.3999999999996</v>
      </c>
      <c r="D129" s="36">
        <v>4693.4666666666662</v>
      </c>
      <c r="E129" s="36">
        <v>4657.9333333333325</v>
      </c>
      <c r="F129" s="36">
        <v>4616.4666666666662</v>
      </c>
      <c r="G129" s="36">
        <v>4580.9333333333325</v>
      </c>
      <c r="H129" s="36">
        <v>4734.9333333333325</v>
      </c>
      <c r="I129" s="36">
        <v>4770.4666666666672</v>
      </c>
      <c r="J129" s="36">
        <v>4811.9333333333325</v>
      </c>
      <c r="K129" s="31">
        <v>4729</v>
      </c>
      <c r="L129" s="31">
        <v>4652</v>
      </c>
      <c r="M129" s="31">
        <v>2.8309600000000001</v>
      </c>
      <c r="N129" s="1"/>
      <c r="O129" s="1"/>
    </row>
    <row r="130" spans="1:15" ht="12.75" customHeight="1">
      <c r="A130" s="51">
        <v>121</v>
      </c>
      <c r="B130" s="53" t="s">
        <v>164</v>
      </c>
      <c r="C130" s="31">
        <v>3427.75</v>
      </c>
      <c r="D130" s="36">
        <v>3449.5833333333335</v>
      </c>
      <c r="E130" s="36">
        <v>3403.166666666667</v>
      </c>
      <c r="F130" s="36">
        <v>3378.5833333333335</v>
      </c>
      <c r="G130" s="36">
        <v>3332.166666666667</v>
      </c>
      <c r="H130" s="36">
        <v>3474.166666666667</v>
      </c>
      <c r="I130" s="36">
        <v>3520.5833333333339</v>
      </c>
      <c r="J130" s="36">
        <v>3545.166666666667</v>
      </c>
      <c r="K130" s="31">
        <v>3496</v>
      </c>
      <c r="L130" s="31">
        <v>3425</v>
      </c>
      <c r="M130" s="31">
        <v>33.760129999999997</v>
      </c>
      <c r="N130" s="1"/>
      <c r="O130" s="1"/>
    </row>
    <row r="131" spans="1:15" ht="12.75" customHeight="1">
      <c r="A131" s="51">
        <v>122</v>
      </c>
      <c r="B131" s="53" t="s">
        <v>162</v>
      </c>
      <c r="C131" s="31">
        <v>429.45</v>
      </c>
      <c r="D131" s="36">
        <v>431.61666666666662</v>
      </c>
      <c r="E131" s="36">
        <v>422.23333333333323</v>
      </c>
      <c r="F131" s="36">
        <v>415.01666666666659</v>
      </c>
      <c r="G131" s="36">
        <v>405.63333333333321</v>
      </c>
      <c r="H131" s="36">
        <v>438.83333333333326</v>
      </c>
      <c r="I131" s="36">
        <v>448.21666666666658</v>
      </c>
      <c r="J131" s="36">
        <v>455.43333333333328</v>
      </c>
      <c r="K131" s="31">
        <v>441</v>
      </c>
      <c r="L131" s="31">
        <v>424.4</v>
      </c>
      <c r="M131" s="31">
        <v>12.098890000000001</v>
      </c>
      <c r="N131" s="1"/>
      <c r="O131" s="1"/>
    </row>
    <row r="132" spans="1:15" ht="12.75" customHeight="1">
      <c r="A132" s="51">
        <v>123</v>
      </c>
      <c r="B132" s="53" t="s">
        <v>281</v>
      </c>
      <c r="C132" s="31">
        <v>921.65</v>
      </c>
      <c r="D132" s="36">
        <v>926.63333333333333</v>
      </c>
      <c r="E132" s="36">
        <v>907.26666666666665</v>
      </c>
      <c r="F132" s="36">
        <v>892.88333333333333</v>
      </c>
      <c r="G132" s="36">
        <v>873.51666666666665</v>
      </c>
      <c r="H132" s="36">
        <v>941.01666666666665</v>
      </c>
      <c r="I132" s="36">
        <v>960.38333333333321</v>
      </c>
      <c r="J132" s="36">
        <v>974.76666666666665</v>
      </c>
      <c r="K132" s="31">
        <v>946</v>
      </c>
      <c r="L132" s="31">
        <v>912.25</v>
      </c>
      <c r="M132" s="31">
        <v>21.54627</v>
      </c>
      <c r="N132" s="1"/>
      <c r="O132" s="1"/>
    </row>
    <row r="133" spans="1:15" ht="12.75" customHeight="1">
      <c r="A133" s="51">
        <v>124</v>
      </c>
      <c r="B133" s="53" t="s">
        <v>167</v>
      </c>
      <c r="C133" s="31">
        <v>1610.6</v>
      </c>
      <c r="D133" s="36">
        <v>1618.2</v>
      </c>
      <c r="E133" s="36">
        <v>1552.4</v>
      </c>
      <c r="F133" s="36">
        <v>1494.2</v>
      </c>
      <c r="G133" s="36">
        <v>1428.4</v>
      </c>
      <c r="H133" s="36">
        <v>1676.4</v>
      </c>
      <c r="I133" s="36">
        <v>1742.1999999999998</v>
      </c>
      <c r="J133" s="36">
        <v>1800.4</v>
      </c>
      <c r="K133" s="31">
        <v>1684</v>
      </c>
      <c r="L133" s="31">
        <v>1560</v>
      </c>
      <c r="M133" s="31">
        <v>51.437049999999999</v>
      </c>
      <c r="N133" s="1"/>
      <c r="O133" s="1"/>
    </row>
    <row r="134" spans="1:15" ht="12.75" customHeight="1">
      <c r="A134" s="51">
        <v>125</v>
      </c>
      <c r="B134" s="53" t="s">
        <v>180</v>
      </c>
      <c r="C134" s="31">
        <v>124514.5</v>
      </c>
      <c r="D134" s="36">
        <v>124870.55</v>
      </c>
      <c r="E134" s="36">
        <v>122755.05</v>
      </c>
      <c r="F134" s="36">
        <v>120995.6</v>
      </c>
      <c r="G134" s="36">
        <v>118880.1</v>
      </c>
      <c r="H134" s="36">
        <v>126630</v>
      </c>
      <c r="I134" s="36">
        <v>128745.5</v>
      </c>
      <c r="J134" s="36">
        <v>130504.95</v>
      </c>
      <c r="K134" s="31">
        <v>126986.05</v>
      </c>
      <c r="L134" s="31">
        <v>123111.1</v>
      </c>
      <c r="M134" s="31">
        <v>0.13141</v>
      </c>
      <c r="N134" s="1"/>
      <c r="O134" s="1"/>
    </row>
    <row r="135" spans="1:15" ht="12.75" customHeight="1">
      <c r="A135" s="51">
        <v>126</v>
      </c>
      <c r="B135" s="53" t="s">
        <v>443</v>
      </c>
      <c r="C135" s="31">
        <v>1118.25</v>
      </c>
      <c r="D135" s="36">
        <v>1135.05</v>
      </c>
      <c r="E135" s="36">
        <v>1093.1999999999998</v>
      </c>
      <c r="F135" s="36">
        <v>1068.1499999999999</v>
      </c>
      <c r="G135" s="36">
        <v>1026.2999999999997</v>
      </c>
      <c r="H135" s="36">
        <v>1160.0999999999999</v>
      </c>
      <c r="I135" s="36">
        <v>1201.9499999999998</v>
      </c>
      <c r="J135" s="36">
        <v>1227</v>
      </c>
      <c r="K135" s="31">
        <v>1176.9000000000001</v>
      </c>
      <c r="L135" s="31">
        <v>1110</v>
      </c>
      <c r="M135" s="31">
        <v>10.30053</v>
      </c>
      <c r="N135" s="1"/>
      <c r="O135" s="1"/>
    </row>
    <row r="136" spans="1:15" ht="12.75" customHeight="1">
      <c r="A136" s="51">
        <v>127</v>
      </c>
      <c r="B136" s="53" t="s">
        <v>169</v>
      </c>
      <c r="C136" s="31">
        <v>256.89999999999998</v>
      </c>
      <c r="D136" s="36">
        <v>256.31666666666666</v>
      </c>
      <c r="E136" s="36">
        <v>251.98333333333335</v>
      </c>
      <c r="F136" s="36">
        <v>247.06666666666669</v>
      </c>
      <c r="G136" s="36">
        <v>242.73333333333338</v>
      </c>
      <c r="H136" s="36">
        <v>261.23333333333335</v>
      </c>
      <c r="I136" s="36">
        <v>265.56666666666672</v>
      </c>
      <c r="J136" s="36">
        <v>270.48333333333329</v>
      </c>
      <c r="K136" s="31">
        <v>260.64999999999998</v>
      </c>
      <c r="L136" s="31">
        <v>251.4</v>
      </c>
      <c r="M136" s="31">
        <v>89.17098</v>
      </c>
      <c r="N136" s="1"/>
      <c r="O136" s="1"/>
    </row>
    <row r="137" spans="1:15" ht="12.75" customHeight="1">
      <c r="A137" s="51">
        <v>128</v>
      </c>
      <c r="B137" s="53" t="s">
        <v>168</v>
      </c>
      <c r="C137" s="31">
        <v>2191.5</v>
      </c>
      <c r="D137" s="36">
        <v>2197.75</v>
      </c>
      <c r="E137" s="36">
        <v>2158.6</v>
      </c>
      <c r="F137" s="36">
        <v>2125.6999999999998</v>
      </c>
      <c r="G137" s="36">
        <v>2086.5499999999997</v>
      </c>
      <c r="H137" s="36">
        <v>2230.65</v>
      </c>
      <c r="I137" s="36">
        <v>2269.7999999999997</v>
      </c>
      <c r="J137" s="36">
        <v>2302.7000000000003</v>
      </c>
      <c r="K137" s="31">
        <v>2236.9</v>
      </c>
      <c r="L137" s="31">
        <v>2164.85</v>
      </c>
      <c r="M137" s="31">
        <v>17.278230000000001</v>
      </c>
      <c r="N137" s="1"/>
      <c r="O137" s="1"/>
    </row>
    <row r="138" spans="1:15" ht="12.75" customHeight="1">
      <c r="A138" s="51">
        <v>129</v>
      </c>
      <c r="B138" s="53" t="s">
        <v>838</v>
      </c>
      <c r="C138" s="31">
        <v>2217.25</v>
      </c>
      <c r="D138" s="36">
        <v>2238.75</v>
      </c>
      <c r="E138" s="36">
        <v>2174.3000000000002</v>
      </c>
      <c r="F138" s="36">
        <v>2131.3500000000004</v>
      </c>
      <c r="G138" s="36">
        <v>2066.9000000000005</v>
      </c>
      <c r="H138" s="36">
        <v>2281.6999999999998</v>
      </c>
      <c r="I138" s="36">
        <v>2346.1499999999996</v>
      </c>
      <c r="J138" s="36">
        <v>2389.0999999999995</v>
      </c>
      <c r="K138" s="31">
        <v>2303.1999999999998</v>
      </c>
      <c r="L138" s="31">
        <v>2195.8000000000002</v>
      </c>
      <c r="M138" s="31">
        <v>4.0720999999999998</v>
      </c>
      <c r="N138" s="1"/>
      <c r="O138" s="1"/>
    </row>
    <row r="139" spans="1:15" ht="12.75" customHeight="1">
      <c r="A139" s="51">
        <v>130</v>
      </c>
      <c r="B139" s="53" t="s">
        <v>171</v>
      </c>
      <c r="C139" s="31">
        <v>583.5</v>
      </c>
      <c r="D139" s="36">
        <v>576.36666666666667</v>
      </c>
      <c r="E139" s="36">
        <v>566.73333333333335</v>
      </c>
      <c r="F139" s="36">
        <v>549.9666666666667</v>
      </c>
      <c r="G139" s="36">
        <v>540.33333333333337</v>
      </c>
      <c r="H139" s="36">
        <v>593.13333333333333</v>
      </c>
      <c r="I139" s="36">
        <v>602.76666666666677</v>
      </c>
      <c r="J139" s="36">
        <v>619.5333333333333</v>
      </c>
      <c r="K139" s="31">
        <v>586</v>
      </c>
      <c r="L139" s="31">
        <v>559.6</v>
      </c>
      <c r="M139" s="31">
        <v>350.41160000000002</v>
      </c>
      <c r="N139" s="1"/>
      <c r="O139" s="1"/>
    </row>
    <row r="140" spans="1:15" ht="12.75" customHeight="1">
      <c r="A140" s="51">
        <v>131</v>
      </c>
      <c r="B140" s="53" t="s">
        <v>172</v>
      </c>
      <c r="C140" s="31">
        <v>12364.05</v>
      </c>
      <c r="D140" s="36">
        <v>12370.516666666668</v>
      </c>
      <c r="E140" s="36">
        <v>12232.533333333336</v>
      </c>
      <c r="F140" s="36">
        <v>12101.016666666668</v>
      </c>
      <c r="G140" s="36">
        <v>11963.033333333336</v>
      </c>
      <c r="H140" s="36">
        <v>12502.033333333336</v>
      </c>
      <c r="I140" s="36">
        <v>12640.01666666667</v>
      </c>
      <c r="J140" s="36">
        <v>12771.533333333336</v>
      </c>
      <c r="K140" s="31">
        <v>12508.5</v>
      </c>
      <c r="L140" s="31">
        <v>12239</v>
      </c>
      <c r="M140" s="31">
        <v>6.0437500000000002</v>
      </c>
      <c r="N140" s="1"/>
      <c r="O140" s="1"/>
    </row>
    <row r="141" spans="1:15" ht="12.75" customHeight="1">
      <c r="A141" s="51">
        <v>132</v>
      </c>
      <c r="B141" s="53" t="s">
        <v>176</v>
      </c>
      <c r="C141" s="31">
        <v>969.65</v>
      </c>
      <c r="D141" s="36">
        <v>977.41666666666663</v>
      </c>
      <c r="E141" s="36">
        <v>958.23333333333323</v>
      </c>
      <c r="F141" s="36">
        <v>946.81666666666661</v>
      </c>
      <c r="G141" s="36">
        <v>927.63333333333321</v>
      </c>
      <c r="H141" s="36">
        <v>988.83333333333326</v>
      </c>
      <c r="I141" s="36">
        <v>1008.0166666666667</v>
      </c>
      <c r="J141" s="36">
        <v>1019.4333333333333</v>
      </c>
      <c r="K141" s="31">
        <v>996.6</v>
      </c>
      <c r="L141" s="31">
        <v>966</v>
      </c>
      <c r="M141" s="31">
        <v>6.9089299999999998</v>
      </c>
      <c r="N141" s="1"/>
      <c r="O141" s="1"/>
    </row>
    <row r="142" spans="1:15" ht="12.75" customHeight="1">
      <c r="A142" s="51">
        <v>133</v>
      </c>
      <c r="B142" s="53" t="s">
        <v>283</v>
      </c>
      <c r="C142" s="31">
        <v>805.2</v>
      </c>
      <c r="D142" s="36">
        <v>812.18333333333339</v>
      </c>
      <c r="E142" s="36">
        <v>793.01666666666677</v>
      </c>
      <c r="F142" s="36">
        <v>780.83333333333337</v>
      </c>
      <c r="G142" s="36">
        <v>761.66666666666674</v>
      </c>
      <c r="H142" s="36">
        <v>824.36666666666679</v>
      </c>
      <c r="I142" s="36">
        <v>843.5333333333333</v>
      </c>
      <c r="J142" s="36">
        <v>855.71666666666681</v>
      </c>
      <c r="K142" s="31">
        <v>831.35</v>
      </c>
      <c r="L142" s="31">
        <v>800</v>
      </c>
      <c r="M142" s="31">
        <v>9.1289499999999997</v>
      </c>
      <c r="N142" s="1"/>
      <c r="O142" s="1"/>
    </row>
    <row r="143" spans="1:15" ht="12.75" customHeight="1">
      <c r="A143" s="51">
        <v>134</v>
      </c>
      <c r="B143" s="53" t="s">
        <v>448</v>
      </c>
      <c r="C143" s="31">
        <v>2163.65</v>
      </c>
      <c r="D143" s="36">
        <v>2212.2666666666669</v>
      </c>
      <c r="E143" s="36">
        <v>2106.3833333333337</v>
      </c>
      <c r="F143" s="36">
        <v>2049.1166666666668</v>
      </c>
      <c r="G143" s="36">
        <v>1943.2333333333336</v>
      </c>
      <c r="H143" s="36">
        <v>2269.5333333333338</v>
      </c>
      <c r="I143" s="36">
        <v>2375.416666666667</v>
      </c>
      <c r="J143" s="36">
        <v>2432.6833333333338</v>
      </c>
      <c r="K143" s="31">
        <v>2318.15</v>
      </c>
      <c r="L143" s="31">
        <v>2155</v>
      </c>
      <c r="M143" s="31">
        <v>16.304110000000001</v>
      </c>
      <c r="N143" s="1"/>
      <c r="O143" s="1"/>
    </row>
    <row r="144" spans="1:15" ht="12.75" customHeight="1">
      <c r="A144" s="51">
        <v>135</v>
      </c>
      <c r="B144" s="53" t="s">
        <v>284</v>
      </c>
      <c r="C144" s="31">
        <v>68</v>
      </c>
      <c r="D144" s="36">
        <v>68.083333333333329</v>
      </c>
      <c r="E144" s="36">
        <v>67.216666666666654</v>
      </c>
      <c r="F144" s="36">
        <v>66.433333333333323</v>
      </c>
      <c r="G144" s="36">
        <v>65.566666666666649</v>
      </c>
      <c r="H144" s="36">
        <v>68.86666666666666</v>
      </c>
      <c r="I144" s="36">
        <v>69.733333333333334</v>
      </c>
      <c r="J144" s="36">
        <v>70.516666666666666</v>
      </c>
      <c r="K144" s="31">
        <v>68.95</v>
      </c>
      <c r="L144" s="31">
        <v>67.3</v>
      </c>
      <c r="M144" s="31">
        <v>43.403559999999999</v>
      </c>
      <c r="N144" s="1"/>
      <c r="O144" s="1"/>
    </row>
    <row r="145" spans="1:15" ht="12.75" customHeight="1">
      <c r="A145" s="51">
        <v>136</v>
      </c>
      <c r="B145" s="53" t="s">
        <v>179</v>
      </c>
      <c r="C145" s="31">
        <v>2286.8000000000002</v>
      </c>
      <c r="D145" s="36">
        <v>2283.8666666666668</v>
      </c>
      <c r="E145" s="36">
        <v>2257.9333333333334</v>
      </c>
      <c r="F145" s="36">
        <v>2229.0666666666666</v>
      </c>
      <c r="G145" s="36">
        <v>2203.1333333333332</v>
      </c>
      <c r="H145" s="36">
        <v>2312.7333333333336</v>
      </c>
      <c r="I145" s="36">
        <v>2338.666666666667</v>
      </c>
      <c r="J145" s="36">
        <v>2367.5333333333338</v>
      </c>
      <c r="K145" s="31">
        <v>2309.8000000000002</v>
      </c>
      <c r="L145" s="31">
        <v>2255</v>
      </c>
      <c r="M145" s="31">
        <v>4.0756300000000003</v>
      </c>
      <c r="N145" s="1"/>
      <c r="O145" s="1"/>
    </row>
    <row r="146" spans="1:15" ht="12.75" customHeight="1">
      <c r="A146" s="51">
        <v>137</v>
      </c>
      <c r="B146" s="53" t="s">
        <v>181</v>
      </c>
      <c r="C146" s="31">
        <v>1675.9</v>
      </c>
      <c r="D146" s="36">
        <v>1669.7</v>
      </c>
      <c r="E146" s="36">
        <v>1653.4</v>
      </c>
      <c r="F146" s="36">
        <v>1630.9</v>
      </c>
      <c r="G146" s="36">
        <v>1614.6000000000001</v>
      </c>
      <c r="H146" s="36">
        <v>1692.2</v>
      </c>
      <c r="I146" s="36">
        <v>1708.4999999999998</v>
      </c>
      <c r="J146" s="36">
        <v>1731</v>
      </c>
      <c r="K146" s="31">
        <v>1686</v>
      </c>
      <c r="L146" s="31">
        <v>1647.2</v>
      </c>
      <c r="M146" s="31">
        <v>3.8285399999999998</v>
      </c>
      <c r="N146" s="1"/>
      <c r="O146" s="1"/>
    </row>
    <row r="147" spans="1:15" ht="12.75" customHeight="1">
      <c r="A147" s="51">
        <v>138</v>
      </c>
      <c r="B147" s="53" t="s">
        <v>455</v>
      </c>
      <c r="C147" s="31">
        <v>97.1</v>
      </c>
      <c r="D147" s="36">
        <v>98.5</v>
      </c>
      <c r="E147" s="36">
        <v>94.65</v>
      </c>
      <c r="F147" s="36">
        <v>92.2</v>
      </c>
      <c r="G147" s="36">
        <v>88.350000000000009</v>
      </c>
      <c r="H147" s="36">
        <v>100.95</v>
      </c>
      <c r="I147" s="36">
        <v>104.8</v>
      </c>
      <c r="J147" s="36">
        <v>107.25</v>
      </c>
      <c r="K147" s="31">
        <v>102.35</v>
      </c>
      <c r="L147" s="31">
        <v>96.05</v>
      </c>
      <c r="M147" s="31">
        <v>1087.28559</v>
      </c>
      <c r="N147" s="1"/>
      <c r="O147" s="1"/>
    </row>
    <row r="148" spans="1:15" ht="12.75" customHeight="1">
      <c r="A148" s="51">
        <v>139</v>
      </c>
      <c r="B148" s="53" t="s">
        <v>186</v>
      </c>
      <c r="C148" s="31">
        <v>260.8</v>
      </c>
      <c r="D148" s="36">
        <v>263.18333333333334</v>
      </c>
      <c r="E148" s="36">
        <v>255.86666666666667</v>
      </c>
      <c r="F148" s="36">
        <v>250.93333333333334</v>
      </c>
      <c r="G148" s="36">
        <v>243.61666666666667</v>
      </c>
      <c r="H148" s="36">
        <v>268.11666666666667</v>
      </c>
      <c r="I148" s="36">
        <v>275.43333333333339</v>
      </c>
      <c r="J148" s="36">
        <v>280.36666666666667</v>
      </c>
      <c r="K148" s="31">
        <v>270.5</v>
      </c>
      <c r="L148" s="31">
        <v>258.25</v>
      </c>
      <c r="M148" s="31">
        <v>200.81243000000001</v>
      </c>
      <c r="N148" s="1"/>
      <c r="O148" s="1"/>
    </row>
    <row r="149" spans="1:15" ht="12.75" customHeight="1">
      <c r="A149" s="51">
        <v>140</v>
      </c>
      <c r="B149" s="53" t="s">
        <v>188</v>
      </c>
      <c r="C149" s="31">
        <v>349.15</v>
      </c>
      <c r="D149" s="36">
        <v>351.48333333333329</v>
      </c>
      <c r="E149" s="36">
        <v>344.51666666666659</v>
      </c>
      <c r="F149" s="36">
        <v>339.88333333333333</v>
      </c>
      <c r="G149" s="36">
        <v>332.91666666666663</v>
      </c>
      <c r="H149" s="36">
        <v>356.11666666666656</v>
      </c>
      <c r="I149" s="36">
        <v>363.08333333333326</v>
      </c>
      <c r="J149" s="36">
        <v>367.71666666666653</v>
      </c>
      <c r="K149" s="31">
        <v>358.45</v>
      </c>
      <c r="L149" s="31">
        <v>346.85</v>
      </c>
      <c r="M149" s="31">
        <v>100.28071</v>
      </c>
      <c r="N149" s="1"/>
      <c r="O149" s="1"/>
    </row>
    <row r="150" spans="1:15" ht="12.75" customHeight="1">
      <c r="A150" s="51">
        <v>141</v>
      </c>
      <c r="B150" s="53" t="s">
        <v>184</v>
      </c>
      <c r="C150" s="31">
        <v>3377.1</v>
      </c>
      <c r="D150" s="36">
        <v>3391.6833333333329</v>
      </c>
      <c r="E150" s="36">
        <v>3316.9666666666658</v>
      </c>
      <c r="F150" s="36">
        <v>3256.833333333333</v>
      </c>
      <c r="G150" s="36">
        <v>3182.1166666666659</v>
      </c>
      <c r="H150" s="36">
        <v>3451.8166666666657</v>
      </c>
      <c r="I150" s="36">
        <v>3526.5333333333328</v>
      </c>
      <c r="J150" s="36">
        <v>3586.6666666666656</v>
      </c>
      <c r="K150" s="31">
        <v>3466.4</v>
      </c>
      <c r="L150" s="31">
        <v>3331.55</v>
      </c>
      <c r="M150" s="31">
        <v>3.9096199999999999</v>
      </c>
      <c r="N150" s="1"/>
      <c r="O150" s="1"/>
    </row>
    <row r="151" spans="1:15" ht="12.75" customHeight="1">
      <c r="A151" s="51">
        <v>142</v>
      </c>
      <c r="B151" s="53" t="s">
        <v>185</v>
      </c>
      <c r="C151" s="31">
        <v>2508.65</v>
      </c>
      <c r="D151" s="36">
        <v>2498.85</v>
      </c>
      <c r="E151" s="36">
        <v>2469.35</v>
      </c>
      <c r="F151" s="36">
        <v>2430.0500000000002</v>
      </c>
      <c r="G151" s="36">
        <v>2400.5500000000002</v>
      </c>
      <c r="H151" s="36">
        <v>2538.1499999999996</v>
      </c>
      <c r="I151" s="36">
        <v>2567.6499999999996</v>
      </c>
      <c r="J151" s="36">
        <v>2606.9499999999994</v>
      </c>
      <c r="K151" s="31">
        <v>2528.35</v>
      </c>
      <c r="L151" s="31">
        <v>2459.5500000000002</v>
      </c>
      <c r="M151" s="31">
        <v>10.734590000000001</v>
      </c>
      <c r="N151" s="1"/>
      <c r="O151" s="1"/>
    </row>
    <row r="152" spans="1:15" ht="12.75" customHeight="1">
      <c r="A152" s="51">
        <v>143</v>
      </c>
      <c r="B152" s="53" t="s">
        <v>189</v>
      </c>
      <c r="C152" s="31">
        <v>1467.05</v>
      </c>
      <c r="D152" s="36">
        <v>1486.9166666666667</v>
      </c>
      <c r="E152" s="36">
        <v>1427.4833333333336</v>
      </c>
      <c r="F152" s="36">
        <v>1387.9166666666667</v>
      </c>
      <c r="G152" s="36">
        <v>1328.4833333333336</v>
      </c>
      <c r="H152" s="36">
        <v>1526.4833333333336</v>
      </c>
      <c r="I152" s="36">
        <v>1585.9166666666665</v>
      </c>
      <c r="J152" s="36">
        <v>1625.4833333333336</v>
      </c>
      <c r="K152" s="31">
        <v>1546.35</v>
      </c>
      <c r="L152" s="31">
        <v>1447.35</v>
      </c>
      <c r="M152" s="31">
        <v>11.84544</v>
      </c>
      <c r="N152" s="1"/>
      <c r="O152" s="1"/>
    </row>
    <row r="153" spans="1:15" ht="12.75" customHeight="1">
      <c r="A153" s="51">
        <v>144</v>
      </c>
      <c r="B153" s="53" t="s">
        <v>191</v>
      </c>
      <c r="C153" s="31">
        <v>273.60000000000002</v>
      </c>
      <c r="D153" s="36">
        <v>276.86666666666667</v>
      </c>
      <c r="E153" s="36">
        <v>268.73333333333335</v>
      </c>
      <c r="F153" s="36">
        <v>263.86666666666667</v>
      </c>
      <c r="G153" s="36">
        <v>255.73333333333335</v>
      </c>
      <c r="H153" s="36">
        <v>281.73333333333335</v>
      </c>
      <c r="I153" s="36">
        <v>289.86666666666667</v>
      </c>
      <c r="J153" s="36">
        <v>294.73333333333335</v>
      </c>
      <c r="K153" s="31">
        <v>285</v>
      </c>
      <c r="L153" s="31">
        <v>272</v>
      </c>
      <c r="M153" s="31">
        <v>131.79001</v>
      </c>
      <c r="N153" s="1"/>
      <c r="O153" s="1"/>
    </row>
    <row r="154" spans="1:15" ht="12.75" customHeight="1">
      <c r="A154" s="51">
        <v>145</v>
      </c>
      <c r="B154" s="53" t="s">
        <v>286</v>
      </c>
      <c r="C154" s="31">
        <v>636.65</v>
      </c>
      <c r="D154" s="36">
        <v>637.98333333333335</v>
      </c>
      <c r="E154" s="36">
        <v>626.9666666666667</v>
      </c>
      <c r="F154" s="36">
        <v>617.2833333333333</v>
      </c>
      <c r="G154" s="36">
        <v>606.26666666666665</v>
      </c>
      <c r="H154" s="36">
        <v>647.66666666666674</v>
      </c>
      <c r="I154" s="36">
        <v>658.68333333333339</v>
      </c>
      <c r="J154" s="36">
        <v>668.36666666666679</v>
      </c>
      <c r="K154" s="31">
        <v>649</v>
      </c>
      <c r="L154" s="31">
        <v>628.29999999999995</v>
      </c>
      <c r="M154" s="31">
        <v>62.617699999999999</v>
      </c>
      <c r="N154" s="1"/>
      <c r="O154" s="1"/>
    </row>
    <row r="155" spans="1:15" ht="12.75" customHeight="1">
      <c r="A155" s="51">
        <v>146</v>
      </c>
      <c r="B155" s="53" t="s">
        <v>287</v>
      </c>
      <c r="C155" s="31">
        <v>333.85</v>
      </c>
      <c r="D155" s="36">
        <v>339.68333333333334</v>
      </c>
      <c r="E155" s="36">
        <v>328.01666666666665</v>
      </c>
      <c r="F155" s="36">
        <v>322.18333333333334</v>
      </c>
      <c r="G155" s="36">
        <v>310.51666666666665</v>
      </c>
      <c r="H155" s="36">
        <v>345.51666666666665</v>
      </c>
      <c r="I155" s="36">
        <v>357.18333333333328</v>
      </c>
      <c r="J155" s="36">
        <v>363.01666666666665</v>
      </c>
      <c r="K155" s="31">
        <v>351.35</v>
      </c>
      <c r="L155" s="31">
        <v>333.85</v>
      </c>
      <c r="M155" s="31">
        <v>54.12856</v>
      </c>
      <c r="N155" s="1"/>
      <c r="O155" s="1"/>
    </row>
    <row r="156" spans="1:15" ht="12.75" customHeight="1">
      <c r="A156" s="51">
        <v>147</v>
      </c>
      <c r="B156" s="53" t="s">
        <v>288</v>
      </c>
      <c r="C156" s="31">
        <v>1243.8</v>
      </c>
      <c r="D156" s="36">
        <v>1256.3833333333332</v>
      </c>
      <c r="E156" s="36">
        <v>1218.8666666666663</v>
      </c>
      <c r="F156" s="36">
        <v>1193.9333333333332</v>
      </c>
      <c r="G156" s="36">
        <v>1156.4166666666663</v>
      </c>
      <c r="H156" s="36">
        <v>1281.3166666666664</v>
      </c>
      <c r="I156" s="36">
        <v>1318.8333333333333</v>
      </c>
      <c r="J156" s="36">
        <v>1343.7666666666664</v>
      </c>
      <c r="K156" s="31">
        <v>1293.9000000000001</v>
      </c>
      <c r="L156" s="31">
        <v>1231.45</v>
      </c>
      <c r="M156" s="31">
        <v>10.29011</v>
      </c>
      <c r="N156" s="1"/>
      <c r="O156" s="1"/>
    </row>
    <row r="157" spans="1:15" ht="12.75" customHeight="1">
      <c r="A157" s="51">
        <v>148</v>
      </c>
      <c r="B157" s="53" t="s">
        <v>198</v>
      </c>
      <c r="C157" s="31">
        <v>3507.5</v>
      </c>
      <c r="D157" s="36">
        <v>3534.7833333333333</v>
      </c>
      <c r="E157" s="36">
        <v>3469.7166666666667</v>
      </c>
      <c r="F157" s="36">
        <v>3431.9333333333334</v>
      </c>
      <c r="G157" s="36">
        <v>3366.8666666666668</v>
      </c>
      <c r="H157" s="36">
        <v>3572.5666666666666</v>
      </c>
      <c r="I157" s="36">
        <v>3637.6333333333332</v>
      </c>
      <c r="J157" s="36">
        <v>3675.4166666666665</v>
      </c>
      <c r="K157" s="31">
        <v>3599.85</v>
      </c>
      <c r="L157" s="31">
        <v>3497</v>
      </c>
      <c r="M157" s="31">
        <v>4.2401200000000001</v>
      </c>
      <c r="N157" s="1"/>
      <c r="O157" s="1"/>
    </row>
    <row r="158" spans="1:15" ht="12.75" customHeight="1">
      <c r="A158" s="51">
        <v>149</v>
      </c>
      <c r="B158" s="53" t="s">
        <v>192</v>
      </c>
      <c r="C158" s="31">
        <v>34370.1</v>
      </c>
      <c r="D158" s="36">
        <v>34351.683333333327</v>
      </c>
      <c r="E158" s="36">
        <v>33888.416666666657</v>
      </c>
      <c r="F158" s="36">
        <v>33406.73333333333</v>
      </c>
      <c r="G158" s="36">
        <v>32943.46666666666</v>
      </c>
      <c r="H158" s="36">
        <v>34833.366666666654</v>
      </c>
      <c r="I158" s="36">
        <v>35296.633333333331</v>
      </c>
      <c r="J158" s="36">
        <v>35778.316666666651</v>
      </c>
      <c r="K158" s="31">
        <v>34814.949999999997</v>
      </c>
      <c r="L158" s="31">
        <v>33870</v>
      </c>
      <c r="M158" s="31">
        <v>0.23727000000000001</v>
      </c>
      <c r="N158" s="1"/>
      <c r="O158" s="1"/>
    </row>
    <row r="159" spans="1:15" ht="12.75" customHeight="1">
      <c r="A159" s="51">
        <v>150</v>
      </c>
      <c r="B159" s="53" t="s">
        <v>289</v>
      </c>
      <c r="C159" s="31">
        <v>1447.35</v>
      </c>
      <c r="D159" s="36">
        <v>1438.45</v>
      </c>
      <c r="E159" s="36">
        <v>1408.9</v>
      </c>
      <c r="F159" s="36">
        <v>1370.45</v>
      </c>
      <c r="G159" s="36">
        <v>1340.9</v>
      </c>
      <c r="H159" s="36">
        <v>1476.9</v>
      </c>
      <c r="I159" s="36">
        <v>1506.4499999999998</v>
      </c>
      <c r="J159" s="36">
        <v>1544.9</v>
      </c>
      <c r="K159" s="31">
        <v>1468</v>
      </c>
      <c r="L159" s="31">
        <v>1400</v>
      </c>
      <c r="M159" s="31">
        <v>6.4037499999999996</v>
      </c>
      <c r="N159" s="1"/>
      <c r="O159" s="1"/>
    </row>
    <row r="160" spans="1:15" ht="12.75" customHeight="1">
      <c r="A160" s="51">
        <v>151</v>
      </c>
      <c r="B160" s="53" t="s">
        <v>194</v>
      </c>
      <c r="C160" s="31">
        <v>3361.9</v>
      </c>
      <c r="D160" s="36">
        <v>3365.9666666666667</v>
      </c>
      <c r="E160" s="36">
        <v>3316.9333333333334</v>
      </c>
      <c r="F160" s="36">
        <v>3271.9666666666667</v>
      </c>
      <c r="G160" s="36">
        <v>3222.9333333333334</v>
      </c>
      <c r="H160" s="36">
        <v>3410.9333333333334</v>
      </c>
      <c r="I160" s="36">
        <v>3459.9666666666672</v>
      </c>
      <c r="J160" s="36">
        <v>3504.9333333333334</v>
      </c>
      <c r="K160" s="31">
        <v>3415</v>
      </c>
      <c r="L160" s="31">
        <v>3321</v>
      </c>
      <c r="M160" s="31">
        <v>2.8352900000000001</v>
      </c>
      <c r="N160" s="1"/>
      <c r="O160" s="1"/>
    </row>
    <row r="161" spans="1:15" ht="12.75" customHeight="1">
      <c r="A161" s="51">
        <v>152</v>
      </c>
      <c r="B161" s="53" t="s">
        <v>195</v>
      </c>
      <c r="C161" s="31">
        <v>297.55</v>
      </c>
      <c r="D161" s="36">
        <v>299.86666666666667</v>
      </c>
      <c r="E161" s="36">
        <v>293.43333333333334</v>
      </c>
      <c r="F161" s="36">
        <v>289.31666666666666</v>
      </c>
      <c r="G161" s="36">
        <v>282.88333333333333</v>
      </c>
      <c r="H161" s="36">
        <v>303.98333333333335</v>
      </c>
      <c r="I161" s="36">
        <v>310.41666666666674</v>
      </c>
      <c r="J161" s="36">
        <v>314.53333333333336</v>
      </c>
      <c r="K161" s="31">
        <v>306.3</v>
      </c>
      <c r="L161" s="31">
        <v>295.75</v>
      </c>
      <c r="M161" s="31">
        <v>50.62097</v>
      </c>
      <c r="N161" s="1"/>
      <c r="O161" s="1"/>
    </row>
    <row r="162" spans="1:15" ht="12.75" customHeight="1">
      <c r="A162" s="51">
        <v>153</v>
      </c>
      <c r="B162" s="53" t="s">
        <v>197</v>
      </c>
      <c r="C162" s="31">
        <v>2950.25</v>
      </c>
      <c r="D162" s="36">
        <v>2948.7833333333333</v>
      </c>
      <c r="E162" s="36">
        <v>2932.0166666666664</v>
      </c>
      <c r="F162" s="36">
        <v>2913.7833333333333</v>
      </c>
      <c r="G162" s="36">
        <v>2897.0166666666664</v>
      </c>
      <c r="H162" s="36">
        <v>2967.0166666666664</v>
      </c>
      <c r="I162" s="36">
        <v>2983.7833333333338</v>
      </c>
      <c r="J162" s="36">
        <v>3002.0166666666664</v>
      </c>
      <c r="K162" s="31">
        <v>2965.55</v>
      </c>
      <c r="L162" s="31">
        <v>2930.55</v>
      </c>
      <c r="M162" s="31">
        <v>3.0986600000000002</v>
      </c>
      <c r="N162" s="1"/>
      <c r="O162" s="1"/>
    </row>
    <row r="163" spans="1:15" ht="12.75" customHeight="1">
      <c r="A163" s="51">
        <v>154</v>
      </c>
      <c r="B163" s="53" t="s">
        <v>193</v>
      </c>
      <c r="C163" s="31">
        <v>928.75</v>
      </c>
      <c r="D163" s="36">
        <v>934.15</v>
      </c>
      <c r="E163" s="36">
        <v>911.19999999999993</v>
      </c>
      <c r="F163" s="36">
        <v>893.65</v>
      </c>
      <c r="G163" s="36">
        <v>870.69999999999993</v>
      </c>
      <c r="H163" s="36">
        <v>951.69999999999993</v>
      </c>
      <c r="I163" s="36">
        <v>974.65</v>
      </c>
      <c r="J163" s="36">
        <v>992.19999999999993</v>
      </c>
      <c r="K163" s="31">
        <v>957.1</v>
      </c>
      <c r="L163" s="31">
        <v>916.6</v>
      </c>
      <c r="M163" s="31">
        <v>12.24766</v>
      </c>
      <c r="N163" s="1"/>
      <c r="O163" s="1"/>
    </row>
    <row r="164" spans="1:15" ht="12.75" customHeight="1">
      <c r="A164" s="51">
        <v>155</v>
      </c>
      <c r="B164" s="53" t="s">
        <v>200</v>
      </c>
      <c r="C164" s="31">
        <v>5808.8</v>
      </c>
      <c r="D164" s="36">
        <v>5812.55</v>
      </c>
      <c r="E164" s="36">
        <v>5676.25</v>
      </c>
      <c r="F164" s="36">
        <v>5543.7</v>
      </c>
      <c r="G164" s="36">
        <v>5407.4</v>
      </c>
      <c r="H164" s="36">
        <v>5945.1</v>
      </c>
      <c r="I164" s="36">
        <v>6081.4000000000015</v>
      </c>
      <c r="J164" s="36">
        <v>6213.9500000000007</v>
      </c>
      <c r="K164" s="31">
        <v>5948.85</v>
      </c>
      <c r="L164" s="31">
        <v>5680</v>
      </c>
      <c r="M164" s="31">
        <v>4.8171299999999997</v>
      </c>
      <c r="N164" s="1"/>
      <c r="O164" s="1"/>
    </row>
    <row r="165" spans="1:15" ht="12.75" customHeight="1">
      <c r="A165" s="51">
        <v>156</v>
      </c>
      <c r="B165" s="53" t="s">
        <v>290</v>
      </c>
      <c r="C165" s="31">
        <v>471.55</v>
      </c>
      <c r="D165" s="36">
        <v>473.63333333333338</v>
      </c>
      <c r="E165" s="36">
        <v>466.46666666666675</v>
      </c>
      <c r="F165" s="36">
        <v>461.38333333333338</v>
      </c>
      <c r="G165" s="36">
        <v>454.21666666666675</v>
      </c>
      <c r="H165" s="36">
        <v>478.71666666666675</v>
      </c>
      <c r="I165" s="36">
        <v>485.88333333333338</v>
      </c>
      <c r="J165" s="36">
        <v>490.96666666666675</v>
      </c>
      <c r="K165" s="31">
        <v>480.8</v>
      </c>
      <c r="L165" s="31">
        <v>468.55</v>
      </c>
      <c r="M165" s="31">
        <v>9.9307200000000009</v>
      </c>
      <c r="N165" s="1"/>
      <c r="O165" s="1"/>
    </row>
    <row r="166" spans="1:15" ht="12.75" customHeight="1">
      <c r="A166" s="51">
        <v>157</v>
      </c>
      <c r="B166" s="53" t="s">
        <v>196</v>
      </c>
      <c r="C166" s="31">
        <v>421.55</v>
      </c>
      <c r="D166" s="36">
        <v>425.95</v>
      </c>
      <c r="E166" s="36">
        <v>410.9</v>
      </c>
      <c r="F166" s="36">
        <v>400.25</v>
      </c>
      <c r="G166" s="36">
        <v>385.2</v>
      </c>
      <c r="H166" s="36">
        <v>436.59999999999997</v>
      </c>
      <c r="I166" s="36">
        <v>451.65000000000003</v>
      </c>
      <c r="J166" s="36">
        <v>462.29999999999995</v>
      </c>
      <c r="K166" s="31">
        <v>441</v>
      </c>
      <c r="L166" s="31">
        <v>415.3</v>
      </c>
      <c r="M166" s="31">
        <v>258.18752000000001</v>
      </c>
      <c r="N166" s="1"/>
      <c r="O166" s="1"/>
    </row>
    <row r="167" spans="1:15" ht="12.75" customHeight="1">
      <c r="A167" s="51">
        <v>158</v>
      </c>
      <c r="B167" s="53" t="s">
        <v>201</v>
      </c>
      <c r="C167" s="31">
        <v>295.25</v>
      </c>
      <c r="D167" s="36">
        <v>299.34999999999997</v>
      </c>
      <c r="E167" s="36">
        <v>290.39999999999992</v>
      </c>
      <c r="F167" s="36">
        <v>285.54999999999995</v>
      </c>
      <c r="G167" s="36">
        <v>276.59999999999991</v>
      </c>
      <c r="H167" s="36">
        <v>304.19999999999993</v>
      </c>
      <c r="I167" s="36">
        <v>313.14999999999998</v>
      </c>
      <c r="J167" s="36">
        <v>317.99999999999994</v>
      </c>
      <c r="K167" s="31">
        <v>308.3</v>
      </c>
      <c r="L167" s="31">
        <v>294.5</v>
      </c>
      <c r="M167" s="31">
        <v>138.57463999999999</v>
      </c>
      <c r="N167" s="1"/>
      <c r="O167" s="1"/>
    </row>
    <row r="168" spans="1:15" ht="12.75" customHeight="1">
      <c r="A168" s="51">
        <v>159</v>
      </c>
      <c r="B168" s="53" t="s">
        <v>291</v>
      </c>
      <c r="C168" s="31">
        <v>1470.65</v>
      </c>
      <c r="D168" s="36">
        <v>1483.7666666666667</v>
      </c>
      <c r="E168" s="36">
        <v>1408.5333333333333</v>
      </c>
      <c r="F168" s="36">
        <v>1346.4166666666667</v>
      </c>
      <c r="G168" s="36">
        <v>1271.1833333333334</v>
      </c>
      <c r="H168" s="36">
        <v>1545.8833333333332</v>
      </c>
      <c r="I168" s="36">
        <v>1621.1166666666663</v>
      </c>
      <c r="J168" s="36">
        <v>1683.2333333333331</v>
      </c>
      <c r="K168" s="31">
        <v>1559</v>
      </c>
      <c r="L168" s="31">
        <v>1421.65</v>
      </c>
      <c r="M168" s="31">
        <v>18.04645</v>
      </c>
      <c r="N168" s="1"/>
      <c r="O168" s="1"/>
    </row>
    <row r="169" spans="1:15" ht="12.75" customHeight="1">
      <c r="A169" s="51">
        <v>160</v>
      </c>
      <c r="B169" s="53" t="s">
        <v>292</v>
      </c>
      <c r="C169" s="31">
        <v>15889.1</v>
      </c>
      <c r="D169" s="36">
        <v>16015.65</v>
      </c>
      <c r="E169" s="36">
        <v>15623.45</v>
      </c>
      <c r="F169" s="36">
        <v>15357.800000000001</v>
      </c>
      <c r="G169" s="36">
        <v>14965.600000000002</v>
      </c>
      <c r="H169" s="36">
        <v>16281.3</v>
      </c>
      <c r="I169" s="36">
        <v>16673.5</v>
      </c>
      <c r="J169" s="36">
        <v>16939.149999999998</v>
      </c>
      <c r="K169" s="31">
        <v>16407.849999999999</v>
      </c>
      <c r="L169" s="31">
        <v>15750</v>
      </c>
      <c r="M169" s="31">
        <v>0.12797</v>
      </c>
      <c r="N169" s="1"/>
      <c r="O169" s="1"/>
    </row>
    <row r="170" spans="1:15" ht="12.75" customHeight="1">
      <c r="A170" s="51">
        <v>161</v>
      </c>
      <c r="B170" s="53" t="s">
        <v>199</v>
      </c>
      <c r="C170" s="31">
        <v>122.3</v>
      </c>
      <c r="D170" s="36">
        <v>123.66666666666667</v>
      </c>
      <c r="E170" s="36">
        <v>119.38333333333334</v>
      </c>
      <c r="F170" s="36">
        <v>116.46666666666667</v>
      </c>
      <c r="G170" s="36">
        <v>112.18333333333334</v>
      </c>
      <c r="H170" s="36">
        <v>126.58333333333334</v>
      </c>
      <c r="I170" s="36">
        <v>130.86666666666667</v>
      </c>
      <c r="J170" s="36">
        <v>133.78333333333336</v>
      </c>
      <c r="K170" s="31">
        <v>127.95</v>
      </c>
      <c r="L170" s="31">
        <v>120.75</v>
      </c>
      <c r="M170" s="31">
        <v>862.43645000000004</v>
      </c>
      <c r="N170" s="1"/>
      <c r="O170" s="1"/>
    </row>
    <row r="171" spans="1:15" ht="12.75" customHeight="1">
      <c r="A171" s="51">
        <v>162</v>
      </c>
      <c r="B171" s="53" t="s">
        <v>207</v>
      </c>
      <c r="C171" s="31">
        <v>507.05</v>
      </c>
      <c r="D171" s="36">
        <v>511.88333333333338</v>
      </c>
      <c r="E171" s="36">
        <v>496.11666666666679</v>
      </c>
      <c r="F171" s="36">
        <v>485.18333333333339</v>
      </c>
      <c r="G171" s="36">
        <v>469.4166666666668</v>
      </c>
      <c r="H171" s="36">
        <v>522.81666666666683</v>
      </c>
      <c r="I171" s="36">
        <v>538.58333333333326</v>
      </c>
      <c r="J171" s="36">
        <v>549.51666666666677</v>
      </c>
      <c r="K171" s="31">
        <v>527.65</v>
      </c>
      <c r="L171" s="31">
        <v>500.95</v>
      </c>
      <c r="M171" s="31">
        <v>346.08625999999998</v>
      </c>
      <c r="N171" s="1"/>
      <c r="O171" s="1"/>
    </row>
    <row r="172" spans="1:15" ht="12.75" customHeight="1">
      <c r="A172" s="51">
        <v>163</v>
      </c>
      <c r="B172" s="53" t="s">
        <v>479</v>
      </c>
      <c r="C172" s="31">
        <v>266.85000000000002</v>
      </c>
      <c r="D172" s="36">
        <v>269.33333333333331</v>
      </c>
      <c r="E172" s="36">
        <v>261.91666666666663</v>
      </c>
      <c r="F172" s="36">
        <v>256.98333333333329</v>
      </c>
      <c r="G172" s="36">
        <v>249.56666666666661</v>
      </c>
      <c r="H172" s="36">
        <v>274.26666666666665</v>
      </c>
      <c r="I172" s="36">
        <v>281.68333333333328</v>
      </c>
      <c r="J172" s="36">
        <v>286.61666666666667</v>
      </c>
      <c r="K172" s="31">
        <v>276.75</v>
      </c>
      <c r="L172" s="31">
        <v>264.39999999999998</v>
      </c>
      <c r="M172" s="31">
        <v>88.192269999999994</v>
      </c>
      <c r="N172" s="1"/>
      <c r="O172" s="1"/>
    </row>
    <row r="173" spans="1:15" ht="12.75" customHeight="1">
      <c r="A173" s="51">
        <v>164</v>
      </c>
      <c r="B173" s="53" t="s">
        <v>208</v>
      </c>
      <c r="C173" s="31">
        <v>2802.95</v>
      </c>
      <c r="D173" s="36">
        <v>2809.4833333333336</v>
      </c>
      <c r="E173" s="36">
        <v>2777.4666666666672</v>
      </c>
      <c r="F173" s="36">
        <v>2751.9833333333336</v>
      </c>
      <c r="G173" s="36">
        <v>2719.9666666666672</v>
      </c>
      <c r="H173" s="36">
        <v>2834.9666666666672</v>
      </c>
      <c r="I173" s="36">
        <v>2866.9833333333336</v>
      </c>
      <c r="J173" s="36">
        <v>2892.4666666666672</v>
      </c>
      <c r="K173" s="31">
        <v>2841.5</v>
      </c>
      <c r="L173" s="31">
        <v>2784</v>
      </c>
      <c r="M173" s="31">
        <v>72.587360000000004</v>
      </c>
      <c r="N173" s="1"/>
      <c r="O173" s="1"/>
    </row>
    <row r="174" spans="1:15" ht="12.75" customHeight="1">
      <c r="A174" s="51">
        <v>165</v>
      </c>
      <c r="B174" s="53" t="s">
        <v>210</v>
      </c>
      <c r="C174" s="31">
        <v>715.55</v>
      </c>
      <c r="D174" s="36">
        <v>716.23333333333323</v>
      </c>
      <c r="E174" s="36">
        <v>708.01666666666642</v>
      </c>
      <c r="F174" s="36">
        <v>700.48333333333323</v>
      </c>
      <c r="G174" s="36">
        <v>692.26666666666642</v>
      </c>
      <c r="H174" s="36">
        <v>723.76666666666642</v>
      </c>
      <c r="I174" s="36">
        <v>731.98333333333335</v>
      </c>
      <c r="J174" s="36">
        <v>739.51666666666642</v>
      </c>
      <c r="K174" s="31">
        <v>724.45</v>
      </c>
      <c r="L174" s="31">
        <v>708.7</v>
      </c>
      <c r="M174" s="31">
        <v>13.658239999999999</v>
      </c>
      <c r="N174" s="1"/>
      <c r="O174" s="1"/>
    </row>
    <row r="175" spans="1:15" ht="12.75" customHeight="1">
      <c r="A175" s="51">
        <v>166</v>
      </c>
      <c r="B175" t="s">
        <v>211</v>
      </c>
      <c r="C175" s="31">
        <v>1450.15</v>
      </c>
      <c r="D175" s="36">
        <v>1446.8666666666668</v>
      </c>
      <c r="E175" s="36">
        <v>1434.8333333333335</v>
      </c>
      <c r="F175" s="36">
        <v>1419.5166666666667</v>
      </c>
      <c r="G175" s="36">
        <v>1407.4833333333333</v>
      </c>
      <c r="H175" s="36">
        <v>1462.1833333333336</v>
      </c>
      <c r="I175" s="36">
        <v>1474.2166666666669</v>
      </c>
      <c r="J175" s="36">
        <v>1489.5333333333338</v>
      </c>
      <c r="K175" s="31">
        <v>1458.9</v>
      </c>
      <c r="L175" s="31">
        <v>1431.55</v>
      </c>
      <c r="M175" s="31">
        <v>18.0092</v>
      </c>
      <c r="N175" s="1"/>
      <c r="O175" s="1"/>
    </row>
    <row r="176" spans="1:15" ht="12.75" customHeight="1">
      <c r="A176" s="51">
        <v>167</v>
      </c>
      <c r="B176" s="53" t="s">
        <v>215</v>
      </c>
      <c r="C176" s="31">
        <v>2416.85</v>
      </c>
      <c r="D176" s="36">
        <v>2448.5333333333333</v>
      </c>
      <c r="E176" s="36">
        <v>2357.0666666666666</v>
      </c>
      <c r="F176" s="36">
        <v>2297.2833333333333</v>
      </c>
      <c r="G176" s="36">
        <v>2205.8166666666666</v>
      </c>
      <c r="H176" s="36">
        <v>2508.3166666666666</v>
      </c>
      <c r="I176" s="36">
        <v>2599.7833333333328</v>
      </c>
      <c r="J176" s="36">
        <v>2659.5666666666666</v>
      </c>
      <c r="K176" s="31">
        <v>2540</v>
      </c>
      <c r="L176" s="31">
        <v>2388.75</v>
      </c>
      <c r="M176" s="31">
        <v>22.74991</v>
      </c>
      <c r="N176" s="1"/>
      <c r="O176" s="1"/>
    </row>
    <row r="177" spans="1:15" ht="12.75" customHeight="1">
      <c r="A177" s="51">
        <v>168</v>
      </c>
      <c r="B177" s="53" t="s">
        <v>178</v>
      </c>
      <c r="C177" s="31">
        <v>125.4</v>
      </c>
      <c r="D177" s="36">
        <v>125.66666666666667</v>
      </c>
      <c r="E177" s="36">
        <v>122.68333333333334</v>
      </c>
      <c r="F177" s="36">
        <v>119.96666666666667</v>
      </c>
      <c r="G177" s="36">
        <v>116.98333333333333</v>
      </c>
      <c r="H177" s="36">
        <v>128.38333333333333</v>
      </c>
      <c r="I177" s="36">
        <v>131.36666666666667</v>
      </c>
      <c r="J177" s="36">
        <v>134.08333333333334</v>
      </c>
      <c r="K177" s="31">
        <v>128.65</v>
      </c>
      <c r="L177" s="31">
        <v>122.95</v>
      </c>
      <c r="M177" s="31">
        <v>118.46168</v>
      </c>
      <c r="N177" s="1"/>
      <c r="O177" s="1"/>
    </row>
    <row r="178" spans="1:15" ht="12.75" customHeight="1">
      <c r="A178" s="51">
        <v>169</v>
      </c>
      <c r="B178" s="53" t="s">
        <v>213</v>
      </c>
      <c r="C178" s="31">
        <v>25395.65</v>
      </c>
      <c r="D178" s="36">
        <v>25444.349999999995</v>
      </c>
      <c r="E178" s="36">
        <v>25006.149999999991</v>
      </c>
      <c r="F178" s="36">
        <v>24616.649999999994</v>
      </c>
      <c r="G178" s="36">
        <v>24178.44999999999</v>
      </c>
      <c r="H178" s="36">
        <v>25833.849999999991</v>
      </c>
      <c r="I178" s="36">
        <v>26272.049999999996</v>
      </c>
      <c r="J178" s="36">
        <v>26661.549999999992</v>
      </c>
      <c r="K178" s="31">
        <v>25882.55</v>
      </c>
      <c r="L178" s="31">
        <v>25054.85</v>
      </c>
      <c r="M178" s="31">
        <v>0.36812</v>
      </c>
      <c r="N178" s="1"/>
      <c r="O178" s="1"/>
    </row>
    <row r="179" spans="1:15" ht="12.75" customHeight="1">
      <c r="A179" s="51">
        <v>170</v>
      </c>
      <c r="B179" s="53" t="s">
        <v>216</v>
      </c>
      <c r="C179" s="31">
        <v>2485.8000000000002</v>
      </c>
      <c r="D179" s="36">
        <v>2497.4833333333336</v>
      </c>
      <c r="E179" s="36">
        <v>2429.9666666666672</v>
      </c>
      <c r="F179" s="36">
        <v>2374.1333333333337</v>
      </c>
      <c r="G179" s="36">
        <v>2306.6166666666672</v>
      </c>
      <c r="H179" s="36">
        <v>2553.3166666666671</v>
      </c>
      <c r="I179" s="36">
        <v>2620.8333333333335</v>
      </c>
      <c r="J179" s="36">
        <v>2676.666666666667</v>
      </c>
      <c r="K179" s="31">
        <v>2565</v>
      </c>
      <c r="L179" s="31">
        <v>2441.65</v>
      </c>
      <c r="M179" s="31">
        <v>15.65174</v>
      </c>
      <c r="N179" s="1"/>
      <c r="O179" s="1"/>
    </row>
    <row r="180" spans="1:15" ht="12.75" customHeight="1">
      <c r="A180" s="51">
        <v>171</v>
      </c>
      <c r="B180" s="53" t="s">
        <v>214</v>
      </c>
      <c r="C180" s="31">
        <v>6094.6</v>
      </c>
      <c r="D180" s="36">
        <v>6124.7666666666664</v>
      </c>
      <c r="E180" s="36">
        <v>6001.833333333333</v>
      </c>
      <c r="F180" s="36">
        <v>5909.0666666666666</v>
      </c>
      <c r="G180" s="36">
        <v>5786.1333333333332</v>
      </c>
      <c r="H180" s="36">
        <v>6217.5333333333328</v>
      </c>
      <c r="I180" s="36">
        <v>6340.4666666666672</v>
      </c>
      <c r="J180" s="36">
        <v>6433.2333333333327</v>
      </c>
      <c r="K180" s="31">
        <v>6247.7</v>
      </c>
      <c r="L180" s="31">
        <v>6032</v>
      </c>
      <c r="M180" s="31">
        <v>4.2076200000000004</v>
      </c>
      <c r="N180" s="1"/>
      <c r="O180" s="1"/>
    </row>
    <row r="181" spans="1:15" ht="12.75" customHeight="1">
      <c r="A181" s="51">
        <v>172</v>
      </c>
      <c r="B181" s="53" t="s">
        <v>293</v>
      </c>
      <c r="C181" s="31">
        <v>614.29999999999995</v>
      </c>
      <c r="D181" s="36">
        <v>610.35</v>
      </c>
      <c r="E181" s="36">
        <v>604.15000000000009</v>
      </c>
      <c r="F181" s="36">
        <v>594.00000000000011</v>
      </c>
      <c r="G181" s="36">
        <v>587.80000000000018</v>
      </c>
      <c r="H181" s="36">
        <v>620.5</v>
      </c>
      <c r="I181" s="36">
        <v>626.70000000000005</v>
      </c>
      <c r="J181" s="36">
        <v>636.84999999999991</v>
      </c>
      <c r="K181" s="31">
        <v>616.54999999999995</v>
      </c>
      <c r="L181" s="31">
        <v>600.20000000000005</v>
      </c>
      <c r="M181" s="31">
        <v>18.367540000000002</v>
      </c>
      <c r="N181" s="1"/>
      <c r="O181" s="1"/>
    </row>
    <row r="182" spans="1:15" ht="12.75" customHeight="1">
      <c r="A182" s="51">
        <v>173</v>
      </c>
      <c r="B182" s="53" t="s">
        <v>212</v>
      </c>
      <c r="C182" s="31">
        <v>801.9</v>
      </c>
      <c r="D182" s="36">
        <v>803.25</v>
      </c>
      <c r="E182" s="36">
        <v>791.85</v>
      </c>
      <c r="F182" s="36">
        <v>781.80000000000007</v>
      </c>
      <c r="G182" s="36">
        <v>770.40000000000009</v>
      </c>
      <c r="H182" s="36">
        <v>813.3</v>
      </c>
      <c r="I182" s="36">
        <v>824.7</v>
      </c>
      <c r="J182" s="36">
        <v>834.74999999999989</v>
      </c>
      <c r="K182" s="31">
        <v>814.65</v>
      </c>
      <c r="L182" s="31">
        <v>793.2</v>
      </c>
      <c r="M182" s="31">
        <v>167.25013000000001</v>
      </c>
      <c r="N182" s="1"/>
      <c r="O182" s="1"/>
    </row>
    <row r="183" spans="1:15" ht="12.75" customHeight="1">
      <c r="A183" s="51">
        <v>174</v>
      </c>
      <c r="B183" s="53" t="s">
        <v>209</v>
      </c>
      <c r="C183" s="31">
        <v>156.15</v>
      </c>
      <c r="D183" s="36">
        <v>158.13333333333333</v>
      </c>
      <c r="E183" s="36">
        <v>153.26666666666665</v>
      </c>
      <c r="F183" s="36">
        <v>150.38333333333333</v>
      </c>
      <c r="G183" s="36">
        <v>145.51666666666665</v>
      </c>
      <c r="H183" s="36">
        <v>161.01666666666665</v>
      </c>
      <c r="I183" s="36">
        <v>165.88333333333333</v>
      </c>
      <c r="J183" s="36">
        <v>168.76666666666665</v>
      </c>
      <c r="K183" s="31">
        <v>163</v>
      </c>
      <c r="L183" s="31">
        <v>155.25</v>
      </c>
      <c r="M183" s="31">
        <v>337.67901000000001</v>
      </c>
      <c r="N183" s="1"/>
      <c r="O183" s="1"/>
    </row>
    <row r="184" spans="1:15" ht="12.75" customHeight="1">
      <c r="A184" s="51">
        <v>175</v>
      </c>
      <c r="B184" s="53" t="s">
        <v>217</v>
      </c>
      <c r="C184" s="31">
        <v>1515.35</v>
      </c>
      <c r="D184" s="36">
        <v>1522.8666666666668</v>
      </c>
      <c r="E184" s="36">
        <v>1502.5833333333335</v>
      </c>
      <c r="F184" s="36">
        <v>1489.8166666666666</v>
      </c>
      <c r="G184" s="36">
        <v>1469.5333333333333</v>
      </c>
      <c r="H184" s="36">
        <v>1535.6333333333337</v>
      </c>
      <c r="I184" s="36">
        <v>1555.916666666667</v>
      </c>
      <c r="J184" s="36">
        <v>1568.6833333333338</v>
      </c>
      <c r="K184" s="31">
        <v>1543.15</v>
      </c>
      <c r="L184" s="31">
        <v>1510.1</v>
      </c>
      <c r="M184" s="31">
        <v>15.3255</v>
      </c>
      <c r="N184" s="1"/>
      <c r="O184" s="1"/>
    </row>
    <row r="185" spans="1:15" ht="12.75" customHeight="1">
      <c r="A185" s="51">
        <v>176</v>
      </c>
      <c r="B185" s="53" t="s">
        <v>218</v>
      </c>
      <c r="C185" s="31">
        <v>633.6</v>
      </c>
      <c r="D185" s="36">
        <v>639.33333333333337</v>
      </c>
      <c r="E185" s="36">
        <v>620.36666666666679</v>
      </c>
      <c r="F185" s="36">
        <v>607.13333333333344</v>
      </c>
      <c r="G185" s="36">
        <v>588.16666666666686</v>
      </c>
      <c r="H185" s="36">
        <v>652.56666666666672</v>
      </c>
      <c r="I185" s="36">
        <v>671.53333333333319</v>
      </c>
      <c r="J185" s="36">
        <v>684.76666666666665</v>
      </c>
      <c r="K185" s="31">
        <v>658.3</v>
      </c>
      <c r="L185" s="31">
        <v>626.1</v>
      </c>
      <c r="M185" s="31">
        <v>7.3824199999999998</v>
      </c>
      <c r="N185" s="1"/>
      <c r="O185" s="1"/>
    </row>
    <row r="186" spans="1:15" ht="12.75" customHeight="1">
      <c r="A186" s="51">
        <v>177</v>
      </c>
      <c r="B186" s="53" t="s">
        <v>219</v>
      </c>
      <c r="C186" s="31">
        <v>669.05</v>
      </c>
      <c r="D186" s="36">
        <v>668.15</v>
      </c>
      <c r="E186" s="36">
        <v>660.34999999999991</v>
      </c>
      <c r="F186" s="36">
        <v>651.65</v>
      </c>
      <c r="G186" s="36">
        <v>643.84999999999991</v>
      </c>
      <c r="H186" s="36">
        <v>676.84999999999991</v>
      </c>
      <c r="I186" s="36">
        <v>684.64999999999986</v>
      </c>
      <c r="J186" s="36">
        <v>693.34999999999991</v>
      </c>
      <c r="K186" s="31">
        <v>675.95</v>
      </c>
      <c r="L186" s="31">
        <v>659.45</v>
      </c>
      <c r="M186" s="31">
        <v>5.3297100000000004</v>
      </c>
      <c r="N186" s="1"/>
      <c r="O186" s="1"/>
    </row>
    <row r="187" spans="1:15" ht="12.75" customHeight="1">
      <c r="A187" s="51">
        <v>178</v>
      </c>
      <c r="B187" s="53" t="s">
        <v>231</v>
      </c>
      <c r="C187" s="31">
        <v>1979.6</v>
      </c>
      <c r="D187" s="36">
        <v>2005.8666666666668</v>
      </c>
      <c r="E187" s="36">
        <v>1946.7333333333336</v>
      </c>
      <c r="F187" s="36">
        <v>1913.8666666666668</v>
      </c>
      <c r="G187" s="36">
        <v>1854.7333333333336</v>
      </c>
      <c r="H187" s="36">
        <v>2038.7333333333336</v>
      </c>
      <c r="I187" s="36">
        <v>2097.8666666666668</v>
      </c>
      <c r="J187" s="36">
        <v>2130.7333333333336</v>
      </c>
      <c r="K187" s="31">
        <v>2065</v>
      </c>
      <c r="L187" s="31">
        <v>1973</v>
      </c>
      <c r="M187" s="31">
        <v>7.2524899999999999</v>
      </c>
      <c r="N187" s="1"/>
      <c r="O187" s="1"/>
    </row>
    <row r="188" spans="1:15" ht="12.75" customHeight="1">
      <c r="A188" s="51">
        <v>179</v>
      </c>
      <c r="B188" s="53" t="s">
        <v>220</v>
      </c>
      <c r="C188" s="31">
        <v>1063.55</v>
      </c>
      <c r="D188" s="36">
        <v>1070.6499999999999</v>
      </c>
      <c r="E188" s="36">
        <v>1053.3999999999996</v>
      </c>
      <c r="F188" s="36">
        <v>1043.2499999999998</v>
      </c>
      <c r="G188" s="36">
        <v>1025.9999999999995</v>
      </c>
      <c r="H188" s="36">
        <v>1080.7999999999997</v>
      </c>
      <c r="I188" s="36">
        <v>1098.0500000000002</v>
      </c>
      <c r="J188" s="36">
        <v>1108.1999999999998</v>
      </c>
      <c r="K188" s="31">
        <v>1087.9000000000001</v>
      </c>
      <c r="L188" s="31">
        <v>1060.5</v>
      </c>
      <c r="M188" s="31">
        <v>7.0053700000000001</v>
      </c>
      <c r="N188" s="1"/>
      <c r="O188" s="1"/>
    </row>
    <row r="189" spans="1:15" ht="12.75" customHeight="1">
      <c r="A189" s="51">
        <v>180</v>
      </c>
      <c r="B189" s="53" t="s">
        <v>221</v>
      </c>
      <c r="C189" s="31">
        <v>1719.85</v>
      </c>
      <c r="D189" s="36">
        <v>1721.6166666666668</v>
      </c>
      <c r="E189" s="36">
        <v>1710.2333333333336</v>
      </c>
      <c r="F189" s="36">
        <v>1700.6166666666668</v>
      </c>
      <c r="G189" s="36">
        <v>1689.2333333333336</v>
      </c>
      <c r="H189" s="36">
        <v>1731.2333333333336</v>
      </c>
      <c r="I189" s="36">
        <v>1742.6166666666668</v>
      </c>
      <c r="J189" s="36">
        <v>1752.2333333333336</v>
      </c>
      <c r="K189" s="31">
        <v>1733</v>
      </c>
      <c r="L189" s="31">
        <v>1712</v>
      </c>
      <c r="M189" s="31">
        <v>4.4239300000000004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3978.95</v>
      </c>
      <c r="D190" s="36">
        <v>3960.15</v>
      </c>
      <c r="E190" s="36">
        <v>3932.3</v>
      </c>
      <c r="F190" s="36">
        <v>3885.65</v>
      </c>
      <c r="G190" s="36">
        <v>3857.8</v>
      </c>
      <c r="H190" s="36">
        <v>4006.8</v>
      </c>
      <c r="I190" s="36">
        <v>4034.6499999999996</v>
      </c>
      <c r="J190" s="36">
        <v>4081.3</v>
      </c>
      <c r="K190" s="31">
        <v>3988</v>
      </c>
      <c r="L190" s="31">
        <v>3913.5</v>
      </c>
      <c r="M190" s="31">
        <v>20.621120000000001</v>
      </c>
      <c r="N190" s="1"/>
      <c r="O190" s="1"/>
    </row>
    <row r="191" spans="1:15" ht="12.75" customHeight="1">
      <c r="A191" s="51">
        <v>182</v>
      </c>
      <c r="B191" s="53" t="s">
        <v>222</v>
      </c>
      <c r="C191" s="31">
        <v>1099.4000000000001</v>
      </c>
      <c r="D191" s="36">
        <v>1103.6833333333332</v>
      </c>
      <c r="E191" s="36">
        <v>1085.8166666666664</v>
      </c>
      <c r="F191" s="36">
        <v>1072.2333333333331</v>
      </c>
      <c r="G191" s="36">
        <v>1054.3666666666663</v>
      </c>
      <c r="H191" s="36">
        <v>1117.2666666666664</v>
      </c>
      <c r="I191" s="36">
        <v>1135.1333333333332</v>
      </c>
      <c r="J191" s="36">
        <v>1148.7166666666665</v>
      </c>
      <c r="K191" s="31">
        <v>1121.55</v>
      </c>
      <c r="L191" s="31">
        <v>1090.0999999999999</v>
      </c>
      <c r="M191" s="31">
        <v>26.145409999999998</v>
      </c>
      <c r="N191" s="1"/>
      <c r="O191" s="1"/>
    </row>
    <row r="192" spans="1:15" ht="12.75" customHeight="1">
      <c r="A192" s="51">
        <v>183</v>
      </c>
      <c r="B192" s="53" t="s">
        <v>294</v>
      </c>
      <c r="C192" s="31">
        <v>7137.85</v>
      </c>
      <c r="D192" s="36">
        <v>7102.5333333333328</v>
      </c>
      <c r="E192" s="36">
        <v>7046.0666666666657</v>
      </c>
      <c r="F192" s="36">
        <v>6954.2833333333328</v>
      </c>
      <c r="G192" s="36">
        <v>6897.8166666666657</v>
      </c>
      <c r="H192" s="36">
        <v>7194.3166666666657</v>
      </c>
      <c r="I192" s="36">
        <v>7250.7833333333328</v>
      </c>
      <c r="J192" s="36">
        <v>7342.5666666666657</v>
      </c>
      <c r="K192" s="31">
        <v>7159</v>
      </c>
      <c r="L192" s="31">
        <v>7010.75</v>
      </c>
      <c r="M192" s="31">
        <v>0.84321999999999997</v>
      </c>
      <c r="N192" s="1"/>
      <c r="O192" s="1"/>
    </row>
    <row r="193" spans="1:15" ht="12.75" customHeight="1">
      <c r="A193" s="51">
        <v>184</v>
      </c>
      <c r="B193" s="53" t="s">
        <v>521</v>
      </c>
      <c r="C193" s="31">
        <v>662.2</v>
      </c>
      <c r="D193" s="36">
        <v>668.73333333333335</v>
      </c>
      <c r="E193" s="36">
        <v>651.4666666666667</v>
      </c>
      <c r="F193" s="36">
        <v>640.73333333333335</v>
      </c>
      <c r="G193" s="36">
        <v>623.4666666666667</v>
      </c>
      <c r="H193" s="36">
        <v>679.4666666666667</v>
      </c>
      <c r="I193" s="36">
        <v>696.73333333333335</v>
      </c>
      <c r="J193" s="36">
        <v>707.4666666666667</v>
      </c>
      <c r="K193" s="31">
        <v>686</v>
      </c>
      <c r="L193" s="31">
        <v>658</v>
      </c>
      <c r="M193" s="31">
        <v>24.55986</v>
      </c>
      <c r="N193" s="1"/>
      <c r="O193" s="1"/>
    </row>
    <row r="194" spans="1:15" ht="12.75" customHeight="1">
      <c r="A194" s="51">
        <v>185</v>
      </c>
      <c r="B194" s="53" t="s">
        <v>223</v>
      </c>
      <c r="C194" s="31">
        <v>988.55</v>
      </c>
      <c r="D194" s="36">
        <v>996.18333333333339</v>
      </c>
      <c r="E194" s="36">
        <v>974.41666666666674</v>
      </c>
      <c r="F194" s="36">
        <v>960.2833333333333</v>
      </c>
      <c r="G194" s="36">
        <v>938.51666666666665</v>
      </c>
      <c r="H194" s="36">
        <v>1010.3166666666668</v>
      </c>
      <c r="I194" s="36">
        <v>1032.0833333333335</v>
      </c>
      <c r="J194" s="36">
        <v>1046.2166666666669</v>
      </c>
      <c r="K194" s="31">
        <v>1017.95</v>
      </c>
      <c r="L194" s="31">
        <v>982.05</v>
      </c>
      <c r="M194" s="31">
        <v>88.774259999999998</v>
      </c>
      <c r="N194" s="1"/>
      <c r="O194" s="1"/>
    </row>
    <row r="195" spans="1:15" ht="12.75" customHeight="1">
      <c r="A195" s="51">
        <v>186</v>
      </c>
      <c r="B195" s="53" t="s">
        <v>224</v>
      </c>
      <c r="C195" s="31">
        <v>436.4</v>
      </c>
      <c r="D195" s="36">
        <v>439.34999999999997</v>
      </c>
      <c r="E195" s="36">
        <v>429.44999999999993</v>
      </c>
      <c r="F195" s="36">
        <v>422.49999999999994</v>
      </c>
      <c r="G195" s="36">
        <v>412.59999999999991</v>
      </c>
      <c r="H195" s="36">
        <v>446.29999999999995</v>
      </c>
      <c r="I195" s="36">
        <v>456.19999999999993</v>
      </c>
      <c r="J195" s="36">
        <v>463.15</v>
      </c>
      <c r="K195" s="31">
        <v>449.25</v>
      </c>
      <c r="L195" s="31">
        <v>432.4</v>
      </c>
      <c r="M195" s="31">
        <v>141.31347</v>
      </c>
      <c r="N195" s="1"/>
      <c r="O195" s="1"/>
    </row>
    <row r="196" spans="1:15" ht="12.75" customHeight="1">
      <c r="A196" s="51">
        <v>187</v>
      </c>
      <c r="B196" s="53" t="s">
        <v>225</v>
      </c>
      <c r="C196" s="31">
        <v>164.25</v>
      </c>
      <c r="D196" s="36">
        <v>164.83333333333334</v>
      </c>
      <c r="E196" s="36">
        <v>161.7166666666667</v>
      </c>
      <c r="F196" s="36">
        <v>159.18333333333337</v>
      </c>
      <c r="G196" s="36">
        <v>156.06666666666672</v>
      </c>
      <c r="H196" s="36">
        <v>167.36666666666667</v>
      </c>
      <c r="I196" s="36">
        <v>170.48333333333329</v>
      </c>
      <c r="J196" s="36">
        <v>173.01666666666665</v>
      </c>
      <c r="K196" s="31">
        <v>167.95</v>
      </c>
      <c r="L196" s="31">
        <v>162.30000000000001</v>
      </c>
      <c r="M196" s="31">
        <v>436.11824000000001</v>
      </c>
      <c r="N196" s="1"/>
      <c r="O196" s="1"/>
    </row>
    <row r="197" spans="1:15" ht="12.75" customHeight="1">
      <c r="A197" s="51">
        <v>188</v>
      </c>
      <c r="B197" s="53" t="s">
        <v>227</v>
      </c>
      <c r="C197" s="31">
        <v>1292.45</v>
      </c>
      <c r="D197" s="36">
        <v>1281.3833333333334</v>
      </c>
      <c r="E197" s="36">
        <v>1267.9666666666669</v>
      </c>
      <c r="F197" s="36">
        <v>1243.4833333333336</v>
      </c>
      <c r="G197" s="36">
        <v>1230.0666666666671</v>
      </c>
      <c r="H197" s="36">
        <v>1305.8666666666668</v>
      </c>
      <c r="I197" s="36">
        <v>1319.2833333333333</v>
      </c>
      <c r="J197" s="36">
        <v>1343.7666666666667</v>
      </c>
      <c r="K197" s="31">
        <v>1294.8</v>
      </c>
      <c r="L197" s="31">
        <v>1256.9000000000001</v>
      </c>
      <c r="M197" s="31">
        <v>23.504439999999999</v>
      </c>
      <c r="N197" s="1"/>
      <c r="O197" s="1"/>
    </row>
    <row r="198" spans="1:15" ht="12.75" customHeight="1">
      <c r="A198" s="51">
        <v>189</v>
      </c>
      <c r="B198" s="53" t="s">
        <v>205</v>
      </c>
      <c r="C198" s="31">
        <v>756.85</v>
      </c>
      <c r="D198" s="36">
        <v>761.1</v>
      </c>
      <c r="E198" s="36">
        <v>750.75</v>
      </c>
      <c r="F198" s="36">
        <v>744.65</v>
      </c>
      <c r="G198" s="36">
        <v>734.3</v>
      </c>
      <c r="H198" s="36">
        <v>767.2</v>
      </c>
      <c r="I198" s="36">
        <v>777.55000000000018</v>
      </c>
      <c r="J198" s="36">
        <v>783.65000000000009</v>
      </c>
      <c r="K198" s="31">
        <v>771.45</v>
      </c>
      <c r="L198" s="31">
        <v>755</v>
      </c>
      <c r="M198" s="31">
        <v>8.7959200000000006</v>
      </c>
      <c r="N198" s="1"/>
      <c r="O198" s="1"/>
    </row>
    <row r="199" spans="1:15" ht="12.75" customHeight="1">
      <c r="A199" s="51">
        <v>190</v>
      </c>
      <c r="B199" s="53" t="s">
        <v>228</v>
      </c>
      <c r="C199" s="31">
        <v>3270.9</v>
      </c>
      <c r="D199" s="36">
        <v>3276.6333333333332</v>
      </c>
      <c r="E199" s="36">
        <v>3221.2666666666664</v>
      </c>
      <c r="F199" s="36">
        <v>3171.6333333333332</v>
      </c>
      <c r="G199" s="36">
        <v>3116.2666666666664</v>
      </c>
      <c r="H199" s="36">
        <v>3326.2666666666664</v>
      </c>
      <c r="I199" s="36">
        <v>3381.6333333333332</v>
      </c>
      <c r="J199" s="36">
        <v>3431.2666666666664</v>
      </c>
      <c r="K199" s="31">
        <v>3332</v>
      </c>
      <c r="L199" s="31">
        <v>3227</v>
      </c>
      <c r="M199" s="31">
        <v>31.114439999999998</v>
      </c>
      <c r="N199" s="1"/>
      <c r="O199" s="1"/>
    </row>
    <row r="200" spans="1:15" ht="12.75" customHeight="1">
      <c r="A200" s="51">
        <v>191</v>
      </c>
      <c r="B200" s="53" t="s">
        <v>229</v>
      </c>
      <c r="C200" s="31">
        <v>2619.35</v>
      </c>
      <c r="D200" s="36">
        <v>2651.7666666666669</v>
      </c>
      <c r="E200" s="36">
        <v>2577.6333333333337</v>
      </c>
      <c r="F200" s="36">
        <v>2535.916666666667</v>
      </c>
      <c r="G200" s="36">
        <v>2461.7833333333338</v>
      </c>
      <c r="H200" s="36">
        <v>2693.4833333333336</v>
      </c>
      <c r="I200" s="36">
        <v>2767.6166666666668</v>
      </c>
      <c r="J200" s="36">
        <v>2809.3333333333335</v>
      </c>
      <c r="K200" s="31">
        <v>2725.9</v>
      </c>
      <c r="L200" s="31">
        <v>2610.0500000000002</v>
      </c>
      <c r="M200" s="31">
        <v>1.9627699999999999</v>
      </c>
      <c r="N200" s="1"/>
      <c r="O200" s="1"/>
    </row>
    <row r="201" spans="1:15" ht="12.75" customHeight="1">
      <c r="A201" s="51">
        <v>192</v>
      </c>
      <c r="B201" s="53" t="s">
        <v>296</v>
      </c>
      <c r="C201" s="31">
        <v>1373</v>
      </c>
      <c r="D201" s="36">
        <v>1394.3</v>
      </c>
      <c r="E201" s="36">
        <v>1341</v>
      </c>
      <c r="F201" s="36">
        <v>1309</v>
      </c>
      <c r="G201" s="36">
        <v>1255.7</v>
      </c>
      <c r="H201" s="36">
        <v>1426.3</v>
      </c>
      <c r="I201" s="36">
        <v>1479.5999999999997</v>
      </c>
      <c r="J201" s="36">
        <v>1511.6</v>
      </c>
      <c r="K201" s="31">
        <v>1447.6</v>
      </c>
      <c r="L201" s="31">
        <v>1362.3</v>
      </c>
      <c r="M201" s="31">
        <v>9.5714000000000006</v>
      </c>
      <c r="N201" s="1"/>
      <c r="O201" s="1"/>
    </row>
    <row r="202" spans="1:15" ht="12.75" customHeight="1">
      <c r="A202" s="51">
        <v>193</v>
      </c>
      <c r="B202" s="53" t="s">
        <v>230</v>
      </c>
      <c r="C202" s="31">
        <v>4503.95</v>
      </c>
      <c r="D202" s="36">
        <v>4492.95</v>
      </c>
      <c r="E202" s="36">
        <v>4427.8999999999996</v>
      </c>
      <c r="F202" s="36">
        <v>4351.8499999999995</v>
      </c>
      <c r="G202" s="36">
        <v>4286.7999999999993</v>
      </c>
      <c r="H202" s="36">
        <v>4569</v>
      </c>
      <c r="I202" s="36">
        <v>4634.0500000000011</v>
      </c>
      <c r="J202" s="36">
        <v>4710.1000000000004</v>
      </c>
      <c r="K202" s="31">
        <v>4558</v>
      </c>
      <c r="L202" s="31">
        <v>4416.8999999999996</v>
      </c>
      <c r="M202" s="31">
        <v>9.82212</v>
      </c>
      <c r="N202" s="1"/>
      <c r="O202" s="1"/>
    </row>
    <row r="203" spans="1:15" ht="12.75" customHeight="1">
      <c r="A203" s="51">
        <v>194</v>
      </c>
      <c r="B203" s="53" t="s">
        <v>298</v>
      </c>
      <c r="C203" s="31">
        <v>4001.85</v>
      </c>
      <c r="D203" s="36">
        <v>3972.0500000000006</v>
      </c>
      <c r="E203" s="36">
        <v>3921.1000000000013</v>
      </c>
      <c r="F203" s="36">
        <v>3840.3500000000008</v>
      </c>
      <c r="G203" s="36">
        <v>3789.4000000000015</v>
      </c>
      <c r="H203" s="36">
        <v>4052.8000000000011</v>
      </c>
      <c r="I203" s="36">
        <v>4103.7500000000009</v>
      </c>
      <c r="J203" s="36">
        <v>4184.5000000000009</v>
      </c>
      <c r="K203" s="31">
        <v>4023</v>
      </c>
      <c r="L203" s="31">
        <v>3891.3</v>
      </c>
      <c r="M203" s="31">
        <v>2.7334800000000001</v>
      </c>
      <c r="N203" s="1"/>
      <c r="O203" s="1"/>
    </row>
    <row r="204" spans="1:15" ht="12.75" customHeight="1">
      <c r="A204" s="51">
        <v>195</v>
      </c>
      <c r="B204" s="53" t="s">
        <v>234</v>
      </c>
      <c r="C204" s="31">
        <v>474.1</v>
      </c>
      <c r="D204" s="36">
        <v>476.98333333333329</v>
      </c>
      <c r="E204" s="36">
        <v>467.51666666666659</v>
      </c>
      <c r="F204" s="36">
        <v>460.93333333333328</v>
      </c>
      <c r="G204" s="36">
        <v>451.46666666666658</v>
      </c>
      <c r="H204" s="36">
        <v>483.56666666666661</v>
      </c>
      <c r="I204" s="36">
        <v>493.0333333333333</v>
      </c>
      <c r="J204" s="36">
        <v>499.61666666666662</v>
      </c>
      <c r="K204" s="31">
        <v>486.45</v>
      </c>
      <c r="L204" s="31">
        <v>470.4</v>
      </c>
      <c r="M204" s="31">
        <v>45.351309999999998</v>
      </c>
      <c r="N204" s="1"/>
      <c r="O204" s="1"/>
    </row>
    <row r="205" spans="1:15" ht="12.75" customHeight="1">
      <c r="A205" s="51">
        <v>196</v>
      </c>
      <c r="B205" s="53" t="s">
        <v>233</v>
      </c>
      <c r="C205" s="31">
        <v>9682.4</v>
      </c>
      <c r="D205" s="36">
        <v>9753.4666666666672</v>
      </c>
      <c r="E205" s="36">
        <v>9558.9333333333343</v>
      </c>
      <c r="F205" s="36">
        <v>9435.4666666666672</v>
      </c>
      <c r="G205" s="36">
        <v>9240.9333333333343</v>
      </c>
      <c r="H205" s="36">
        <v>9876.9333333333343</v>
      </c>
      <c r="I205" s="36">
        <v>10071.466666666667</v>
      </c>
      <c r="J205" s="36">
        <v>10194.933333333334</v>
      </c>
      <c r="K205" s="31">
        <v>9948</v>
      </c>
      <c r="L205" s="31">
        <v>9630</v>
      </c>
      <c r="M205" s="31">
        <v>2.1430500000000001</v>
      </c>
      <c r="N205" s="1"/>
      <c r="O205" s="1"/>
    </row>
    <row r="206" spans="1:15" ht="12.75" customHeight="1">
      <c r="A206" s="51">
        <v>197</v>
      </c>
      <c r="B206" s="53" t="s">
        <v>299</v>
      </c>
      <c r="C206" s="31">
        <v>141.80000000000001</v>
      </c>
      <c r="D206" s="36">
        <v>144.20000000000002</v>
      </c>
      <c r="E206" s="36">
        <v>138.40000000000003</v>
      </c>
      <c r="F206" s="36">
        <v>135.00000000000003</v>
      </c>
      <c r="G206" s="36">
        <v>129.20000000000005</v>
      </c>
      <c r="H206" s="36">
        <v>147.60000000000002</v>
      </c>
      <c r="I206" s="36">
        <v>153.40000000000003</v>
      </c>
      <c r="J206" s="36">
        <v>156.80000000000001</v>
      </c>
      <c r="K206" s="31">
        <v>150</v>
      </c>
      <c r="L206" s="31">
        <v>140.80000000000001</v>
      </c>
      <c r="M206" s="31">
        <v>201.64121</v>
      </c>
      <c r="N206" s="1"/>
      <c r="O206" s="1"/>
    </row>
    <row r="207" spans="1:15" ht="12.75" customHeight="1">
      <c r="A207" s="51">
        <v>198</v>
      </c>
      <c r="B207" s="53" t="s">
        <v>232</v>
      </c>
      <c r="C207" s="31">
        <v>2005.25</v>
      </c>
      <c r="D207" s="36">
        <v>1998.55</v>
      </c>
      <c r="E207" s="36">
        <v>1972.4499999999998</v>
      </c>
      <c r="F207" s="36">
        <v>1939.6499999999999</v>
      </c>
      <c r="G207" s="36">
        <v>1913.5499999999997</v>
      </c>
      <c r="H207" s="36">
        <v>2031.35</v>
      </c>
      <c r="I207" s="36">
        <v>2057.4499999999998</v>
      </c>
      <c r="J207" s="36">
        <v>2090.25</v>
      </c>
      <c r="K207" s="31">
        <v>2024.65</v>
      </c>
      <c r="L207" s="31">
        <v>1965.75</v>
      </c>
      <c r="M207" s="31">
        <v>3.8346100000000001</v>
      </c>
      <c r="N207" s="1"/>
      <c r="O207" s="1"/>
    </row>
    <row r="208" spans="1:15" ht="12.75" customHeight="1">
      <c r="A208" s="51">
        <v>199</v>
      </c>
      <c r="B208" s="53" t="s">
        <v>173</v>
      </c>
      <c r="C208" s="31">
        <v>1202.45</v>
      </c>
      <c r="D208" s="36">
        <v>1213.1000000000001</v>
      </c>
      <c r="E208" s="36">
        <v>1185.7500000000002</v>
      </c>
      <c r="F208" s="36">
        <v>1169.0500000000002</v>
      </c>
      <c r="G208" s="36">
        <v>1141.7000000000003</v>
      </c>
      <c r="H208" s="36">
        <v>1229.8000000000002</v>
      </c>
      <c r="I208" s="36">
        <v>1257.1500000000001</v>
      </c>
      <c r="J208" s="36">
        <v>1273.8500000000001</v>
      </c>
      <c r="K208" s="31">
        <v>1240.45</v>
      </c>
      <c r="L208" s="31">
        <v>1196.4000000000001</v>
      </c>
      <c r="M208" s="31">
        <v>7.2498100000000001</v>
      </c>
      <c r="N208" s="1"/>
      <c r="O208" s="1"/>
    </row>
    <row r="209" spans="1:15" ht="12.75" customHeight="1">
      <c r="A209" s="51">
        <v>200</v>
      </c>
      <c r="B209" s="53" t="s">
        <v>300</v>
      </c>
      <c r="C209" s="31">
        <v>1442.8</v>
      </c>
      <c r="D209" s="36">
        <v>1460.2666666666667</v>
      </c>
      <c r="E209" s="36">
        <v>1420.5333333333333</v>
      </c>
      <c r="F209" s="36">
        <v>1398.2666666666667</v>
      </c>
      <c r="G209" s="36">
        <v>1358.5333333333333</v>
      </c>
      <c r="H209" s="36">
        <v>1482.5333333333333</v>
      </c>
      <c r="I209" s="36">
        <v>1522.2666666666664</v>
      </c>
      <c r="J209" s="36">
        <v>1544.5333333333333</v>
      </c>
      <c r="K209" s="31">
        <v>1500</v>
      </c>
      <c r="L209" s="31">
        <v>1438</v>
      </c>
      <c r="M209" s="31">
        <v>28.863350000000001</v>
      </c>
      <c r="N209" s="1"/>
      <c r="O209" s="1"/>
    </row>
    <row r="210" spans="1:15" ht="12.75" customHeight="1">
      <c r="A210" s="51">
        <v>201</v>
      </c>
      <c r="B210" s="53" t="s">
        <v>235</v>
      </c>
      <c r="C210" s="31">
        <v>396</v>
      </c>
      <c r="D210" s="36">
        <v>399.83333333333331</v>
      </c>
      <c r="E210" s="36">
        <v>388.16666666666663</v>
      </c>
      <c r="F210" s="36">
        <v>380.33333333333331</v>
      </c>
      <c r="G210" s="36">
        <v>368.66666666666663</v>
      </c>
      <c r="H210" s="36">
        <v>407.66666666666663</v>
      </c>
      <c r="I210" s="36">
        <v>419.33333333333326</v>
      </c>
      <c r="J210" s="36">
        <v>427.16666666666663</v>
      </c>
      <c r="K210" s="31">
        <v>411.5</v>
      </c>
      <c r="L210" s="31">
        <v>392</v>
      </c>
      <c r="M210" s="31">
        <v>87.972130000000007</v>
      </c>
      <c r="N210" s="1"/>
      <c r="O210" s="1"/>
    </row>
    <row r="211" spans="1:15" ht="12.75" customHeight="1">
      <c r="A211" s="51">
        <v>202</v>
      </c>
      <c r="B211" s="53" t="s">
        <v>139</v>
      </c>
      <c r="C211" s="31">
        <v>12.4</v>
      </c>
      <c r="D211" s="36">
        <v>12.466666666666667</v>
      </c>
      <c r="E211" s="36">
        <v>12.033333333333333</v>
      </c>
      <c r="F211" s="36">
        <v>11.666666666666666</v>
      </c>
      <c r="G211" s="36">
        <v>11.233333333333333</v>
      </c>
      <c r="H211" s="36">
        <v>12.833333333333334</v>
      </c>
      <c r="I211" s="36">
        <v>13.266666666666667</v>
      </c>
      <c r="J211" s="36">
        <v>13.633333333333335</v>
      </c>
      <c r="K211" s="31">
        <v>12.9</v>
      </c>
      <c r="L211" s="31">
        <v>12.1</v>
      </c>
      <c r="M211" s="31">
        <v>12973.64839</v>
      </c>
      <c r="N211" s="1"/>
      <c r="O211" s="1"/>
    </row>
    <row r="212" spans="1:15" ht="12.75" customHeight="1">
      <c r="A212" s="51">
        <v>203</v>
      </c>
      <c r="B212" s="53" t="s">
        <v>236</v>
      </c>
      <c r="C212" s="31">
        <v>1389.2</v>
      </c>
      <c r="D212" s="36">
        <v>1410.5666666666666</v>
      </c>
      <c r="E212" s="36">
        <v>1358.6333333333332</v>
      </c>
      <c r="F212" s="36">
        <v>1328.0666666666666</v>
      </c>
      <c r="G212" s="36">
        <v>1276.1333333333332</v>
      </c>
      <c r="H212" s="36">
        <v>1441.1333333333332</v>
      </c>
      <c r="I212" s="36">
        <v>1493.0666666666666</v>
      </c>
      <c r="J212" s="36">
        <v>1523.6333333333332</v>
      </c>
      <c r="K212" s="31">
        <v>1462.5</v>
      </c>
      <c r="L212" s="31">
        <v>1380</v>
      </c>
      <c r="M212" s="31">
        <v>23.536470000000001</v>
      </c>
      <c r="N212" s="1"/>
      <c r="O212" s="1"/>
    </row>
    <row r="213" spans="1:15" ht="12.75" customHeight="1">
      <c r="A213" s="51">
        <v>204</v>
      </c>
      <c r="B213" s="53" t="s">
        <v>237</v>
      </c>
      <c r="C213" s="31">
        <v>463.9</v>
      </c>
      <c r="D213" s="36">
        <v>461.08333333333331</v>
      </c>
      <c r="E213" s="36">
        <v>456.81666666666661</v>
      </c>
      <c r="F213" s="36">
        <v>449.73333333333329</v>
      </c>
      <c r="G213" s="36">
        <v>445.46666666666658</v>
      </c>
      <c r="H213" s="36">
        <v>468.16666666666663</v>
      </c>
      <c r="I213" s="36">
        <v>472.43333333333339</v>
      </c>
      <c r="J213" s="36">
        <v>479.51666666666665</v>
      </c>
      <c r="K213" s="31">
        <v>465.35</v>
      </c>
      <c r="L213" s="31">
        <v>454</v>
      </c>
      <c r="M213" s="31">
        <v>46.39264</v>
      </c>
      <c r="N213" s="1"/>
      <c r="O213" s="1"/>
    </row>
    <row r="214" spans="1:15" ht="12.75" customHeight="1">
      <c r="A214" s="51">
        <v>205</v>
      </c>
      <c r="B214" s="53" t="s">
        <v>302</v>
      </c>
      <c r="C214" s="31">
        <v>22.85</v>
      </c>
      <c r="D214" s="36">
        <v>23.266666666666669</v>
      </c>
      <c r="E214" s="36">
        <v>22.233333333333338</v>
      </c>
      <c r="F214" s="36">
        <v>21.616666666666667</v>
      </c>
      <c r="G214" s="36">
        <v>20.583333333333336</v>
      </c>
      <c r="H214" s="36">
        <v>23.88333333333334</v>
      </c>
      <c r="I214" s="36">
        <v>24.916666666666671</v>
      </c>
      <c r="J214" s="36">
        <v>25.533333333333342</v>
      </c>
      <c r="K214" s="31">
        <v>24.3</v>
      </c>
      <c r="L214" s="31">
        <v>22.65</v>
      </c>
      <c r="M214" s="31">
        <v>4458.1205900000004</v>
      </c>
      <c r="N214" s="1"/>
      <c r="O214" s="1"/>
    </row>
    <row r="215" spans="1:15" ht="12.75" customHeight="1">
      <c r="A215" s="51">
        <v>206</v>
      </c>
      <c r="B215" s="53" t="s">
        <v>238</v>
      </c>
      <c r="C215" s="31">
        <v>133.69999999999999</v>
      </c>
      <c r="D215" s="36">
        <v>135.79999999999998</v>
      </c>
      <c r="E215" s="36">
        <v>130.39999999999998</v>
      </c>
      <c r="F215" s="36">
        <v>127.1</v>
      </c>
      <c r="G215" s="36">
        <v>121.69999999999999</v>
      </c>
      <c r="H215" s="36">
        <v>139.09999999999997</v>
      </c>
      <c r="I215" s="36">
        <v>144.5</v>
      </c>
      <c r="J215" s="36">
        <v>147.79999999999995</v>
      </c>
      <c r="K215" s="31">
        <v>141.19999999999999</v>
      </c>
      <c r="L215" s="31">
        <v>132.5</v>
      </c>
      <c r="M215" s="31">
        <v>261.62581</v>
      </c>
      <c r="N215" s="1"/>
      <c r="O215" s="1"/>
    </row>
    <row r="216" spans="1:15" ht="12.75" customHeight="1">
      <c r="A216" s="51">
        <v>207</v>
      </c>
      <c r="B216" s="53" t="s">
        <v>303</v>
      </c>
      <c r="C216" s="31">
        <v>191.45</v>
      </c>
      <c r="D216" s="36">
        <v>190.04999999999998</v>
      </c>
      <c r="E216" s="36">
        <v>183.74999999999997</v>
      </c>
      <c r="F216" s="36">
        <v>176.04999999999998</v>
      </c>
      <c r="G216" s="36">
        <v>169.74999999999997</v>
      </c>
      <c r="H216" s="36">
        <v>197.74999999999997</v>
      </c>
      <c r="I216" s="36">
        <v>204.04999999999998</v>
      </c>
      <c r="J216" s="36">
        <v>211.74999999999997</v>
      </c>
      <c r="K216" s="31">
        <v>196.35</v>
      </c>
      <c r="L216" s="31">
        <v>182.35</v>
      </c>
      <c r="M216" s="31">
        <v>481.61264999999997</v>
      </c>
      <c r="N216" s="1"/>
      <c r="O216" s="1"/>
    </row>
    <row r="217" spans="1:15" ht="12.75" customHeight="1">
      <c r="A217" s="51">
        <v>208</v>
      </c>
      <c r="B217" s="53" t="s">
        <v>239</v>
      </c>
      <c r="C217" s="31">
        <v>980.85</v>
      </c>
      <c r="D217" s="36">
        <v>993.11666666666667</v>
      </c>
      <c r="E217" s="36">
        <v>953.23333333333335</v>
      </c>
      <c r="F217" s="36">
        <v>925.61666666666667</v>
      </c>
      <c r="G217" s="36">
        <v>885.73333333333335</v>
      </c>
      <c r="H217" s="36">
        <v>1020.7333333333333</v>
      </c>
      <c r="I217" s="36">
        <v>1060.6166666666668</v>
      </c>
      <c r="J217" s="36">
        <v>1088.2333333333333</v>
      </c>
      <c r="K217" s="31">
        <v>1033</v>
      </c>
      <c r="L217" s="31">
        <v>965.5</v>
      </c>
      <c r="M217" s="31">
        <v>18.459810000000001</v>
      </c>
      <c r="N217" s="1"/>
      <c r="O217" s="1"/>
    </row>
    <row r="218" spans="1:15" ht="12.75" customHeight="1">
      <c r="A218" s="54"/>
      <c r="B218" s="1"/>
      <c r="C218" s="55"/>
      <c r="D218" s="55"/>
      <c r="E218" s="55"/>
      <c r="F218" s="55"/>
      <c r="G218" s="55"/>
      <c r="H218" s="55"/>
      <c r="I218" s="55"/>
      <c r="J218" s="55"/>
      <c r="K218" s="55"/>
      <c r="L218" s="56"/>
      <c r="M218" s="1"/>
      <c r="N218" s="1"/>
      <c r="O218" s="1"/>
    </row>
    <row r="219" spans="1:15" ht="12.75" customHeight="1">
      <c r="A219" s="54"/>
      <c r="B219" s="1"/>
      <c r="C219" s="55"/>
      <c r="D219" s="55"/>
      <c r="E219" s="55"/>
      <c r="F219" s="55"/>
      <c r="G219" s="55"/>
      <c r="H219" s="55"/>
      <c r="I219" s="55"/>
      <c r="J219" s="55"/>
      <c r="K219" s="55"/>
      <c r="L219" s="56"/>
      <c r="M219" s="1"/>
      <c r="N219" s="1"/>
      <c r="O219" s="1"/>
    </row>
    <row r="220" spans="1:15" ht="12.75" customHeight="1">
      <c r="A220" s="57" t="s">
        <v>304</v>
      </c>
      <c r="B220" s="1"/>
      <c r="C220" s="55"/>
      <c r="D220" s="55"/>
      <c r="E220" s="55"/>
      <c r="F220" s="55"/>
      <c r="G220" s="55"/>
      <c r="H220" s="55"/>
      <c r="I220" s="55"/>
      <c r="J220" s="55"/>
      <c r="K220" s="55"/>
      <c r="L220" s="56"/>
      <c r="M220" s="1"/>
      <c r="N220" s="1"/>
      <c r="O220" s="1"/>
    </row>
    <row r="221" spans="1:15" ht="12.75" customHeight="1">
      <c r="A221" s="1"/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1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58" t="s">
        <v>305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59"/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60" t="s">
        <v>306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240</v>
      </c>
      <c r="B226" s="1"/>
      <c r="C226" s="55"/>
      <c r="D226" s="55"/>
      <c r="E226" s="55"/>
      <c r="F226" s="55"/>
      <c r="G226" s="55"/>
      <c r="H226" s="55"/>
      <c r="I226" s="55"/>
      <c r="J226" s="55"/>
      <c r="K226" s="55"/>
      <c r="L226" s="56"/>
      <c r="M226" s="1"/>
      <c r="N226" s="1"/>
      <c r="O226" s="1"/>
    </row>
    <row r="227" spans="1:15" ht="12.75" customHeight="1">
      <c r="A227" s="44" t="s">
        <v>241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242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56"/>
      <c r="M228" s="1"/>
      <c r="N228" s="1"/>
      <c r="O228" s="1"/>
    </row>
    <row r="229" spans="1:15" ht="12.75" customHeight="1">
      <c r="A229" s="44" t="s">
        <v>243</v>
      </c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44" t="s">
        <v>244</v>
      </c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62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1"/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1"/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3" t="s">
        <v>245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246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247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248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249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250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251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252</v>
      </c>
      <c r="B243" s="1"/>
      <c r="C243" s="55"/>
      <c r="D243" s="55"/>
      <c r="E243" s="55"/>
      <c r="F243" s="55"/>
      <c r="G243" s="55"/>
      <c r="H243" s="55"/>
      <c r="I243" s="55"/>
      <c r="J243" s="55"/>
      <c r="K243" s="55"/>
      <c r="L243" s="56"/>
      <c r="M243" s="1"/>
      <c r="N243" s="1"/>
      <c r="O243" s="1"/>
    </row>
    <row r="244" spans="1:15" ht="12.75" customHeight="1">
      <c r="A244" s="64" t="s">
        <v>253</v>
      </c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64" t="s">
        <v>254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55"/>
      <c r="D291" s="55"/>
      <c r="E291" s="55"/>
      <c r="F291" s="55"/>
      <c r="G291" s="55"/>
      <c r="H291" s="55"/>
      <c r="I291" s="55"/>
      <c r="J291" s="55"/>
      <c r="K291" s="55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55"/>
      <c r="D332" s="55"/>
      <c r="E332" s="55"/>
      <c r="F332" s="55"/>
      <c r="G332" s="55"/>
      <c r="H332" s="55"/>
      <c r="I332" s="55"/>
      <c r="J332" s="55"/>
      <c r="K332" s="55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61"/>
      <c r="D334" s="61"/>
      <c r="E334" s="55"/>
      <c r="F334" s="55"/>
      <c r="G334" s="55"/>
      <c r="H334" s="61"/>
      <c r="I334" s="61"/>
      <c r="J334" s="61"/>
      <c r="K334" s="61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55"/>
      <c r="D337" s="55"/>
      <c r="E337" s="55"/>
      <c r="F337" s="55"/>
      <c r="G337" s="55"/>
      <c r="H337" s="55"/>
      <c r="I337" s="55"/>
      <c r="J337" s="55"/>
      <c r="K337" s="55"/>
      <c r="L337" s="56"/>
      <c r="M337" s="1"/>
      <c r="N337" s="1"/>
      <c r="O337" s="1"/>
    </row>
    <row r="338" spans="1:15" ht="12.75" customHeight="1">
      <c r="A338" s="1"/>
      <c r="B338" s="1"/>
      <c r="C338" s="55"/>
      <c r="D338" s="55"/>
      <c r="E338" s="55"/>
      <c r="F338" s="55"/>
      <c r="G338" s="55"/>
      <c r="H338" s="55"/>
      <c r="I338" s="55"/>
      <c r="J338" s="55"/>
      <c r="K338" s="55"/>
      <c r="L338" s="5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40"/>
      <c r="B1" s="341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307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45420</v>
      </c>
      <c r="L6" s="1"/>
      <c r="M6" s="1"/>
      <c r="N6" s="1"/>
      <c r="O6" s="1"/>
    </row>
    <row r="7" spans="1:15" ht="12.75" customHeight="1">
      <c r="B7" s="1"/>
      <c r="C7" s="1" t="s">
        <v>308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34" t="s">
        <v>16</v>
      </c>
      <c r="B9" s="336" t="s">
        <v>18</v>
      </c>
      <c r="C9" s="339" t="s">
        <v>20</v>
      </c>
      <c r="D9" s="339" t="s">
        <v>21</v>
      </c>
      <c r="E9" s="331" t="s">
        <v>22</v>
      </c>
      <c r="F9" s="332"/>
      <c r="G9" s="333"/>
      <c r="H9" s="331" t="s">
        <v>23</v>
      </c>
      <c r="I9" s="332"/>
      <c r="J9" s="333"/>
      <c r="K9" s="26"/>
      <c r="L9" s="27"/>
      <c r="M9" s="48"/>
      <c r="N9" s="1"/>
      <c r="O9" s="1"/>
    </row>
    <row r="10" spans="1:15" ht="42.75" customHeight="1">
      <c r="A10" s="335"/>
      <c r="B10" s="338"/>
      <c r="C10" s="338"/>
      <c r="D10" s="33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255</v>
      </c>
      <c r="N10" s="1"/>
      <c r="O10" s="1"/>
    </row>
    <row r="11" spans="1:15" ht="12" customHeight="1">
      <c r="A11" s="33">
        <v>1</v>
      </c>
      <c r="B11" s="53" t="s">
        <v>309</v>
      </c>
      <c r="C11" s="31">
        <v>749.25</v>
      </c>
      <c r="D11" s="36">
        <v>753.94999999999993</v>
      </c>
      <c r="E11" s="36">
        <v>733.89999999999986</v>
      </c>
      <c r="F11" s="36">
        <v>718.55</v>
      </c>
      <c r="G11" s="36">
        <v>698.49999999999989</v>
      </c>
      <c r="H11" s="36">
        <v>769.29999999999984</v>
      </c>
      <c r="I11" s="36">
        <v>789.3499999999998</v>
      </c>
      <c r="J11" s="36">
        <v>804.69999999999982</v>
      </c>
      <c r="K11" s="31">
        <v>774</v>
      </c>
      <c r="L11" s="31">
        <v>738.6</v>
      </c>
      <c r="M11" s="31">
        <v>8.7209099999999999</v>
      </c>
      <c r="N11" s="1"/>
      <c r="O11" s="1"/>
    </row>
    <row r="12" spans="1:15" ht="12" customHeight="1">
      <c r="A12" s="33">
        <v>2</v>
      </c>
      <c r="B12" s="53" t="s">
        <v>310</v>
      </c>
      <c r="C12" s="31">
        <v>29625.200000000001</v>
      </c>
      <c r="D12" s="36">
        <v>29542.366666666669</v>
      </c>
      <c r="E12" s="36">
        <v>29202.883333333339</v>
      </c>
      <c r="F12" s="36">
        <v>28780.566666666669</v>
      </c>
      <c r="G12" s="36">
        <v>28441.083333333339</v>
      </c>
      <c r="H12" s="36">
        <v>29964.683333333338</v>
      </c>
      <c r="I12" s="36">
        <v>30304.166666666668</v>
      </c>
      <c r="J12" s="36">
        <v>30726.483333333337</v>
      </c>
      <c r="K12" s="31">
        <v>29881.85</v>
      </c>
      <c r="L12" s="31">
        <v>29120.05</v>
      </c>
      <c r="M12" s="31">
        <v>2.8819999999999998E-2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6888.45</v>
      </c>
      <c r="D13" s="36">
        <v>6918.333333333333</v>
      </c>
      <c r="E13" s="36">
        <v>6796.6666666666661</v>
      </c>
      <c r="F13" s="36">
        <v>6704.8833333333332</v>
      </c>
      <c r="G13" s="36">
        <v>6583.2166666666662</v>
      </c>
      <c r="H13" s="36">
        <v>7010.1166666666659</v>
      </c>
      <c r="I13" s="36">
        <v>7131.7833333333319</v>
      </c>
      <c r="J13" s="36">
        <v>7223.5666666666657</v>
      </c>
      <c r="K13" s="31">
        <v>7040</v>
      </c>
      <c r="L13" s="31">
        <v>6826.55</v>
      </c>
      <c r="M13" s="31">
        <v>3.8424900000000002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2436.4499999999998</v>
      </c>
      <c r="D14" s="36">
        <v>2458.2166666666667</v>
      </c>
      <c r="E14" s="36">
        <v>2400.2333333333336</v>
      </c>
      <c r="F14" s="36">
        <v>2364.0166666666669</v>
      </c>
      <c r="G14" s="36">
        <v>2306.0333333333338</v>
      </c>
      <c r="H14" s="36">
        <v>2494.4333333333334</v>
      </c>
      <c r="I14" s="36">
        <v>2552.4166666666661</v>
      </c>
      <c r="J14" s="36">
        <v>2588.6333333333332</v>
      </c>
      <c r="K14" s="31">
        <v>2516.1999999999998</v>
      </c>
      <c r="L14" s="31">
        <v>2422</v>
      </c>
      <c r="M14" s="31">
        <v>5.8855300000000002</v>
      </c>
      <c r="N14" s="1"/>
      <c r="O14" s="1"/>
    </row>
    <row r="15" spans="1:15" ht="12" customHeight="1">
      <c r="A15" s="33">
        <v>5</v>
      </c>
      <c r="B15" s="53" t="s">
        <v>311</v>
      </c>
      <c r="C15" s="31">
        <v>3804.95</v>
      </c>
      <c r="D15" s="36">
        <v>3822.9666666666672</v>
      </c>
      <c r="E15" s="36">
        <v>3748.0333333333342</v>
      </c>
      <c r="F15" s="36">
        <v>3691.1166666666672</v>
      </c>
      <c r="G15" s="36">
        <v>3616.1833333333343</v>
      </c>
      <c r="H15" s="36">
        <v>3879.8833333333341</v>
      </c>
      <c r="I15" s="36">
        <v>3954.8166666666666</v>
      </c>
      <c r="J15" s="36">
        <v>4011.733333333334</v>
      </c>
      <c r="K15" s="31">
        <v>3897.9</v>
      </c>
      <c r="L15" s="31">
        <v>3766.05</v>
      </c>
      <c r="M15" s="31">
        <v>0.99499000000000004</v>
      </c>
      <c r="N15" s="1"/>
      <c r="O15" s="1"/>
    </row>
    <row r="16" spans="1:15" ht="12" customHeight="1">
      <c r="A16" s="33">
        <v>6</v>
      </c>
      <c r="B16" s="53" t="s">
        <v>312</v>
      </c>
      <c r="C16" s="31">
        <v>1545.5</v>
      </c>
      <c r="D16" s="36">
        <v>1550.3999999999999</v>
      </c>
      <c r="E16" s="36">
        <v>1530.0999999999997</v>
      </c>
      <c r="F16" s="36">
        <v>1514.6999999999998</v>
      </c>
      <c r="G16" s="36">
        <v>1494.3999999999996</v>
      </c>
      <c r="H16" s="36">
        <v>1565.7999999999997</v>
      </c>
      <c r="I16" s="36">
        <v>1586.1</v>
      </c>
      <c r="J16" s="36">
        <v>1601.4999999999998</v>
      </c>
      <c r="K16" s="31">
        <v>1570.7</v>
      </c>
      <c r="L16" s="31">
        <v>1535</v>
      </c>
      <c r="M16" s="31">
        <v>3.6791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630.15</v>
      </c>
      <c r="D17" s="36">
        <v>633.93333333333339</v>
      </c>
      <c r="E17" s="36">
        <v>622.86666666666679</v>
      </c>
      <c r="F17" s="36">
        <v>615.58333333333337</v>
      </c>
      <c r="G17" s="36">
        <v>604.51666666666677</v>
      </c>
      <c r="H17" s="36">
        <v>641.21666666666681</v>
      </c>
      <c r="I17" s="36">
        <v>652.28333333333342</v>
      </c>
      <c r="J17" s="36">
        <v>659.56666666666683</v>
      </c>
      <c r="K17" s="31">
        <v>645</v>
      </c>
      <c r="L17" s="31">
        <v>626.65</v>
      </c>
      <c r="M17" s="31">
        <v>17.871259999999999</v>
      </c>
      <c r="N17" s="1"/>
      <c r="O17" s="1"/>
    </row>
    <row r="18" spans="1:15" ht="12" customHeight="1">
      <c r="A18" s="33">
        <v>8</v>
      </c>
      <c r="B18" s="53" t="s">
        <v>313</v>
      </c>
      <c r="C18" s="31">
        <v>476.05</v>
      </c>
      <c r="D18" s="36">
        <v>481.18333333333334</v>
      </c>
      <c r="E18" s="36">
        <v>468.86666666666667</v>
      </c>
      <c r="F18" s="36">
        <v>461.68333333333334</v>
      </c>
      <c r="G18" s="36">
        <v>449.36666666666667</v>
      </c>
      <c r="H18" s="36">
        <v>488.36666666666667</v>
      </c>
      <c r="I18" s="36">
        <v>500.68333333333339</v>
      </c>
      <c r="J18" s="36">
        <v>507.86666666666667</v>
      </c>
      <c r="K18" s="31">
        <v>493.5</v>
      </c>
      <c r="L18" s="31">
        <v>474</v>
      </c>
      <c r="M18" s="31">
        <v>1.20648</v>
      </c>
      <c r="N18" s="1"/>
      <c r="O18" s="1"/>
    </row>
    <row r="19" spans="1:15" ht="12" customHeight="1">
      <c r="A19" s="33">
        <v>9</v>
      </c>
      <c r="B19" s="53" t="s">
        <v>39</v>
      </c>
      <c r="C19" s="31">
        <v>716.55</v>
      </c>
      <c r="D19" s="36">
        <v>724.45000000000016</v>
      </c>
      <c r="E19" s="36">
        <v>701.3000000000003</v>
      </c>
      <c r="F19" s="36">
        <v>686.05000000000018</v>
      </c>
      <c r="G19" s="36">
        <v>662.90000000000032</v>
      </c>
      <c r="H19" s="36">
        <v>739.70000000000027</v>
      </c>
      <c r="I19" s="36">
        <v>762.85000000000014</v>
      </c>
      <c r="J19" s="36">
        <v>778.10000000000025</v>
      </c>
      <c r="K19" s="31">
        <v>747.6</v>
      </c>
      <c r="L19" s="31">
        <v>709.2</v>
      </c>
      <c r="M19" s="31">
        <v>14.17014</v>
      </c>
      <c r="N19" s="1"/>
      <c r="O19" s="1"/>
    </row>
    <row r="20" spans="1:15" ht="12" customHeight="1">
      <c r="A20" s="33">
        <v>10</v>
      </c>
      <c r="B20" s="53" t="s">
        <v>314</v>
      </c>
      <c r="C20" s="31">
        <v>1593.6</v>
      </c>
      <c r="D20" s="36">
        <v>1579.95</v>
      </c>
      <c r="E20" s="36">
        <v>1558.9</v>
      </c>
      <c r="F20" s="36">
        <v>1524.2</v>
      </c>
      <c r="G20" s="36">
        <v>1503.15</v>
      </c>
      <c r="H20" s="36">
        <v>1614.65</v>
      </c>
      <c r="I20" s="36">
        <v>1635.6999999999998</v>
      </c>
      <c r="J20" s="36">
        <v>1670.4</v>
      </c>
      <c r="K20" s="31">
        <v>1601</v>
      </c>
      <c r="L20" s="31">
        <v>1545.25</v>
      </c>
      <c r="M20" s="31">
        <v>1.73793</v>
      </c>
      <c r="N20" s="1"/>
      <c r="O20" s="1"/>
    </row>
    <row r="21" spans="1:15" ht="12" customHeight="1">
      <c r="A21" s="33">
        <v>11</v>
      </c>
      <c r="B21" s="53" t="s">
        <v>43</v>
      </c>
      <c r="C21" s="31">
        <v>25734.95</v>
      </c>
      <c r="D21" s="36">
        <v>25693.850000000002</v>
      </c>
      <c r="E21" s="36">
        <v>25449.750000000004</v>
      </c>
      <c r="F21" s="36">
        <v>25164.550000000003</v>
      </c>
      <c r="G21" s="36">
        <v>24920.450000000004</v>
      </c>
      <c r="H21" s="36">
        <v>25979.050000000003</v>
      </c>
      <c r="I21" s="36">
        <v>26223.15</v>
      </c>
      <c r="J21" s="36">
        <v>26508.350000000002</v>
      </c>
      <c r="K21" s="31">
        <v>25937.95</v>
      </c>
      <c r="L21" s="31">
        <v>25408.65</v>
      </c>
      <c r="M21" s="31">
        <v>8.7819999999999995E-2</v>
      </c>
      <c r="N21" s="1"/>
      <c r="O21" s="1"/>
    </row>
    <row r="22" spans="1:15" ht="12" customHeight="1">
      <c r="A22" s="33">
        <v>12</v>
      </c>
      <c r="B22" s="53" t="s">
        <v>864</v>
      </c>
      <c r="C22" s="31">
        <v>1021.55</v>
      </c>
      <c r="D22" s="36">
        <v>1030.7166666666667</v>
      </c>
      <c r="E22" s="36">
        <v>1003.1833333333334</v>
      </c>
      <c r="F22" s="36">
        <v>984.81666666666672</v>
      </c>
      <c r="G22" s="36">
        <v>957.28333333333342</v>
      </c>
      <c r="H22" s="36">
        <v>1049.0833333333335</v>
      </c>
      <c r="I22" s="36">
        <v>1076.6166666666668</v>
      </c>
      <c r="J22" s="36">
        <v>1094.9833333333333</v>
      </c>
      <c r="K22" s="31">
        <v>1058.25</v>
      </c>
      <c r="L22" s="31">
        <v>1012.35</v>
      </c>
      <c r="M22" s="31">
        <v>24.55096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2835.95</v>
      </c>
      <c r="D23" s="36">
        <v>2854.4333333333329</v>
      </c>
      <c r="E23" s="36">
        <v>2803.516666666666</v>
      </c>
      <c r="F23" s="36">
        <v>2771.083333333333</v>
      </c>
      <c r="G23" s="36">
        <v>2720.1666666666661</v>
      </c>
      <c r="H23" s="36">
        <v>2886.8666666666659</v>
      </c>
      <c r="I23" s="36">
        <v>2937.7833333333328</v>
      </c>
      <c r="J23" s="36">
        <v>2970.2166666666658</v>
      </c>
      <c r="K23" s="31">
        <v>2905.35</v>
      </c>
      <c r="L23" s="31">
        <v>2822</v>
      </c>
      <c r="M23" s="31">
        <v>12.62311</v>
      </c>
      <c r="N23" s="1"/>
      <c r="O23" s="1"/>
    </row>
    <row r="24" spans="1:15" ht="12.75" customHeight="1">
      <c r="A24" s="33">
        <v>14</v>
      </c>
      <c r="B24" s="53" t="s">
        <v>263</v>
      </c>
      <c r="C24" s="31">
        <v>1726</v>
      </c>
      <c r="D24" s="36">
        <v>1742.3333333333333</v>
      </c>
      <c r="E24" s="36">
        <v>1694.6666666666665</v>
      </c>
      <c r="F24" s="36">
        <v>1663.3333333333333</v>
      </c>
      <c r="G24" s="36">
        <v>1615.6666666666665</v>
      </c>
      <c r="H24" s="36">
        <v>1773.6666666666665</v>
      </c>
      <c r="I24" s="36">
        <v>1821.333333333333</v>
      </c>
      <c r="J24" s="36">
        <v>1852.6666666666665</v>
      </c>
      <c r="K24" s="31">
        <v>1790</v>
      </c>
      <c r="L24" s="31">
        <v>1711</v>
      </c>
      <c r="M24" s="31">
        <v>4.5645699999999998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1287.6500000000001</v>
      </c>
      <c r="D25" s="36">
        <v>1284.6000000000001</v>
      </c>
      <c r="E25" s="36">
        <v>1268.0500000000002</v>
      </c>
      <c r="F25" s="36">
        <v>1248.45</v>
      </c>
      <c r="G25" s="36">
        <v>1231.9000000000001</v>
      </c>
      <c r="H25" s="36">
        <v>1304.2000000000003</v>
      </c>
      <c r="I25" s="36">
        <v>1320.75</v>
      </c>
      <c r="J25" s="36">
        <v>1340.3500000000004</v>
      </c>
      <c r="K25" s="31">
        <v>1301.1500000000001</v>
      </c>
      <c r="L25" s="31">
        <v>1265</v>
      </c>
      <c r="M25" s="31">
        <v>34.743400000000001</v>
      </c>
      <c r="N25" s="1"/>
      <c r="O25" s="1"/>
    </row>
    <row r="26" spans="1:15" ht="12.75" customHeight="1">
      <c r="A26" s="33">
        <v>16</v>
      </c>
      <c r="B26" s="53" t="s">
        <v>822</v>
      </c>
      <c r="C26" s="31">
        <v>580.54999999999995</v>
      </c>
      <c r="D26" s="36">
        <v>584.61666666666667</v>
      </c>
      <c r="E26" s="36">
        <v>572.93333333333339</v>
      </c>
      <c r="F26" s="36">
        <v>565.31666666666672</v>
      </c>
      <c r="G26" s="36">
        <v>553.63333333333344</v>
      </c>
      <c r="H26" s="36">
        <v>592.23333333333335</v>
      </c>
      <c r="I26" s="36">
        <v>603.91666666666652</v>
      </c>
      <c r="J26" s="36">
        <v>611.5333333333333</v>
      </c>
      <c r="K26" s="31">
        <v>596.29999999999995</v>
      </c>
      <c r="L26" s="31">
        <v>577</v>
      </c>
      <c r="M26" s="31">
        <v>25.43948</v>
      </c>
      <c r="N26" s="1"/>
      <c r="O26" s="1"/>
    </row>
    <row r="27" spans="1:15" ht="12.75" customHeight="1">
      <c r="A27" s="33">
        <v>17</v>
      </c>
      <c r="B27" s="53" t="s">
        <v>264</v>
      </c>
      <c r="C27" s="31">
        <v>903.1</v>
      </c>
      <c r="D27" s="36">
        <v>908.5</v>
      </c>
      <c r="E27" s="36">
        <v>895.05</v>
      </c>
      <c r="F27" s="36">
        <v>887</v>
      </c>
      <c r="G27" s="36">
        <v>873.55</v>
      </c>
      <c r="H27" s="36">
        <v>916.55</v>
      </c>
      <c r="I27" s="36">
        <v>930</v>
      </c>
      <c r="J27" s="36">
        <v>938.05</v>
      </c>
      <c r="K27" s="31">
        <v>921.95</v>
      </c>
      <c r="L27" s="31">
        <v>900.45</v>
      </c>
      <c r="M27" s="31">
        <v>29.53294</v>
      </c>
      <c r="N27" s="1"/>
      <c r="O27" s="1"/>
    </row>
    <row r="28" spans="1:15" ht="12.75" customHeight="1">
      <c r="A28" s="33">
        <v>18</v>
      </c>
      <c r="B28" s="53" t="s">
        <v>265</v>
      </c>
      <c r="C28" s="31">
        <v>338</v>
      </c>
      <c r="D28" s="36">
        <v>339.90000000000003</v>
      </c>
      <c r="E28" s="36">
        <v>333.60000000000008</v>
      </c>
      <c r="F28" s="36">
        <v>329.20000000000005</v>
      </c>
      <c r="G28" s="36">
        <v>322.90000000000009</v>
      </c>
      <c r="H28" s="36">
        <v>344.30000000000007</v>
      </c>
      <c r="I28" s="36">
        <v>350.6</v>
      </c>
      <c r="J28" s="36">
        <v>355.00000000000006</v>
      </c>
      <c r="K28" s="31">
        <v>346.2</v>
      </c>
      <c r="L28" s="31">
        <v>335.5</v>
      </c>
      <c r="M28" s="31">
        <v>15.42634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219.75</v>
      </c>
      <c r="D29" s="36">
        <v>219.73333333333335</v>
      </c>
      <c r="E29" s="36">
        <v>212.76666666666671</v>
      </c>
      <c r="F29" s="36">
        <v>205.78333333333336</v>
      </c>
      <c r="G29" s="36">
        <v>198.81666666666672</v>
      </c>
      <c r="H29" s="36">
        <v>226.7166666666667</v>
      </c>
      <c r="I29" s="36">
        <v>233.68333333333334</v>
      </c>
      <c r="J29" s="36">
        <v>240.66666666666669</v>
      </c>
      <c r="K29" s="31">
        <v>226.7</v>
      </c>
      <c r="L29" s="31">
        <v>212.75</v>
      </c>
      <c r="M29" s="31">
        <v>98.920310000000001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252.8</v>
      </c>
      <c r="D30" s="36">
        <v>250.76666666666665</v>
      </c>
      <c r="E30" s="36">
        <v>246.0333333333333</v>
      </c>
      <c r="F30" s="36">
        <v>239.26666666666665</v>
      </c>
      <c r="G30" s="36">
        <v>234.5333333333333</v>
      </c>
      <c r="H30" s="36">
        <v>257.5333333333333</v>
      </c>
      <c r="I30" s="36">
        <v>262.26666666666665</v>
      </c>
      <c r="J30" s="36">
        <v>269.0333333333333</v>
      </c>
      <c r="K30" s="31">
        <v>255.5</v>
      </c>
      <c r="L30" s="31">
        <v>244</v>
      </c>
      <c r="M30" s="31">
        <v>45.083359999999999</v>
      </c>
      <c r="N30" s="1"/>
      <c r="O30" s="1"/>
    </row>
    <row r="31" spans="1:15" ht="12.75" customHeight="1">
      <c r="A31" s="33">
        <v>21</v>
      </c>
      <c r="B31" s="53" t="s">
        <v>315</v>
      </c>
      <c r="C31" s="31">
        <v>601.9</v>
      </c>
      <c r="D31" s="36">
        <v>603.30000000000007</v>
      </c>
      <c r="E31" s="36">
        <v>591.60000000000014</v>
      </c>
      <c r="F31" s="36">
        <v>581.30000000000007</v>
      </c>
      <c r="G31" s="36">
        <v>569.60000000000014</v>
      </c>
      <c r="H31" s="36">
        <v>613.60000000000014</v>
      </c>
      <c r="I31" s="36">
        <v>625.30000000000018</v>
      </c>
      <c r="J31" s="36">
        <v>635.60000000000014</v>
      </c>
      <c r="K31" s="31">
        <v>615</v>
      </c>
      <c r="L31" s="31">
        <v>593</v>
      </c>
      <c r="M31" s="31">
        <v>7.8949199999999999</v>
      </c>
      <c r="N31" s="1"/>
      <c r="O31" s="1"/>
    </row>
    <row r="32" spans="1:15" ht="12.75" customHeight="1">
      <c r="A32" s="33">
        <v>22</v>
      </c>
      <c r="B32" s="53" t="s">
        <v>316</v>
      </c>
      <c r="C32" s="31">
        <v>829.7</v>
      </c>
      <c r="D32" s="36">
        <v>828.23333333333323</v>
      </c>
      <c r="E32" s="36">
        <v>822.01666666666642</v>
      </c>
      <c r="F32" s="36">
        <v>814.33333333333314</v>
      </c>
      <c r="G32" s="36">
        <v>808.11666666666633</v>
      </c>
      <c r="H32" s="36">
        <v>835.91666666666652</v>
      </c>
      <c r="I32" s="36">
        <v>842.13333333333344</v>
      </c>
      <c r="J32" s="36">
        <v>849.81666666666661</v>
      </c>
      <c r="K32" s="31">
        <v>834.45</v>
      </c>
      <c r="L32" s="31">
        <v>820.55</v>
      </c>
      <c r="M32" s="31">
        <v>0.31957000000000002</v>
      </c>
      <c r="N32" s="1"/>
      <c r="O32" s="1"/>
    </row>
    <row r="33" spans="1:15" ht="12.75" customHeight="1">
      <c r="A33" s="33">
        <v>23</v>
      </c>
      <c r="B33" s="53" t="s">
        <v>317</v>
      </c>
      <c r="C33" s="31">
        <v>1080.6500000000001</v>
      </c>
      <c r="D33" s="36">
        <v>1082.5333333333335</v>
      </c>
      <c r="E33" s="36">
        <v>1063.116666666667</v>
      </c>
      <c r="F33" s="36">
        <v>1045.5833333333335</v>
      </c>
      <c r="G33" s="36">
        <v>1026.166666666667</v>
      </c>
      <c r="H33" s="36">
        <v>1100.0666666666671</v>
      </c>
      <c r="I33" s="36">
        <v>1119.4833333333336</v>
      </c>
      <c r="J33" s="36">
        <v>1137.0166666666671</v>
      </c>
      <c r="K33" s="31">
        <v>1101.95</v>
      </c>
      <c r="L33" s="31">
        <v>1065</v>
      </c>
      <c r="M33" s="31">
        <v>1.1816599999999999</v>
      </c>
      <c r="N33" s="1"/>
      <c r="O33" s="1"/>
    </row>
    <row r="34" spans="1:15" ht="12.75" customHeight="1">
      <c r="A34" s="33">
        <v>24</v>
      </c>
      <c r="B34" s="53" t="s">
        <v>318</v>
      </c>
      <c r="C34" s="31">
        <v>2398</v>
      </c>
      <c r="D34" s="36">
        <v>2402.9833333333331</v>
      </c>
      <c r="E34" s="36">
        <v>2362.3166666666662</v>
      </c>
      <c r="F34" s="36">
        <v>2326.6333333333332</v>
      </c>
      <c r="G34" s="36">
        <v>2285.9666666666662</v>
      </c>
      <c r="H34" s="36">
        <v>2438.6666666666661</v>
      </c>
      <c r="I34" s="36">
        <v>2479.333333333333</v>
      </c>
      <c r="J34" s="36">
        <v>2515.016666666666</v>
      </c>
      <c r="K34" s="31">
        <v>2443.65</v>
      </c>
      <c r="L34" s="31">
        <v>2367.3000000000002</v>
      </c>
      <c r="M34" s="31">
        <v>1.9056500000000001</v>
      </c>
      <c r="N34" s="1"/>
      <c r="O34" s="1"/>
    </row>
    <row r="35" spans="1:15" ht="12.75" customHeight="1">
      <c r="A35" s="33">
        <v>25</v>
      </c>
      <c r="B35" s="53" t="s">
        <v>319</v>
      </c>
      <c r="C35" s="31">
        <v>1021.15</v>
      </c>
      <c r="D35" s="36">
        <v>1017.4833333333332</v>
      </c>
      <c r="E35" s="36">
        <v>998.96666666666647</v>
      </c>
      <c r="F35" s="36">
        <v>976.78333333333319</v>
      </c>
      <c r="G35" s="36">
        <v>958.26666666666642</v>
      </c>
      <c r="H35" s="36">
        <v>1039.6666666666665</v>
      </c>
      <c r="I35" s="36">
        <v>1058.1833333333332</v>
      </c>
      <c r="J35" s="36">
        <v>1080.3666666666666</v>
      </c>
      <c r="K35" s="31">
        <v>1036</v>
      </c>
      <c r="L35" s="31">
        <v>995.3</v>
      </c>
      <c r="M35" s="31">
        <v>0.80525999999999998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5117.95</v>
      </c>
      <c r="D36" s="36">
        <v>5105.5</v>
      </c>
      <c r="E36" s="36">
        <v>5003</v>
      </c>
      <c r="F36" s="36">
        <v>4888.05</v>
      </c>
      <c r="G36" s="36">
        <v>4785.55</v>
      </c>
      <c r="H36" s="36">
        <v>5220.45</v>
      </c>
      <c r="I36" s="36">
        <v>5322.95</v>
      </c>
      <c r="J36" s="36">
        <v>5437.9</v>
      </c>
      <c r="K36" s="31">
        <v>5208</v>
      </c>
      <c r="L36" s="31">
        <v>4990.55</v>
      </c>
      <c r="M36" s="31">
        <v>1.7101</v>
      </c>
      <c r="N36" s="1"/>
      <c r="O36" s="1"/>
    </row>
    <row r="37" spans="1:15" ht="12.75" customHeight="1">
      <c r="A37" s="33">
        <v>27</v>
      </c>
      <c r="B37" s="53" t="s">
        <v>320</v>
      </c>
      <c r="C37" s="31">
        <v>2004</v>
      </c>
      <c r="D37" s="36">
        <v>2004.8333333333333</v>
      </c>
      <c r="E37" s="36">
        <v>1987.1666666666665</v>
      </c>
      <c r="F37" s="36">
        <v>1970.3333333333333</v>
      </c>
      <c r="G37" s="36">
        <v>1952.6666666666665</v>
      </c>
      <c r="H37" s="36">
        <v>2021.6666666666665</v>
      </c>
      <c r="I37" s="36">
        <v>2039.333333333333</v>
      </c>
      <c r="J37" s="36">
        <v>2056.1666666666665</v>
      </c>
      <c r="K37" s="31">
        <v>2022.5</v>
      </c>
      <c r="L37" s="31">
        <v>1988</v>
      </c>
      <c r="M37" s="31">
        <v>0.29559999999999997</v>
      </c>
      <c r="N37" s="1"/>
      <c r="O37" s="1"/>
    </row>
    <row r="38" spans="1:15" ht="12.75" customHeight="1">
      <c r="A38" s="33">
        <v>28</v>
      </c>
      <c r="B38" s="53" t="s">
        <v>769</v>
      </c>
      <c r="C38" s="31">
        <v>70.400000000000006</v>
      </c>
      <c r="D38" s="36">
        <v>69.933333333333323</v>
      </c>
      <c r="E38" s="36">
        <v>69.066666666666649</v>
      </c>
      <c r="F38" s="36">
        <v>67.73333333333332</v>
      </c>
      <c r="G38" s="36">
        <v>66.866666666666646</v>
      </c>
      <c r="H38" s="36">
        <v>71.266666666666652</v>
      </c>
      <c r="I38" s="36">
        <v>72.133333333333326</v>
      </c>
      <c r="J38" s="36">
        <v>73.466666666666654</v>
      </c>
      <c r="K38" s="31">
        <v>70.8</v>
      </c>
      <c r="L38" s="31">
        <v>68.599999999999994</v>
      </c>
      <c r="M38" s="31">
        <v>24.988420000000001</v>
      </c>
      <c r="N38" s="1"/>
      <c r="O38" s="1"/>
    </row>
    <row r="39" spans="1:15" ht="12.75" customHeight="1">
      <c r="A39" s="33">
        <v>29</v>
      </c>
      <c r="B39" s="53" t="s">
        <v>865</v>
      </c>
      <c r="C39" s="31">
        <v>26.15</v>
      </c>
      <c r="D39" s="36">
        <v>26.3</v>
      </c>
      <c r="E39" s="36">
        <v>25.950000000000003</v>
      </c>
      <c r="F39" s="36">
        <v>25.750000000000004</v>
      </c>
      <c r="G39" s="36">
        <v>25.400000000000006</v>
      </c>
      <c r="H39" s="36">
        <v>26.5</v>
      </c>
      <c r="I39" s="36">
        <v>26.85</v>
      </c>
      <c r="J39" s="36">
        <v>27.049999999999997</v>
      </c>
      <c r="K39" s="31">
        <v>26.65</v>
      </c>
      <c r="L39" s="31">
        <v>26.1</v>
      </c>
      <c r="M39" s="31">
        <v>47.903790000000001</v>
      </c>
      <c r="N39" s="1"/>
      <c r="O39" s="1"/>
    </row>
    <row r="40" spans="1:15" ht="12.75" customHeight="1">
      <c r="A40" s="33">
        <v>30</v>
      </c>
      <c r="B40" s="53" t="s">
        <v>849</v>
      </c>
      <c r="C40" s="31">
        <v>1106.55</v>
      </c>
      <c r="D40" s="36">
        <v>1120.1166666666668</v>
      </c>
      <c r="E40" s="36">
        <v>1066.9833333333336</v>
      </c>
      <c r="F40" s="36">
        <v>1027.4166666666667</v>
      </c>
      <c r="G40" s="36">
        <v>974.28333333333353</v>
      </c>
      <c r="H40" s="36">
        <v>1159.6833333333336</v>
      </c>
      <c r="I40" s="36">
        <v>1212.8166666666668</v>
      </c>
      <c r="J40" s="36">
        <v>1252.3833333333337</v>
      </c>
      <c r="K40" s="31">
        <v>1173.25</v>
      </c>
      <c r="L40" s="31">
        <v>1080.55</v>
      </c>
      <c r="M40" s="31">
        <v>21.591670000000001</v>
      </c>
      <c r="N40" s="1"/>
      <c r="O40" s="1"/>
    </row>
    <row r="41" spans="1:15" ht="12.75" customHeight="1">
      <c r="A41" s="33">
        <v>31</v>
      </c>
      <c r="B41" s="53" t="s">
        <v>321</v>
      </c>
      <c r="C41" s="31">
        <v>3978.45</v>
      </c>
      <c r="D41" s="36">
        <v>4007.3166666666671</v>
      </c>
      <c r="E41" s="36">
        <v>3884.1333333333341</v>
      </c>
      <c r="F41" s="36">
        <v>3789.8166666666671</v>
      </c>
      <c r="G41" s="36">
        <v>3666.6333333333341</v>
      </c>
      <c r="H41" s="36">
        <v>4101.6333333333341</v>
      </c>
      <c r="I41" s="36">
        <v>4224.8166666666675</v>
      </c>
      <c r="J41" s="36">
        <v>4319.1333333333341</v>
      </c>
      <c r="K41" s="31">
        <v>4130.5</v>
      </c>
      <c r="L41" s="31">
        <v>3913</v>
      </c>
      <c r="M41" s="31">
        <v>1.82863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593.95000000000005</v>
      </c>
      <c r="D42" s="36">
        <v>598.31666666666672</v>
      </c>
      <c r="E42" s="36">
        <v>584.43333333333339</v>
      </c>
      <c r="F42" s="36">
        <v>574.91666666666663</v>
      </c>
      <c r="G42" s="36">
        <v>561.0333333333333</v>
      </c>
      <c r="H42" s="36">
        <v>607.83333333333348</v>
      </c>
      <c r="I42" s="36">
        <v>621.71666666666692</v>
      </c>
      <c r="J42" s="36">
        <v>631.23333333333358</v>
      </c>
      <c r="K42" s="31">
        <v>612.20000000000005</v>
      </c>
      <c r="L42" s="31">
        <v>588.79999999999995</v>
      </c>
      <c r="M42" s="31">
        <v>25.48462</v>
      </c>
      <c r="N42" s="1"/>
      <c r="O42" s="1"/>
    </row>
    <row r="43" spans="1:15" ht="12.75" customHeight="1">
      <c r="A43" s="33">
        <v>33</v>
      </c>
      <c r="B43" s="53" t="s">
        <v>322</v>
      </c>
      <c r="C43" s="31">
        <v>2583.65</v>
      </c>
      <c r="D43" s="36">
        <v>2619.9500000000003</v>
      </c>
      <c r="E43" s="36">
        <v>2538.7500000000005</v>
      </c>
      <c r="F43" s="36">
        <v>2493.8500000000004</v>
      </c>
      <c r="G43" s="36">
        <v>2412.6500000000005</v>
      </c>
      <c r="H43" s="36">
        <v>2664.8500000000004</v>
      </c>
      <c r="I43" s="36">
        <v>2746.05</v>
      </c>
      <c r="J43" s="36">
        <v>2790.9500000000003</v>
      </c>
      <c r="K43" s="31">
        <v>2701.15</v>
      </c>
      <c r="L43" s="31">
        <v>2575.0500000000002</v>
      </c>
      <c r="M43" s="31">
        <v>4.1606699999999996</v>
      </c>
      <c r="N43" s="1"/>
      <c r="O43" s="1"/>
    </row>
    <row r="44" spans="1:15" ht="12.75" customHeight="1">
      <c r="A44" s="33">
        <v>34</v>
      </c>
      <c r="B44" s="53" t="s">
        <v>323</v>
      </c>
      <c r="C44" s="31">
        <v>809</v>
      </c>
      <c r="D44" s="36">
        <v>814.06666666666661</v>
      </c>
      <c r="E44" s="36">
        <v>796.13333333333321</v>
      </c>
      <c r="F44" s="36">
        <v>783.26666666666665</v>
      </c>
      <c r="G44" s="36">
        <v>765.33333333333326</v>
      </c>
      <c r="H44" s="36">
        <v>826.93333333333317</v>
      </c>
      <c r="I44" s="36">
        <v>844.86666666666656</v>
      </c>
      <c r="J44" s="36">
        <v>857.73333333333312</v>
      </c>
      <c r="K44" s="31">
        <v>832</v>
      </c>
      <c r="L44" s="31">
        <v>801.2</v>
      </c>
      <c r="M44" s="31">
        <v>1.5222800000000001</v>
      </c>
      <c r="N44" s="1"/>
      <c r="O44" s="1"/>
    </row>
    <row r="45" spans="1:15" ht="12.75" customHeight="1">
      <c r="A45" s="33">
        <v>35</v>
      </c>
      <c r="B45" s="53" t="s">
        <v>824</v>
      </c>
      <c r="C45" s="31">
        <v>7871.55</v>
      </c>
      <c r="D45" s="36">
        <v>7860.7166666666672</v>
      </c>
      <c r="E45" s="36">
        <v>7676.4333333333343</v>
      </c>
      <c r="F45" s="36">
        <v>7481.3166666666675</v>
      </c>
      <c r="G45" s="36">
        <v>7297.0333333333347</v>
      </c>
      <c r="H45" s="36">
        <v>8055.8333333333339</v>
      </c>
      <c r="I45" s="36">
        <v>8240.1166666666668</v>
      </c>
      <c r="J45" s="36">
        <v>8435.2333333333336</v>
      </c>
      <c r="K45" s="31">
        <v>8045</v>
      </c>
      <c r="L45" s="31">
        <v>7665.6</v>
      </c>
      <c r="M45" s="31">
        <v>2.0496699999999999</v>
      </c>
      <c r="N45" s="1"/>
      <c r="O45" s="1"/>
    </row>
    <row r="46" spans="1:15" ht="12.75" customHeight="1">
      <c r="A46" s="33">
        <v>36</v>
      </c>
      <c r="B46" s="53" t="s">
        <v>53</v>
      </c>
      <c r="C46" s="31">
        <v>5900.25</v>
      </c>
      <c r="D46" s="36">
        <v>5945.55</v>
      </c>
      <c r="E46" s="36">
        <v>5811.1</v>
      </c>
      <c r="F46" s="36">
        <v>5721.95</v>
      </c>
      <c r="G46" s="36">
        <v>5587.5</v>
      </c>
      <c r="H46" s="36">
        <v>6034.7000000000007</v>
      </c>
      <c r="I46" s="36">
        <v>6169.15</v>
      </c>
      <c r="J46" s="36">
        <v>6258.3000000000011</v>
      </c>
      <c r="K46" s="31">
        <v>6080</v>
      </c>
      <c r="L46" s="31">
        <v>5856.4</v>
      </c>
      <c r="M46" s="31">
        <v>4.5592800000000002</v>
      </c>
      <c r="N46" s="1"/>
      <c r="O46" s="1"/>
    </row>
    <row r="47" spans="1:15" ht="12.75" customHeight="1">
      <c r="A47" s="33">
        <v>37</v>
      </c>
      <c r="B47" s="53" t="s">
        <v>55</v>
      </c>
      <c r="C47" s="31">
        <v>478.35</v>
      </c>
      <c r="D47" s="36">
        <v>479.18333333333334</v>
      </c>
      <c r="E47" s="36">
        <v>472.36666666666667</v>
      </c>
      <c r="F47" s="36">
        <v>466.38333333333333</v>
      </c>
      <c r="G47" s="36">
        <v>459.56666666666666</v>
      </c>
      <c r="H47" s="36">
        <v>485.16666666666669</v>
      </c>
      <c r="I47" s="36">
        <v>491.98333333333341</v>
      </c>
      <c r="J47" s="36">
        <v>497.9666666666667</v>
      </c>
      <c r="K47" s="31">
        <v>486</v>
      </c>
      <c r="L47" s="31">
        <v>473.2</v>
      </c>
      <c r="M47" s="31">
        <v>14.310090000000001</v>
      </c>
      <c r="N47" s="1"/>
      <c r="O47" s="1"/>
    </row>
    <row r="48" spans="1:15" ht="12.75" customHeight="1">
      <c r="A48" s="33">
        <v>38</v>
      </c>
      <c r="B48" s="53" t="s">
        <v>324</v>
      </c>
      <c r="C48" s="31">
        <v>323.05</v>
      </c>
      <c r="D48" s="36">
        <v>325.25</v>
      </c>
      <c r="E48" s="36">
        <v>317.8</v>
      </c>
      <c r="F48" s="36">
        <v>312.55</v>
      </c>
      <c r="G48" s="36">
        <v>305.10000000000002</v>
      </c>
      <c r="H48" s="36">
        <v>330.5</v>
      </c>
      <c r="I48" s="36">
        <v>337.95000000000005</v>
      </c>
      <c r="J48" s="36">
        <v>343.2</v>
      </c>
      <c r="K48" s="31">
        <v>332.7</v>
      </c>
      <c r="L48" s="31">
        <v>320</v>
      </c>
      <c r="M48" s="31">
        <v>3.4457300000000002</v>
      </c>
      <c r="N48" s="1"/>
      <c r="O48" s="1"/>
    </row>
    <row r="49" spans="1:15" ht="12.75" customHeight="1">
      <c r="A49" s="33">
        <v>39</v>
      </c>
      <c r="B49" s="53" t="s">
        <v>823</v>
      </c>
      <c r="C49" s="31">
        <v>629</v>
      </c>
      <c r="D49" s="36">
        <v>630.23333333333335</v>
      </c>
      <c r="E49" s="36">
        <v>621.26666666666665</v>
      </c>
      <c r="F49" s="36">
        <v>613.5333333333333</v>
      </c>
      <c r="G49" s="36">
        <v>604.56666666666661</v>
      </c>
      <c r="H49" s="36">
        <v>637.9666666666667</v>
      </c>
      <c r="I49" s="36">
        <v>646.93333333333339</v>
      </c>
      <c r="J49" s="36">
        <v>654.66666666666674</v>
      </c>
      <c r="K49" s="31">
        <v>639.20000000000005</v>
      </c>
      <c r="L49" s="31">
        <v>622.5</v>
      </c>
      <c r="M49" s="31">
        <v>2.4551599999999998</v>
      </c>
      <c r="N49" s="1"/>
      <c r="O49" s="1"/>
    </row>
    <row r="50" spans="1:15" ht="12.75" customHeight="1">
      <c r="A50" s="33">
        <v>40</v>
      </c>
      <c r="B50" s="53" t="s">
        <v>325</v>
      </c>
      <c r="C50" s="31">
        <v>623.15</v>
      </c>
      <c r="D50" s="36">
        <v>630.41666666666663</v>
      </c>
      <c r="E50" s="36">
        <v>613.73333333333323</v>
      </c>
      <c r="F50" s="36">
        <v>604.31666666666661</v>
      </c>
      <c r="G50" s="36">
        <v>587.63333333333321</v>
      </c>
      <c r="H50" s="36">
        <v>639.83333333333326</v>
      </c>
      <c r="I50" s="36">
        <v>656.51666666666665</v>
      </c>
      <c r="J50" s="36">
        <v>665.93333333333328</v>
      </c>
      <c r="K50" s="31">
        <v>647.1</v>
      </c>
      <c r="L50" s="31">
        <v>621</v>
      </c>
      <c r="M50" s="31">
        <v>3.3834</v>
      </c>
      <c r="N50" s="1"/>
      <c r="O50" s="1"/>
    </row>
    <row r="51" spans="1:15" ht="12.75" customHeight="1">
      <c r="A51" s="33">
        <v>41</v>
      </c>
      <c r="B51" s="53" t="s">
        <v>56</v>
      </c>
      <c r="C51" s="31">
        <v>194.1</v>
      </c>
      <c r="D51" s="36">
        <v>196.1</v>
      </c>
      <c r="E51" s="36">
        <v>190.5</v>
      </c>
      <c r="F51" s="36">
        <v>186.9</v>
      </c>
      <c r="G51" s="36">
        <v>181.3</v>
      </c>
      <c r="H51" s="36">
        <v>199.7</v>
      </c>
      <c r="I51" s="36">
        <v>205.29999999999995</v>
      </c>
      <c r="J51" s="36">
        <v>208.89999999999998</v>
      </c>
      <c r="K51" s="31">
        <v>201.7</v>
      </c>
      <c r="L51" s="31">
        <v>192.5</v>
      </c>
      <c r="M51" s="31">
        <v>164.16394</v>
      </c>
      <c r="N51" s="1"/>
      <c r="O51" s="1"/>
    </row>
    <row r="52" spans="1:15" ht="12.75" customHeight="1">
      <c r="A52" s="33">
        <v>42</v>
      </c>
      <c r="B52" s="53" t="s">
        <v>58</v>
      </c>
      <c r="C52" s="31">
        <v>2913</v>
      </c>
      <c r="D52" s="36">
        <v>2928.3166666666671</v>
      </c>
      <c r="E52" s="36">
        <v>2888.6833333333343</v>
      </c>
      <c r="F52" s="36">
        <v>2864.3666666666672</v>
      </c>
      <c r="G52" s="36">
        <v>2824.7333333333345</v>
      </c>
      <c r="H52" s="36">
        <v>2952.6333333333341</v>
      </c>
      <c r="I52" s="36">
        <v>2992.2666666666664</v>
      </c>
      <c r="J52" s="36">
        <v>3016.5833333333339</v>
      </c>
      <c r="K52" s="31">
        <v>2967.95</v>
      </c>
      <c r="L52" s="31">
        <v>2904</v>
      </c>
      <c r="M52" s="31">
        <v>6.2953400000000004</v>
      </c>
      <c r="N52" s="1"/>
      <c r="O52" s="1"/>
    </row>
    <row r="53" spans="1:15" ht="12.75" customHeight="1">
      <c r="A53" s="33">
        <v>43</v>
      </c>
      <c r="B53" s="53" t="s">
        <v>326</v>
      </c>
      <c r="C53" s="31">
        <v>341.55</v>
      </c>
      <c r="D53" s="36">
        <v>342.48333333333335</v>
      </c>
      <c r="E53" s="36">
        <v>338.16666666666669</v>
      </c>
      <c r="F53" s="36">
        <v>334.78333333333336</v>
      </c>
      <c r="G53" s="36">
        <v>330.4666666666667</v>
      </c>
      <c r="H53" s="36">
        <v>345.86666666666667</v>
      </c>
      <c r="I53" s="36">
        <v>350.18333333333328</v>
      </c>
      <c r="J53" s="36">
        <v>353.56666666666666</v>
      </c>
      <c r="K53" s="31">
        <v>346.8</v>
      </c>
      <c r="L53" s="31">
        <v>339.1</v>
      </c>
      <c r="M53" s="31">
        <v>9.2701799999999999</v>
      </c>
      <c r="N53" s="1"/>
      <c r="O53" s="1"/>
    </row>
    <row r="54" spans="1:15" ht="12.75" customHeight="1">
      <c r="A54" s="33">
        <v>44</v>
      </c>
      <c r="B54" s="53" t="s">
        <v>59</v>
      </c>
      <c r="C54" s="31">
        <v>2068.6</v>
      </c>
      <c r="D54" s="36">
        <v>2076.8833333333337</v>
      </c>
      <c r="E54" s="36">
        <v>2022.7666666666673</v>
      </c>
      <c r="F54" s="36">
        <v>1976.9333333333336</v>
      </c>
      <c r="G54" s="36">
        <v>1922.8166666666673</v>
      </c>
      <c r="H54" s="36">
        <v>2122.7166666666672</v>
      </c>
      <c r="I54" s="36">
        <v>2176.833333333333</v>
      </c>
      <c r="J54" s="36">
        <v>2222.6666666666674</v>
      </c>
      <c r="K54" s="31">
        <v>2131</v>
      </c>
      <c r="L54" s="31">
        <v>2031.05</v>
      </c>
      <c r="M54" s="31">
        <v>3.8639199999999998</v>
      </c>
      <c r="N54" s="1"/>
      <c r="O54" s="1"/>
    </row>
    <row r="55" spans="1:15" ht="12.75" customHeight="1">
      <c r="A55" s="33">
        <v>45</v>
      </c>
      <c r="B55" s="53" t="s">
        <v>60</v>
      </c>
      <c r="C55" s="31">
        <v>6120.65</v>
      </c>
      <c r="D55" s="36">
        <v>6122.083333333333</v>
      </c>
      <c r="E55" s="36">
        <v>6058.6166666666659</v>
      </c>
      <c r="F55" s="36">
        <v>5996.583333333333</v>
      </c>
      <c r="G55" s="36">
        <v>5933.1166666666659</v>
      </c>
      <c r="H55" s="36">
        <v>6184.1166666666659</v>
      </c>
      <c r="I55" s="36">
        <v>6247.583333333333</v>
      </c>
      <c r="J55" s="36">
        <v>6309.6166666666659</v>
      </c>
      <c r="K55" s="31">
        <v>6185.55</v>
      </c>
      <c r="L55" s="31">
        <v>6060.05</v>
      </c>
      <c r="M55" s="31">
        <v>1.7863500000000001</v>
      </c>
      <c r="N55" s="1"/>
      <c r="O55" s="1"/>
    </row>
    <row r="56" spans="1:15" ht="12" customHeight="1">
      <c r="A56" s="33">
        <v>46</v>
      </c>
      <c r="B56" s="53" t="s">
        <v>63</v>
      </c>
      <c r="C56" s="31">
        <v>1124.3499999999999</v>
      </c>
      <c r="D56" s="36">
        <v>1130.4833333333333</v>
      </c>
      <c r="E56" s="36">
        <v>1090.9666666666667</v>
      </c>
      <c r="F56" s="36">
        <v>1057.5833333333333</v>
      </c>
      <c r="G56" s="36">
        <v>1018.0666666666666</v>
      </c>
      <c r="H56" s="36">
        <v>1163.8666666666668</v>
      </c>
      <c r="I56" s="36">
        <v>1203.3833333333337</v>
      </c>
      <c r="J56" s="36">
        <v>1236.7666666666669</v>
      </c>
      <c r="K56" s="31">
        <v>1170</v>
      </c>
      <c r="L56" s="31">
        <v>1097.0999999999999</v>
      </c>
      <c r="M56" s="31">
        <v>16.76642</v>
      </c>
      <c r="N56" s="1"/>
      <c r="O56" s="1"/>
    </row>
    <row r="57" spans="1:15" ht="12.75" customHeight="1">
      <c r="A57" s="33">
        <v>47</v>
      </c>
      <c r="B57" s="53" t="s">
        <v>327</v>
      </c>
      <c r="C57" s="31">
        <v>515.5</v>
      </c>
      <c r="D57" s="36">
        <v>521.68333333333328</v>
      </c>
      <c r="E57" s="36">
        <v>504.81666666666661</v>
      </c>
      <c r="F57" s="36">
        <v>494.13333333333333</v>
      </c>
      <c r="G57" s="36">
        <v>477.26666666666665</v>
      </c>
      <c r="H57" s="36">
        <v>532.36666666666656</v>
      </c>
      <c r="I57" s="36">
        <v>549.23333333333312</v>
      </c>
      <c r="J57" s="36">
        <v>559.91666666666652</v>
      </c>
      <c r="K57" s="31">
        <v>538.54999999999995</v>
      </c>
      <c r="L57" s="31">
        <v>511</v>
      </c>
      <c r="M57" s="31">
        <v>4.0602799999999997</v>
      </c>
      <c r="N57" s="1"/>
      <c r="O57" s="1"/>
    </row>
    <row r="58" spans="1:15" ht="12.75" customHeight="1">
      <c r="A58" s="33">
        <v>48</v>
      </c>
      <c r="B58" s="53" t="s">
        <v>266</v>
      </c>
      <c r="C58" s="31">
        <v>4660.45</v>
      </c>
      <c r="D58" s="36">
        <v>4646.4833333333336</v>
      </c>
      <c r="E58" s="36">
        <v>4594.9666666666672</v>
      </c>
      <c r="F58" s="36">
        <v>4529.4833333333336</v>
      </c>
      <c r="G58" s="36">
        <v>4477.9666666666672</v>
      </c>
      <c r="H58" s="36">
        <v>4711.9666666666672</v>
      </c>
      <c r="I58" s="36">
        <v>4763.4833333333336</v>
      </c>
      <c r="J58" s="36">
        <v>4828.9666666666672</v>
      </c>
      <c r="K58" s="31">
        <v>4698</v>
      </c>
      <c r="L58" s="31">
        <v>4581</v>
      </c>
      <c r="M58" s="31">
        <v>4.3102999999999998</v>
      </c>
      <c r="N58" s="1"/>
      <c r="O58" s="1"/>
    </row>
    <row r="59" spans="1:15" ht="12.75" customHeight="1">
      <c r="A59" s="33">
        <v>49</v>
      </c>
      <c r="B59" s="53" t="s">
        <v>64</v>
      </c>
      <c r="C59" s="31">
        <v>1127.7</v>
      </c>
      <c r="D59" s="36">
        <v>1133.5166666666667</v>
      </c>
      <c r="E59" s="36">
        <v>1118.2333333333333</v>
      </c>
      <c r="F59" s="36">
        <v>1108.7666666666667</v>
      </c>
      <c r="G59" s="36">
        <v>1093.4833333333333</v>
      </c>
      <c r="H59" s="36">
        <v>1142.9833333333333</v>
      </c>
      <c r="I59" s="36">
        <v>1158.2666666666667</v>
      </c>
      <c r="J59" s="36">
        <v>1167.7333333333333</v>
      </c>
      <c r="K59" s="31">
        <v>1148.8</v>
      </c>
      <c r="L59" s="31">
        <v>1124.05</v>
      </c>
      <c r="M59" s="31">
        <v>71.155090000000001</v>
      </c>
      <c r="N59" s="1"/>
      <c r="O59" s="1"/>
    </row>
    <row r="60" spans="1:15" ht="12.75" customHeight="1">
      <c r="A60" s="33">
        <v>50</v>
      </c>
      <c r="B60" s="53" t="s">
        <v>328</v>
      </c>
      <c r="C60" s="31">
        <v>3315.75</v>
      </c>
      <c r="D60" s="36">
        <v>3361.35</v>
      </c>
      <c r="E60" s="36">
        <v>3246.35</v>
      </c>
      <c r="F60" s="36">
        <v>3176.95</v>
      </c>
      <c r="G60" s="36">
        <v>3061.95</v>
      </c>
      <c r="H60" s="36">
        <v>3430.75</v>
      </c>
      <c r="I60" s="36">
        <v>3545.75</v>
      </c>
      <c r="J60" s="36">
        <v>3615.15</v>
      </c>
      <c r="K60" s="31">
        <v>3476.35</v>
      </c>
      <c r="L60" s="31">
        <v>3291.95</v>
      </c>
      <c r="M60" s="31">
        <v>2.4365899999999998</v>
      </c>
      <c r="N60" s="1"/>
      <c r="O60" s="1"/>
    </row>
    <row r="61" spans="1:15" ht="12.75" customHeight="1">
      <c r="A61" s="33">
        <v>51</v>
      </c>
      <c r="B61" s="53" t="s">
        <v>826</v>
      </c>
      <c r="C61" s="31">
        <v>320.55</v>
      </c>
      <c r="D61" s="36">
        <v>326.51666666666665</v>
      </c>
      <c r="E61" s="36">
        <v>314.0333333333333</v>
      </c>
      <c r="F61" s="36">
        <v>307.51666666666665</v>
      </c>
      <c r="G61" s="36">
        <v>295.0333333333333</v>
      </c>
      <c r="H61" s="36">
        <v>333.0333333333333</v>
      </c>
      <c r="I61" s="36">
        <v>345.51666666666665</v>
      </c>
      <c r="J61" s="36">
        <v>352.0333333333333</v>
      </c>
      <c r="K61" s="31">
        <v>339</v>
      </c>
      <c r="L61" s="31">
        <v>320</v>
      </c>
      <c r="M61" s="31">
        <v>24.488209999999999</v>
      </c>
      <c r="N61" s="1"/>
      <c r="O61" s="1"/>
    </row>
    <row r="62" spans="1:15" ht="12.75" customHeight="1">
      <c r="A62" s="33">
        <v>52</v>
      </c>
      <c r="B62" s="53" t="s">
        <v>329</v>
      </c>
      <c r="C62" s="31">
        <v>2807.45</v>
      </c>
      <c r="D62" s="36">
        <v>2800.15</v>
      </c>
      <c r="E62" s="36">
        <v>2745.3</v>
      </c>
      <c r="F62" s="36">
        <v>2683.15</v>
      </c>
      <c r="G62" s="36">
        <v>2628.3</v>
      </c>
      <c r="H62" s="36">
        <v>2862.3</v>
      </c>
      <c r="I62" s="36">
        <v>2917.1499999999996</v>
      </c>
      <c r="J62" s="36">
        <v>2979.3</v>
      </c>
      <c r="K62" s="31">
        <v>2855</v>
      </c>
      <c r="L62" s="31">
        <v>2738</v>
      </c>
      <c r="M62" s="31">
        <v>10.274710000000001</v>
      </c>
      <c r="N62" s="1"/>
      <c r="O62" s="1"/>
    </row>
    <row r="63" spans="1:15" ht="12.75" customHeight="1">
      <c r="A63" s="33">
        <v>53</v>
      </c>
      <c r="B63" s="53" t="s">
        <v>65</v>
      </c>
      <c r="C63" s="31">
        <v>8677.9</v>
      </c>
      <c r="D63" s="36">
        <v>8798.4666666666653</v>
      </c>
      <c r="E63" s="36">
        <v>8521.9833333333299</v>
      </c>
      <c r="F63" s="36">
        <v>8366.0666666666639</v>
      </c>
      <c r="G63" s="36">
        <v>8089.5833333333285</v>
      </c>
      <c r="H63" s="36">
        <v>8954.3833333333314</v>
      </c>
      <c r="I63" s="36">
        <v>9230.866666666665</v>
      </c>
      <c r="J63" s="36">
        <v>9386.7833333333328</v>
      </c>
      <c r="K63" s="31">
        <v>9074.9500000000007</v>
      </c>
      <c r="L63" s="31">
        <v>8642.5499999999993</v>
      </c>
      <c r="M63" s="31">
        <v>5.8828500000000004</v>
      </c>
      <c r="N63" s="1"/>
      <c r="O63" s="1"/>
    </row>
    <row r="64" spans="1:15" ht="12.75" customHeight="1">
      <c r="A64" s="33">
        <v>54</v>
      </c>
      <c r="B64" s="53" t="s">
        <v>68</v>
      </c>
      <c r="C64" s="31">
        <v>6872.55</v>
      </c>
      <c r="D64" s="36">
        <v>6867.8833333333341</v>
      </c>
      <c r="E64" s="36">
        <v>6792.6666666666679</v>
      </c>
      <c r="F64" s="36">
        <v>6712.7833333333338</v>
      </c>
      <c r="G64" s="36">
        <v>6637.5666666666675</v>
      </c>
      <c r="H64" s="36">
        <v>6947.7666666666682</v>
      </c>
      <c r="I64" s="36">
        <v>7022.9833333333336</v>
      </c>
      <c r="J64" s="36">
        <v>7102.8666666666686</v>
      </c>
      <c r="K64" s="31">
        <v>6943.1</v>
      </c>
      <c r="L64" s="31">
        <v>6788</v>
      </c>
      <c r="M64" s="31">
        <v>12.981260000000001</v>
      </c>
      <c r="N64" s="1"/>
      <c r="O64" s="1"/>
    </row>
    <row r="65" spans="1:15" ht="12.75" customHeight="1">
      <c r="A65" s="33">
        <v>55</v>
      </c>
      <c r="B65" s="53" t="s">
        <v>67</v>
      </c>
      <c r="C65" s="31">
        <v>1615.15</v>
      </c>
      <c r="D65" s="36">
        <v>1611.05</v>
      </c>
      <c r="E65" s="36">
        <v>1597.1</v>
      </c>
      <c r="F65" s="36">
        <v>1579.05</v>
      </c>
      <c r="G65" s="36">
        <v>1565.1</v>
      </c>
      <c r="H65" s="36">
        <v>1629.1</v>
      </c>
      <c r="I65" s="36">
        <v>1643.0500000000002</v>
      </c>
      <c r="J65" s="36">
        <v>1661.1</v>
      </c>
      <c r="K65" s="31">
        <v>1625</v>
      </c>
      <c r="L65" s="31">
        <v>1593</v>
      </c>
      <c r="M65" s="31">
        <v>13.481249999999999</v>
      </c>
      <c r="N65" s="1"/>
      <c r="O65" s="1"/>
    </row>
    <row r="66" spans="1:15" ht="12.75" customHeight="1">
      <c r="A66" s="33">
        <v>56</v>
      </c>
      <c r="B66" s="53" t="s">
        <v>267</v>
      </c>
      <c r="C66" s="31">
        <v>8279.5499999999993</v>
      </c>
      <c r="D66" s="36">
        <v>8258.5833333333339</v>
      </c>
      <c r="E66" s="36">
        <v>8207.1666666666679</v>
      </c>
      <c r="F66" s="36">
        <v>8134.7833333333338</v>
      </c>
      <c r="G66" s="36">
        <v>8083.3666666666677</v>
      </c>
      <c r="H66" s="36">
        <v>8330.9666666666672</v>
      </c>
      <c r="I66" s="36">
        <v>8382.383333333335</v>
      </c>
      <c r="J66" s="36">
        <v>8454.7666666666682</v>
      </c>
      <c r="K66" s="31">
        <v>8310</v>
      </c>
      <c r="L66" s="31">
        <v>8186.2</v>
      </c>
      <c r="M66" s="31">
        <v>0.33098</v>
      </c>
      <c r="N66" s="1"/>
      <c r="O66" s="1"/>
    </row>
    <row r="67" spans="1:15" ht="12.75" customHeight="1">
      <c r="A67" s="33">
        <v>57</v>
      </c>
      <c r="B67" s="53" t="s">
        <v>330</v>
      </c>
      <c r="C67" s="31">
        <v>2090.3000000000002</v>
      </c>
      <c r="D67" s="36">
        <v>2101.8166666666666</v>
      </c>
      <c r="E67" s="36">
        <v>2062.5333333333333</v>
      </c>
      <c r="F67" s="36">
        <v>2034.7666666666669</v>
      </c>
      <c r="G67" s="36">
        <v>1995.4833333333336</v>
      </c>
      <c r="H67" s="36">
        <v>2129.583333333333</v>
      </c>
      <c r="I67" s="36">
        <v>2168.8666666666659</v>
      </c>
      <c r="J67" s="36">
        <v>2196.6333333333328</v>
      </c>
      <c r="K67" s="31">
        <v>2141.1</v>
      </c>
      <c r="L67" s="31">
        <v>2074.0500000000002</v>
      </c>
      <c r="M67" s="31">
        <v>0.48383999999999999</v>
      </c>
      <c r="N67" s="1"/>
      <c r="O67" s="1"/>
    </row>
    <row r="68" spans="1:15" ht="12.75" customHeight="1">
      <c r="A68" s="33">
        <v>58</v>
      </c>
      <c r="B68" s="53" t="s">
        <v>69</v>
      </c>
      <c r="C68" s="31">
        <v>2444</v>
      </c>
      <c r="D68" s="36">
        <v>2445.3333333333335</v>
      </c>
      <c r="E68" s="36">
        <v>2400.666666666667</v>
      </c>
      <c r="F68" s="36">
        <v>2357.3333333333335</v>
      </c>
      <c r="G68" s="36">
        <v>2312.666666666667</v>
      </c>
      <c r="H68" s="36">
        <v>2488.666666666667</v>
      </c>
      <c r="I68" s="36">
        <v>2533.3333333333339</v>
      </c>
      <c r="J68" s="36">
        <v>2576.666666666667</v>
      </c>
      <c r="K68" s="31">
        <v>2490</v>
      </c>
      <c r="L68" s="31">
        <v>2402</v>
      </c>
      <c r="M68" s="31">
        <v>5.7461200000000003</v>
      </c>
      <c r="N68" s="1"/>
      <c r="O68" s="1"/>
    </row>
    <row r="69" spans="1:15" ht="12.75" customHeight="1">
      <c r="A69" s="33">
        <v>59</v>
      </c>
      <c r="B69" s="53" t="s">
        <v>70</v>
      </c>
      <c r="C69" s="31">
        <v>377</v>
      </c>
      <c r="D69" s="36">
        <v>379.9666666666667</v>
      </c>
      <c r="E69" s="36">
        <v>372.38333333333338</v>
      </c>
      <c r="F69" s="36">
        <v>367.76666666666671</v>
      </c>
      <c r="G69" s="36">
        <v>360.18333333333339</v>
      </c>
      <c r="H69" s="36">
        <v>384.58333333333337</v>
      </c>
      <c r="I69" s="36">
        <v>392.16666666666663</v>
      </c>
      <c r="J69" s="36">
        <v>396.78333333333336</v>
      </c>
      <c r="K69" s="31">
        <v>387.55</v>
      </c>
      <c r="L69" s="31">
        <v>375.35</v>
      </c>
      <c r="M69" s="31">
        <v>8.3360800000000008</v>
      </c>
      <c r="N69" s="1"/>
      <c r="O69" s="1"/>
    </row>
    <row r="70" spans="1:15" ht="12.75" customHeight="1">
      <c r="A70" s="33">
        <v>60</v>
      </c>
      <c r="B70" s="53" t="s">
        <v>71</v>
      </c>
      <c r="C70" s="31">
        <v>181.15</v>
      </c>
      <c r="D70" s="36">
        <v>183.10000000000002</v>
      </c>
      <c r="E70" s="36">
        <v>178.65000000000003</v>
      </c>
      <c r="F70" s="36">
        <v>176.15</v>
      </c>
      <c r="G70" s="36">
        <v>171.70000000000002</v>
      </c>
      <c r="H70" s="36">
        <v>185.60000000000005</v>
      </c>
      <c r="I70" s="36">
        <v>190.05000000000004</v>
      </c>
      <c r="J70" s="36">
        <v>192.55000000000007</v>
      </c>
      <c r="K70" s="31">
        <v>187.55</v>
      </c>
      <c r="L70" s="31">
        <v>180.6</v>
      </c>
      <c r="M70" s="31">
        <v>77.815920000000006</v>
      </c>
      <c r="N70" s="1"/>
      <c r="O70" s="1"/>
    </row>
    <row r="71" spans="1:15" ht="12.75" customHeight="1">
      <c r="A71" s="33">
        <v>61</v>
      </c>
      <c r="B71" s="53" t="s">
        <v>72</v>
      </c>
      <c r="C71" s="31">
        <v>259.05</v>
      </c>
      <c r="D71" s="36">
        <v>261.73333333333335</v>
      </c>
      <c r="E71" s="36">
        <v>255.11666666666667</v>
      </c>
      <c r="F71" s="36">
        <v>251.18333333333334</v>
      </c>
      <c r="G71" s="36">
        <v>244.56666666666666</v>
      </c>
      <c r="H71" s="36">
        <v>265.66666666666669</v>
      </c>
      <c r="I71" s="36">
        <v>272.28333333333336</v>
      </c>
      <c r="J71" s="36">
        <v>276.2166666666667</v>
      </c>
      <c r="K71" s="31">
        <v>268.35000000000002</v>
      </c>
      <c r="L71" s="31">
        <v>257.8</v>
      </c>
      <c r="M71" s="31">
        <v>173.73411999999999</v>
      </c>
      <c r="N71" s="1"/>
      <c r="O71" s="1"/>
    </row>
    <row r="72" spans="1:15" ht="12.75" customHeight="1">
      <c r="A72" s="33">
        <v>62</v>
      </c>
      <c r="B72" s="53" t="s">
        <v>268</v>
      </c>
      <c r="C72" s="31">
        <v>140.94999999999999</v>
      </c>
      <c r="D72" s="36">
        <v>142.55000000000001</v>
      </c>
      <c r="E72" s="36">
        <v>137.70000000000002</v>
      </c>
      <c r="F72" s="36">
        <v>134.45000000000002</v>
      </c>
      <c r="G72" s="36">
        <v>129.60000000000002</v>
      </c>
      <c r="H72" s="36">
        <v>145.80000000000001</v>
      </c>
      <c r="I72" s="36">
        <v>150.65000000000003</v>
      </c>
      <c r="J72" s="36">
        <v>153.9</v>
      </c>
      <c r="K72" s="31">
        <v>147.4</v>
      </c>
      <c r="L72" s="31">
        <v>139.30000000000001</v>
      </c>
      <c r="M72" s="31">
        <v>129.01347999999999</v>
      </c>
      <c r="N72" s="1"/>
      <c r="O72" s="1"/>
    </row>
    <row r="73" spans="1:15" ht="12.75" customHeight="1">
      <c r="A73" s="33">
        <v>63</v>
      </c>
      <c r="B73" s="53" t="s">
        <v>331</v>
      </c>
      <c r="C73" s="31">
        <v>65.05</v>
      </c>
      <c r="D73" s="36">
        <v>65.7</v>
      </c>
      <c r="E73" s="36">
        <v>63.900000000000006</v>
      </c>
      <c r="F73" s="36">
        <v>62.75</v>
      </c>
      <c r="G73" s="36">
        <v>60.95</v>
      </c>
      <c r="H73" s="36">
        <v>66.850000000000009</v>
      </c>
      <c r="I73" s="36">
        <v>68.649999999999991</v>
      </c>
      <c r="J73" s="36">
        <v>69.800000000000011</v>
      </c>
      <c r="K73" s="31">
        <v>67.5</v>
      </c>
      <c r="L73" s="31">
        <v>64.55</v>
      </c>
      <c r="M73" s="31">
        <v>247.67774</v>
      </c>
      <c r="N73" s="1"/>
      <c r="O73" s="1"/>
    </row>
    <row r="74" spans="1:15" ht="12.75" customHeight="1">
      <c r="A74" s="33">
        <v>64</v>
      </c>
      <c r="B74" s="53" t="s">
        <v>73</v>
      </c>
      <c r="C74" s="31">
        <v>1324</v>
      </c>
      <c r="D74" s="36">
        <v>1328.1333333333334</v>
      </c>
      <c r="E74" s="36">
        <v>1313.8666666666668</v>
      </c>
      <c r="F74" s="36">
        <v>1303.7333333333333</v>
      </c>
      <c r="G74" s="36">
        <v>1289.4666666666667</v>
      </c>
      <c r="H74" s="36">
        <v>1338.2666666666669</v>
      </c>
      <c r="I74" s="36">
        <v>1352.5333333333338</v>
      </c>
      <c r="J74" s="36">
        <v>1362.666666666667</v>
      </c>
      <c r="K74" s="31">
        <v>1342.4</v>
      </c>
      <c r="L74" s="31">
        <v>1318</v>
      </c>
      <c r="M74" s="31">
        <v>3.0326</v>
      </c>
      <c r="N74" s="1"/>
      <c r="O74" s="1"/>
    </row>
    <row r="75" spans="1:15" ht="12.75" customHeight="1">
      <c r="A75" s="33">
        <v>65</v>
      </c>
      <c r="B75" s="53" t="s">
        <v>332</v>
      </c>
      <c r="C75" s="31">
        <v>5392.35</v>
      </c>
      <c r="D75" s="36">
        <v>5383.7</v>
      </c>
      <c r="E75" s="36">
        <v>5323.65</v>
      </c>
      <c r="F75" s="36">
        <v>5254.95</v>
      </c>
      <c r="G75" s="36">
        <v>5194.8999999999996</v>
      </c>
      <c r="H75" s="36">
        <v>5452.4</v>
      </c>
      <c r="I75" s="36">
        <v>5512.4500000000007</v>
      </c>
      <c r="J75" s="36">
        <v>5581.15</v>
      </c>
      <c r="K75" s="31">
        <v>5443.75</v>
      </c>
      <c r="L75" s="31">
        <v>5315</v>
      </c>
      <c r="M75" s="31">
        <v>0.11413</v>
      </c>
      <c r="N75" s="1"/>
      <c r="O75" s="1"/>
    </row>
    <row r="76" spans="1:15" ht="12.75" customHeight="1">
      <c r="A76" s="33">
        <v>66</v>
      </c>
      <c r="B76" s="53" t="s">
        <v>75</v>
      </c>
      <c r="C76" s="31">
        <v>512.9</v>
      </c>
      <c r="D76" s="36">
        <v>514.9</v>
      </c>
      <c r="E76" s="36">
        <v>509.84999999999991</v>
      </c>
      <c r="F76" s="36">
        <v>506.79999999999995</v>
      </c>
      <c r="G76" s="36">
        <v>501.74999999999989</v>
      </c>
      <c r="H76" s="36">
        <v>517.94999999999993</v>
      </c>
      <c r="I76" s="36">
        <v>522.99999999999989</v>
      </c>
      <c r="J76" s="36">
        <v>526.04999999999995</v>
      </c>
      <c r="K76" s="31">
        <v>519.95000000000005</v>
      </c>
      <c r="L76" s="31">
        <v>511.85</v>
      </c>
      <c r="M76" s="31">
        <v>6.3531399999999998</v>
      </c>
      <c r="N76" s="1"/>
      <c r="O76" s="1"/>
    </row>
    <row r="77" spans="1:15" ht="12.75" customHeight="1">
      <c r="A77" s="33">
        <v>67</v>
      </c>
      <c r="B77" s="53" t="s">
        <v>333</v>
      </c>
      <c r="C77" s="31">
        <v>1846.15</v>
      </c>
      <c r="D77" s="36">
        <v>1869.3999999999999</v>
      </c>
      <c r="E77" s="36">
        <v>1803.7999999999997</v>
      </c>
      <c r="F77" s="36">
        <v>1761.4499999999998</v>
      </c>
      <c r="G77" s="36">
        <v>1695.8499999999997</v>
      </c>
      <c r="H77" s="36">
        <v>1911.7499999999998</v>
      </c>
      <c r="I77" s="36">
        <v>1977.3499999999997</v>
      </c>
      <c r="J77" s="36">
        <v>2019.6999999999998</v>
      </c>
      <c r="K77" s="31">
        <v>1935</v>
      </c>
      <c r="L77" s="31">
        <v>1827.05</v>
      </c>
      <c r="M77" s="31">
        <v>7.9852999999999996</v>
      </c>
      <c r="N77" s="1"/>
      <c r="O77" s="1"/>
    </row>
    <row r="78" spans="1:15" ht="12.75" customHeight="1">
      <c r="A78" s="33">
        <v>68</v>
      </c>
      <c r="B78" s="53" t="s">
        <v>74</v>
      </c>
      <c r="C78" s="31">
        <v>227.4</v>
      </c>
      <c r="D78" s="36">
        <v>229.55000000000004</v>
      </c>
      <c r="E78" s="36">
        <v>223.30000000000007</v>
      </c>
      <c r="F78" s="36">
        <v>219.20000000000002</v>
      </c>
      <c r="G78" s="36">
        <v>212.95000000000005</v>
      </c>
      <c r="H78" s="36">
        <v>233.65000000000009</v>
      </c>
      <c r="I78" s="36">
        <v>239.90000000000003</v>
      </c>
      <c r="J78" s="36">
        <v>244.00000000000011</v>
      </c>
      <c r="K78" s="31">
        <v>235.8</v>
      </c>
      <c r="L78" s="31">
        <v>225.45</v>
      </c>
      <c r="M78" s="31">
        <v>264.18768999999998</v>
      </c>
      <c r="N78" s="1"/>
      <c r="O78" s="1"/>
    </row>
    <row r="79" spans="1:15" ht="12.75" customHeight="1">
      <c r="A79" s="33">
        <v>69</v>
      </c>
      <c r="B79" s="53" t="s">
        <v>76</v>
      </c>
      <c r="C79" s="31">
        <v>1239.95</v>
      </c>
      <c r="D79" s="36">
        <v>1237.9833333333333</v>
      </c>
      <c r="E79" s="36">
        <v>1225.6666666666667</v>
      </c>
      <c r="F79" s="36">
        <v>1211.3833333333334</v>
      </c>
      <c r="G79" s="36">
        <v>1199.0666666666668</v>
      </c>
      <c r="H79" s="36">
        <v>1252.2666666666667</v>
      </c>
      <c r="I79" s="36">
        <v>1264.5833333333333</v>
      </c>
      <c r="J79" s="36">
        <v>1278.8666666666666</v>
      </c>
      <c r="K79" s="31">
        <v>1250.3</v>
      </c>
      <c r="L79" s="31">
        <v>1223.7</v>
      </c>
      <c r="M79" s="31">
        <v>7.1370399999999998</v>
      </c>
      <c r="N79" s="1"/>
      <c r="O79" s="1"/>
    </row>
    <row r="80" spans="1:15" ht="12.75" customHeight="1">
      <c r="A80" s="33">
        <v>70</v>
      </c>
      <c r="B80" s="53" t="s">
        <v>79</v>
      </c>
      <c r="C80" s="31">
        <v>280.25</v>
      </c>
      <c r="D80" s="36">
        <v>282.31666666666666</v>
      </c>
      <c r="E80" s="36">
        <v>274.63333333333333</v>
      </c>
      <c r="F80" s="36">
        <v>269.01666666666665</v>
      </c>
      <c r="G80" s="36">
        <v>261.33333333333331</v>
      </c>
      <c r="H80" s="36">
        <v>287.93333333333334</v>
      </c>
      <c r="I80" s="36">
        <v>295.61666666666662</v>
      </c>
      <c r="J80" s="36">
        <v>301.23333333333335</v>
      </c>
      <c r="K80" s="31">
        <v>290</v>
      </c>
      <c r="L80" s="31">
        <v>276.7</v>
      </c>
      <c r="M80" s="31">
        <v>340.27122000000003</v>
      </c>
      <c r="N80" s="1"/>
      <c r="O80" s="1"/>
    </row>
    <row r="81" spans="1:15" ht="12.75" customHeight="1">
      <c r="A81" s="33">
        <v>71</v>
      </c>
      <c r="B81" s="53" t="s">
        <v>83</v>
      </c>
      <c r="C81" s="31">
        <v>604.29999999999995</v>
      </c>
      <c r="D81" s="36">
        <v>611.58333333333337</v>
      </c>
      <c r="E81" s="36">
        <v>594.7166666666667</v>
      </c>
      <c r="F81" s="36">
        <v>585.13333333333333</v>
      </c>
      <c r="G81" s="36">
        <v>568.26666666666665</v>
      </c>
      <c r="H81" s="36">
        <v>621.16666666666674</v>
      </c>
      <c r="I81" s="36">
        <v>638.0333333333333</v>
      </c>
      <c r="J81" s="36">
        <v>647.61666666666679</v>
      </c>
      <c r="K81" s="31">
        <v>628.45000000000005</v>
      </c>
      <c r="L81" s="31">
        <v>602</v>
      </c>
      <c r="M81" s="31">
        <v>99.511189999999999</v>
      </c>
      <c r="N81" s="1"/>
      <c r="O81" s="1"/>
    </row>
    <row r="82" spans="1:15" ht="12.75" customHeight="1">
      <c r="A82" s="33">
        <v>72</v>
      </c>
      <c r="B82" s="53" t="s">
        <v>78</v>
      </c>
      <c r="C82" s="31">
        <v>1286.1500000000001</v>
      </c>
      <c r="D82" s="36">
        <v>1283.8666666666668</v>
      </c>
      <c r="E82" s="36">
        <v>1273.2833333333335</v>
      </c>
      <c r="F82" s="36">
        <v>1260.4166666666667</v>
      </c>
      <c r="G82" s="36">
        <v>1249.8333333333335</v>
      </c>
      <c r="H82" s="36">
        <v>1296.7333333333336</v>
      </c>
      <c r="I82" s="36">
        <v>1307.3166666666666</v>
      </c>
      <c r="J82" s="36">
        <v>1320.1833333333336</v>
      </c>
      <c r="K82" s="31">
        <v>1294.45</v>
      </c>
      <c r="L82" s="31">
        <v>1271</v>
      </c>
      <c r="M82" s="31">
        <v>57.670299999999997</v>
      </c>
      <c r="N82" s="1"/>
      <c r="O82" s="1"/>
    </row>
    <row r="83" spans="1:15" ht="12.75" customHeight="1">
      <c r="A83" s="33">
        <v>73</v>
      </c>
      <c r="B83" s="53" t="s">
        <v>825</v>
      </c>
      <c r="C83" s="31">
        <v>518.9</v>
      </c>
      <c r="D83" s="36">
        <v>520.65</v>
      </c>
      <c r="E83" s="36">
        <v>510.29999999999995</v>
      </c>
      <c r="F83" s="36">
        <v>501.69999999999993</v>
      </c>
      <c r="G83" s="36">
        <v>491.34999999999991</v>
      </c>
      <c r="H83" s="36">
        <v>529.25</v>
      </c>
      <c r="I83" s="36">
        <v>539.60000000000014</v>
      </c>
      <c r="J83" s="36">
        <v>548.20000000000005</v>
      </c>
      <c r="K83" s="31">
        <v>531</v>
      </c>
      <c r="L83" s="31">
        <v>512.04999999999995</v>
      </c>
      <c r="M83" s="31">
        <v>6.11008</v>
      </c>
      <c r="N83" s="1"/>
      <c r="O83" s="1"/>
    </row>
    <row r="84" spans="1:15" ht="12.75" customHeight="1">
      <c r="A84" s="33">
        <v>74</v>
      </c>
      <c r="B84" s="53" t="s">
        <v>80</v>
      </c>
      <c r="C84" s="31">
        <v>295.05</v>
      </c>
      <c r="D84" s="36">
        <v>298.41666666666669</v>
      </c>
      <c r="E84" s="36">
        <v>288.83333333333337</v>
      </c>
      <c r="F84" s="36">
        <v>282.61666666666667</v>
      </c>
      <c r="G84" s="36">
        <v>273.03333333333336</v>
      </c>
      <c r="H84" s="36">
        <v>304.63333333333338</v>
      </c>
      <c r="I84" s="36">
        <v>314.21666666666675</v>
      </c>
      <c r="J84" s="36">
        <v>320.43333333333339</v>
      </c>
      <c r="K84" s="31">
        <v>308</v>
      </c>
      <c r="L84" s="31">
        <v>292.2</v>
      </c>
      <c r="M84" s="31">
        <v>89.397750000000002</v>
      </c>
      <c r="N84" s="1"/>
      <c r="O84" s="1"/>
    </row>
    <row r="85" spans="1:15" ht="12.75" customHeight="1">
      <c r="A85" s="33">
        <v>75</v>
      </c>
      <c r="B85" s="53" t="s">
        <v>334</v>
      </c>
      <c r="C85" s="31">
        <v>1546.15</v>
      </c>
      <c r="D85" s="36">
        <v>1540.8166666666668</v>
      </c>
      <c r="E85" s="36">
        <v>1509.1833333333336</v>
      </c>
      <c r="F85" s="36">
        <v>1472.2166666666667</v>
      </c>
      <c r="G85" s="36">
        <v>1440.5833333333335</v>
      </c>
      <c r="H85" s="36">
        <v>1577.7833333333338</v>
      </c>
      <c r="I85" s="36">
        <v>1609.416666666667</v>
      </c>
      <c r="J85" s="36">
        <v>1646.3833333333339</v>
      </c>
      <c r="K85" s="31">
        <v>1572.45</v>
      </c>
      <c r="L85" s="31">
        <v>1503.85</v>
      </c>
      <c r="M85" s="31">
        <v>3.2421500000000001</v>
      </c>
      <c r="N85" s="1"/>
      <c r="O85" s="1"/>
    </row>
    <row r="86" spans="1:15" ht="12.75" customHeight="1">
      <c r="A86" s="33">
        <v>76</v>
      </c>
      <c r="B86" s="53" t="s">
        <v>86</v>
      </c>
      <c r="C86" s="31">
        <v>613.1</v>
      </c>
      <c r="D86" s="36">
        <v>611.36666666666667</v>
      </c>
      <c r="E86" s="36">
        <v>599.73333333333335</v>
      </c>
      <c r="F86" s="36">
        <v>586.36666666666667</v>
      </c>
      <c r="G86" s="36">
        <v>574.73333333333335</v>
      </c>
      <c r="H86" s="36">
        <v>624.73333333333335</v>
      </c>
      <c r="I86" s="36">
        <v>636.36666666666679</v>
      </c>
      <c r="J86" s="36">
        <v>649.73333333333335</v>
      </c>
      <c r="K86" s="31">
        <v>623</v>
      </c>
      <c r="L86" s="31">
        <v>598</v>
      </c>
      <c r="M86" s="31">
        <v>26.398700000000002</v>
      </c>
      <c r="N86" s="1"/>
      <c r="O86" s="1"/>
    </row>
    <row r="87" spans="1:15" ht="12.75" customHeight="1">
      <c r="A87" s="33">
        <v>77</v>
      </c>
      <c r="B87" s="53" t="s">
        <v>335</v>
      </c>
      <c r="C87" s="31">
        <v>7197.95</v>
      </c>
      <c r="D87" s="36">
        <v>7178.8166666666666</v>
      </c>
      <c r="E87" s="36">
        <v>7107.6833333333334</v>
      </c>
      <c r="F87" s="36">
        <v>7017.416666666667</v>
      </c>
      <c r="G87" s="36">
        <v>6946.2833333333338</v>
      </c>
      <c r="H87" s="36">
        <v>7269.083333333333</v>
      </c>
      <c r="I87" s="36">
        <v>7340.2166666666662</v>
      </c>
      <c r="J87" s="36">
        <v>7430.4833333333327</v>
      </c>
      <c r="K87" s="31">
        <v>7249.95</v>
      </c>
      <c r="L87" s="31">
        <v>7088.55</v>
      </c>
      <c r="M87" s="31">
        <v>0.64102999999999999</v>
      </c>
      <c r="N87" s="1"/>
      <c r="O87" s="1"/>
    </row>
    <row r="88" spans="1:15" ht="12.75" customHeight="1">
      <c r="A88" s="33">
        <v>78</v>
      </c>
      <c r="B88" s="53" t="s">
        <v>336</v>
      </c>
      <c r="C88" s="31">
        <v>1444.35</v>
      </c>
      <c r="D88" s="36">
        <v>1452.1499999999999</v>
      </c>
      <c r="E88" s="36">
        <v>1427.2999999999997</v>
      </c>
      <c r="F88" s="36">
        <v>1410.2499999999998</v>
      </c>
      <c r="G88" s="36">
        <v>1385.3999999999996</v>
      </c>
      <c r="H88" s="36">
        <v>1469.1999999999998</v>
      </c>
      <c r="I88" s="36">
        <v>1494.0499999999997</v>
      </c>
      <c r="J88" s="36">
        <v>1511.1</v>
      </c>
      <c r="K88" s="31">
        <v>1477</v>
      </c>
      <c r="L88" s="31">
        <v>1435.1</v>
      </c>
      <c r="M88" s="31">
        <v>4.9122199999999996</v>
      </c>
      <c r="N88" s="1"/>
      <c r="O88" s="1"/>
    </row>
    <row r="89" spans="1:15" ht="12.75" customHeight="1">
      <c r="A89" s="33">
        <v>79</v>
      </c>
      <c r="B89" s="53" t="s">
        <v>337</v>
      </c>
      <c r="C89" s="31">
        <v>1541</v>
      </c>
      <c r="D89" s="36">
        <v>1544.6833333333332</v>
      </c>
      <c r="E89" s="36">
        <v>1516.4166666666663</v>
      </c>
      <c r="F89" s="36">
        <v>1491.833333333333</v>
      </c>
      <c r="G89" s="36">
        <v>1463.5666666666662</v>
      </c>
      <c r="H89" s="36">
        <v>1569.2666666666664</v>
      </c>
      <c r="I89" s="36">
        <v>1597.5333333333333</v>
      </c>
      <c r="J89" s="36">
        <v>1622.1166666666666</v>
      </c>
      <c r="K89" s="31">
        <v>1572.95</v>
      </c>
      <c r="L89" s="31">
        <v>1520.1</v>
      </c>
      <c r="M89" s="31">
        <v>0.43411</v>
      </c>
      <c r="N89" s="1"/>
      <c r="O89" s="1"/>
    </row>
    <row r="90" spans="1:15" ht="12.75" customHeight="1">
      <c r="A90" s="33">
        <v>80</v>
      </c>
      <c r="B90" s="53" t="s">
        <v>338</v>
      </c>
      <c r="C90" s="31">
        <v>508.25</v>
      </c>
      <c r="D90" s="36">
        <v>512.23333333333335</v>
      </c>
      <c r="E90" s="36">
        <v>498.81666666666672</v>
      </c>
      <c r="F90" s="36">
        <v>489.38333333333338</v>
      </c>
      <c r="G90" s="36">
        <v>475.96666666666675</v>
      </c>
      <c r="H90" s="36">
        <v>521.66666666666674</v>
      </c>
      <c r="I90" s="36">
        <v>535.08333333333326</v>
      </c>
      <c r="J90" s="36">
        <v>544.51666666666665</v>
      </c>
      <c r="K90" s="31">
        <v>525.65</v>
      </c>
      <c r="L90" s="31">
        <v>502.8</v>
      </c>
      <c r="M90" s="31">
        <v>5.6930800000000001</v>
      </c>
      <c r="N90" s="1"/>
      <c r="O90" s="1"/>
    </row>
    <row r="91" spans="1:15" ht="12.75" customHeight="1">
      <c r="A91" s="33">
        <v>81</v>
      </c>
      <c r="B91" s="53" t="s">
        <v>81</v>
      </c>
      <c r="C91" s="31">
        <v>29607.85</v>
      </c>
      <c r="D91" s="36">
        <v>29651.3</v>
      </c>
      <c r="E91" s="36">
        <v>29116.6</v>
      </c>
      <c r="F91" s="36">
        <v>28625.35</v>
      </c>
      <c r="G91" s="36">
        <v>28090.649999999998</v>
      </c>
      <c r="H91" s="36">
        <v>30142.55</v>
      </c>
      <c r="I91" s="36">
        <v>30677.250000000004</v>
      </c>
      <c r="J91" s="36">
        <v>31168.5</v>
      </c>
      <c r="K91" s="31">
        <v>30186</v>
      </c>
      <c r="L91" s="31">
        <v>29160.05</v>
      </c>
      <c r="M91" s="31">
        <v>0.26812000000000002</v>
      </c>
      <c r="N91" s="1"/>
      <c r="O91" s="1"/>
    </row>
    <row r="92" spans="1:15" ht="12.75" customHeight="1">
      <c r="A92" s="33">
        <v>82</v>
      </c>
      <c r="B92" s="53" t="s">
        <v>339</v>
      </c>
      <c r="C92" s="31">
        <v>1093.9000000000001</v>
      </c>
      <c r="D92" s="36">
        <v>1107.9333333333334</v>
      </c>
      <c r="E92" s="36">
        <v>1061.9666666666667</v>
      </c>
      <c r="F92" s="36">
        <v>1030.0333333333333</v>
      </c>
      <c r="G92" s="36">
        <v>984.06666666666661</v>
      </c>
      <c r="H92" s="36">
        <v>1139.8666666666668</v>
      </c>
      <c r="I92" s="36">
        <v>1185.8333333333335</v>
      </c>
      <c r="J92" s="36">
        <v>1217.7666666666669</v>
      </c>
      <c r="K92" s="31">
        <v>1153.9000000000001</v>
      </c>
      <c r="L92" s="31">
        <v>1076</v>
      </c>
      <c r="M92" s="31">
        <v>12.95429</v>
      </c>
      <c r="N92" s="1"/>
      <c r="O92" s="1"/>
    </row>
    <row r="93" spans="1:15" ht="12.75" customHeight="1">
      <c r="A93" s="33">
        <v>83</v>
      </c>
      <c r="B93" s="53" t="s">
        <v>340</v>
      </c>
      <c r="C93" s="31" t="e">
        <v>#N/A</v>
      </c>
      <c r="D93" s="36" t="e">
        <v>#N/A</v>
      </c>
      <c r="E93" s="36" t="e">
        <v>#N/A</v>
      </c>
      <c r="F93" s="36" t="e">
        <v>#N/A</v>
      </c>
      <c r="G93" s="36" t="e">
        <v>#N/A</v>
      </c>
      <c r="H93" s="36" t="e">
        <v>#N/A</v>
      </c>
      <c r="I93" s="36" t="e">
        <v>#N/A</v>
      </c>
      <c r="J93" s="36" t="e">
        <v>#N/A</v>
      </c>
      <c r="K93" s="31" t="e">
        <v>#N/A</v>
      </c>
      <c r="L93" s="31" t="e">
        <v>#N/A</v>
      </c>
      <c r="M93" s="31" t="e">
        <v>#N/A</v>
      </c>
      <c r="N93" s="1"/>
      <c r="O93" s="1"/>
    </row>
    <row r="94" spans="1:15" ht="12.75" customHeight="1">
      <c r="A94" s="33">
        <v>84</v>
      </c>
      <c r="B94" s="53" t="s">
        <v>84</v>
      </c>
      <c r="C94" s="31">
        <v>5173.8500000000004</v>
      </c>
      <c r="D94" s="36">
        <v>5147.5166666666664</v>
      </c>
      <c r="E94" s="36">
        <v>5075.1333333333332</v>
      </c>
      <c r="F94" s="36">
        <v>4976.416666666667</v>
      </c>
      <c r="G94" s="36">
        <v>4904.0333333333338</v>
      </c>
      <c r="H94" s="36">
        <v>5246.2333333333327</v>
      </c>
      <c r="I94" s="36">
        <v>5318.6166666666659</v>
      </c>
      <c r="J94" s="36">
        <v>5417.3333333333321</v>
      </c>
      <c r="K94" s="31">
        <v>5219.8999999999996</v>
      </c>
      <c r="L94" s="31">
        <v>5048.8</v>
      </c>
      <c r="M94" s="31">
        <v>11.56073</v>
      </c>
      <c r="N94" s="1"/>
      <c r="O94" s="1"/>
    </row>
    <row r="95" spans="1:15" ht="12.75" customHeight="1">
      <c r="A95" s="33">
        <v>85</v>
      </c>
      <c r="B95" s="53" t="s">
        <v>341</v>
      </c>
      <c r="C95" s="31">
        <v>1925.85</v>
      </c>
      <c r="D95" s="36">
        <v>1917.0833333333333</v>
      </c>
      <c r="E95" s="36">
        <v>1890.1666666666665</v>
      </c>
      <c r="F95" s="36">
        <v>1854.4833333333333</v>
      </c>
      <c r="G95" s="36">
        <v>1827.5666666666666</v>
      </c>
      <c r="H95" s="36">
        <v>1952.7666666666664</v>
      </c>
      <c r="I95" s="36">
        <v>1979.6833333333329</v>
      </c>
      <c r="J95" s="36">
        <v>2015.3666666666663</v>
      </c>
      <c r="K95" s="31">
        <v>1944</v>
      </c>
      <c r="L95" s="31">
        <v>1881.4</v>
      </c>
      <c r="M95" s="31">
        <v>0.69684999999999997</v>
      </c>
      <c r="N95" s="1"/>
      <c r="O95" s="1"/>
    </row>
    <row r="96" spans="1:15" ht="12.75" customHeight="1">
      <c r="A96" s="33">
        <v>86</v>
      </c>
      <c r="B96" s="53" t="s">
        <v>342</v>
      </c>
      <c r="C96" s="31">
        <v>578.70000000000005</v>
      </c>
      <c r="D96" s="36">
        <v>581.41666666666674</v>
      </c>
      <c r="E96" s="36">
        <v>572.73333333333346</v>
      </c>
      <c r="F96" s="36">
        <v>566.76666666666677</v>
      </c>
      <c r="G96" s="36">
        <v>558.08333333333348</v>
      </c>
      <c r="H96" s="36">
        <v>587.38333333333344</v>
      </c>
      <c r="I96" s="36">
        <v>596.06666666666683</v>
      </c>
      <c r="J96" s="36">
        <v>602.03333333333342</v>
      </c>
      <c r="K96" s="31">
        <v>590.1</v>
      </c>
      <c r="L96" s="31">
        <v>575.45000000000005</v>
      </c>
      <c r="M96" s="31">
        <v>1.25702</v>
      </c>
      <c r="N96" s="1"/>
      <c r="O96" s="1"/>
    </row>
    <row r="97" spans="1:15" ht="12.75" customHeight="1">
      <c r="A97" s="33">
        <v>87</v>
      </c>
      <c r="B97" s="53" t="s">
        <v>343</v>
      </c>
      <c r="C97" s="31">
        <v>142.35</v>
      </c>
      <c r="D97" s="36">
        <v>144.26666666666668</v>
      </c>
      <c r="E97" s="36">
        <v>138.38333333333335</v>
      </c>
      <c r="F97" s="36">
        <v>134.41666666666669</v>
      </c>
      <c r="G97" s="36">
        <v>128.53333333333336</v>
      </c>
      <c r="H97" s="36">
        <v>148.23333333333335</v>
      </c>
      <c r="I97" s="36">
        <v>154.11666666666667</v>
      </c>
      <c r="J97" s="36">
        <v>158.08333333333334</v>
      </c>
      <c r="K97" s="31">
        <v>150.15</v>
      </c>
      <c r="L97" s="31">
        <v>140.30000000000001</v>
      </c>
      <c r="M97" s="31">
        <v>72.124589999999998</v>
      </c>
      <c r="N97" s="1"/>
      <c r="O97" s="1"/>
    </row>
    <row r="98" spans="1:15" ht="12.75" customHeight="1">
      <c r="A98" s="33">
        <v>88</v>
      </c>
      <c r="B98" s="53" t="s">
        <v>344</v>
      </c>
      <c r="C98" s="31">
        <v>570.65</v>
      </c>
      <c r="D98" s="36">
        <v>562.1</v>
      </c>
      <c r="E98" s="36">
        <v>539.20000000000005</v>
      </c>
      <c r="F98" s="36">
        <v>507.75</v>
      </c>
      <c r="G98" s="36">
        <v>484.85</v>
      </c>
      <c r="H98" s="36">
        <v>593.55000000000007</v>
      </c>
      <c r="I98" s="36">
        <v>616.44999999999993</v>
      </c>
      <c r="J98" s="36">
        <v>647.90000000000009</v>
      </c>
      <c r="K98" s="31">
        <v>585</v>
      </c>
      <c r="L98" s="31">
        <v>530.65</v>
      </c>
      <c r="M98" s="31">
        <v>145.06616</v>
      </c>
      <c r="N98" s="1"/>
      <c r="O98" s="1"/>
    </row>
    <row r="99" spans="1:15" ht="12.75" customHeight="1">
      <c r="A99" s="33">
        <v>89</v>
      </c>
      <c r="B99" s="53" t="s">
        <v>821</v>
      </c>
      <c r="C99" s="31">
        <v>485.75</v>
      </c>
      <c r="D99" s="36">
        <v>486.0333333333333</v>
      </c>
      <c r="E99" s="36">
        <v>482.31666666666661</v>
      </c>
      <c r="F99" s="36">
        <v>478.88333333333333</v>
      </c>
      <c r="G99" s="36">
        <v>475.16666666666663</v>
      </c>
      <c r="H99" s="36">
        <v>489.46666666666658</v>
      </c>
      <c r="I99" s="36">
        <v>493.18333333333328</v>
      </c>
      <c r="J99" s="36">
        <v>496.61666666666656</v>
      </c>
      <c r="K99" s="31">
        <v>489.75</v>
      </c>
      <c r="L99" s="31">
        <v>482.6</v>
      </c>
      <c r="M99" s="31">
        <v>6.17753</v>
      </c>
      <c r="N99" s="1"/>
      <c r="O99" s="1"/>
    </row>
    <row r="100" spans="1:15" ht="12.75" customHeight="1">
      <c r="A100" s="33">
        <v>90</v>
      </c>
      <c r="B100" s="53" t="s">
        <v>345</v>
      </c>
      <c r="C100" s="31">
        <v>4283.05</v>
      </c>
      <c r="D100" s="36">
        <v>4271.083333333333</v>
      </c>
      <c r="E100" s="36">
        <v>4242.2666666666664</v>
      </c>
      <c r="F100" s="36">
        <v>4201.4833333333336</v>
      </c>
      <c r="G100" s="36">
        <v>4172.666666666667</v>
      </c>
      <c r="H100" s="36">
        <v>4311.8666666666659</v>
      </c>
      <c r="I100" s="36">
        <v>4340.6833333333334</v>
      </c>
      <c r="J100" s="36">
        <v>4381.4666666666653</v>
      </c>
      <c r="K100" s="31">
        <v>4299.8999999999996</v>
      </c>
      <c r="L100" s="31">
        <v>4230.3</v>
      </c>
      <c r="M100" s="31">
        <v>0.25120999999999999</v>
      </c>
      <c r="N100" s="1"/>
      <c r="O100" s="1"/>
    </row>
    <row r="101" spans="1:15" ht="12.75" customHeight="1">
      <c r="A101" s="33">
        <v>91</v>
      </c>
      <c r="B101" s="53" t="s">
        <v>346</v>
      </c>
      <c r="C101" s="31">
        <v>353.4</v>
      </c>
      <c r="D101" s="36">
        <v>354.86666666666662</v>
      </c>
      <c r="E101" s="36">
        <v>348.78333333333325</v>
      </c>
      <c r="F101" s="36">
        <v>344.16666666666663</v>
      </c>
      <c r="G101" s="36">
        <v>338.08333333333326</v>
      </c>
      <c r="H101" s="36">
        <v>359.48333333333323</v>
      </c>
      <c r="I101" s="36">
        <v>365.56666666666661</v>
      </c>
      <c r="J101" s="36">
        <v>370.18333333333322</v>
      </c>
      <c r="K101" s="31">
        <v>360.95</v>
      </c>
      <c r="L101" s="31">
        <v>350.25</v>
      </c>
      <c r="M101" s="31">
        <v>2.8642400000000001</v>
      </c>
      <c r="N101" s="1"/>
      <c r="O101" s="1"/>
    </row>
    <row r="102" spans="1:15" ht="12.75" customHeight="1">
      <c r="A102" s="33">
        <v>92</v>
      </c>
      <c r="B102" s="53" t="s">
        <v>347</v>
      </c>
      <c r="C102" s="31">
        <v>241.5</v>
      </c>
      <c r="D102" s="36">
        <v>242.83333333333334</v>
      </c>
      <c r="E102" s="36">
        <v>237.66666666666669</v>
      </c>
      <c r="F102" s="36">
        <v>233.83333333333334</v>
      </c>
      <c r="G102" s="36">
        <v>228.66666666666669</v>
      </c>
      <c r="H102" s="36">
        <v>246.66666666666669</v>
      </c>
      <c r="I102" s="36">
        <v>251.83333333333337</v>
      </c>
      <c r="J102" s="36">
        <v>255.66666666666669</v>
      </c>
      <c r="K102" s="31">
        <v>248</v>
      </c>
      <c r="L102" s="31">
        <v>239</v>
      </c>
      <c r="M102" s="31">
        <v>5.2682599999999997</v>
      </c>
      <c r="N102" s="1"/>
      <c r="O102" s="1"/>
    </row>
    <row r="103" spans="1:15" ht="12.75" customHeight="1">
      <c r="A103" s="33">
        <v>93</v>
      </c>
      <c r="B103" s="53" t="s">
        <v>88</v>
      </c>
      <c r="C103" s="31">
        <v>739.4</v>
      </c>
      <c r="D103" s="36">
        <v>743.76666666666677</v>
      </c>
      <c r="E103" s="36">
        <v>727.63333333333355</v>
      </c>
      <c r="F103" s="36">
        <v>715.86666666666679</v>
      </c>
      <c r="G103" s="36">
        <v>699.73333333333358</v>
      </c>
      <c r="H103" s="36">
        <v>755.53333333333353</v>
      </c>
      <c r="I103" s="36">
        <v>771.66666666666674</v>
      </c>
      <c r="J103" s="36">
        <v>783.43333333333351</v>
      </c>
      <c r="K103" s="31">
        <v>759.9</v>
      </c>
      <c r="L103" s="31">
        <v>732</v>
      </c>
      <c r="M103" s="31">
        <v>4.9350699999999996</v>
      </c>
      <c r="N103" s="1"/>
      <c r="O103" s="1"/>
    </row>
    <row r="104" spans="1:15" ht="12.75" customHeight="1">
      <c r="A104" s="33">
        <v>94</v>
      </c>
      <c r="B104" s="53" t="s">
        <v>87</v>
      </c>
      <c r="C104" s="31">
        <v>576.75</v>
      </c>
      <c r="D104" s="36">
        <v>581.83333333333337</v>
      </c>
      <c r="E104" s="36">
        <v>566.91666666666674</v>
      </c>
      <c r="F104" s="36">
        <v>557.08333333333337</v>
      </c>
      <c r="G104" s="36">
        <v>542.16666666666674</v>
      </c>
      <c r="H104" s="36">
        <v>591.66666666666674</v>
      </c>
      <c r="I104" s="36">
        <v>606.58333333333348</v>
      </c>
      <c r="J104" s="36">
        <v>616.41666666666674</v>
      </c>
      <c r="K104" s="31">
        <v>596.75</v>
      </c>
      <c r="L104" s="31">
        <v>572</v>
      </c>
      <c r="M104" s="31">
        <v>86.552009999999996</v>
      </c>
      <c r="N104" s="1"/>
      <c r="O104" s="1"/>
    </row>
    <row r="105" spans="1:15" ht="12.75" customHeight="1">
      <c r="A105" s="33">
        <v>95</v>
      </c>
      <c r="B105" s="53" t="s">
        <v>348</v>
      </c>
      <c r="C105" s="31">
        <v>213.05</v>
      </c>
      <c r="D105" s="36">
        <v>214.61666666666665</v>
      </c>
      <c r="E105" s="36">
        <v>208.6333333333333</v>
      </c>
      <c r="F105" s="36">
        <v>204.21666666666664</v>
      </c>
      <c r="G105" s="36">
        <v>198.23333333333329</v>
      </c>
      <c r="H105" s="36">
        <v>219.0333333333333</v>
      </c>
      <c r="I105" s="36">
        <v>225.01666666666665</v>
      </c>
      <c r="J105" s="36">
        <v>229.43333333333331</v>
      </c>
      <c r="K105" s="31">
        <v>220.6</v>
      </c>
      <c r="L105" s="31">
        <v>210.2</v>
      </c>
      <c r="M105" s="31">
        <v>1.6980900000000001</v>
      </c>
      <c r="N105" s="1"/>
      <c r="O105" s="1"/>
    </row>
    <row r="106" spans="1:15" ht="12.75" customHeight="1">
      <c r="A106" s="33">
        <v>96</v>
      </c>
      <c r="B106" s="53" t="s">
        <v>349</v>
      </c>
      <c r="C106" s="31">
        <v>1494.95</v>
      </c>
      <c r="D106" s="36">
        <v>1496.3666666666668</v>
      </c>
      <c r="E106" s="36">
        <v>1478.7333333333336</v>
      </c>
      <c r="F106" s="36">
        <v>1462.5166666666669</v>
      </c>
      <c r="G106" s="36">
        <v>1444.8833333333337</v>
      </c>
      <c r="H106" s="36">
        <v>1512.5833333333335</v>
      </c>
      <c r="I106" s="36">
        <v>1530.2166666666667</v>
      </c>
      <c r="J106" s="36">
        <v>1546.4333333333334</v>
      </c>
      <c r="K106" s="31">
        <v>1514</v>
      </c>
      <c r="L106" s="31">
        <v>1480.15</v>
      </c>
      <c r="M106" s="31">
        <v>11.248340000000001</v>
      </c>
      <c r="N106" s="1"/>
      <c r="O106" s="1"/>
    </row>
    <row r="107" spans="1:15" ht="12.75" customHeight="1">
      <c r="A107" s="33">
        <v>97</v>
      </c>
      <c r="B107" s="53" t="s">
        <v>350</v>
      </c>
      <c r="C107" s="31">
        <v>193.55</v>
      </c>
      <c r="D107" s="36">
        <v>195.63333333333333</v>
      </c>
      <c r="E107" s="36">
        <v>190.41666666666666</v>
      </c>
      <c r="F107" s="36">
        <v>187.28333333333333</v>
      </c>
      <c r="G107" s="36">
        <v>182.06666666666666</v>
      </c>
      <c r="H107" s="36">
        <v>198.76666666666665</v>
      </c>
      <c r="I107" s="36">
        <v>203.98333333333335</v>
      </c>
      <c r="J107" s="36">
        <v>207.11666666666665</v>
      </c>
      <c r="K107" s="31">
        <v>200.85</v>
      </c>
      <c r="L107" s="31">
        <v>192.5</v>
      </c>
      <c r="M107" s="31">
        <v>34.326439999999998</v>
      </c>
      <c r="N107" s="1"/>
      <c r="O107" s="1"/>
    </row>
    <row r="108" spans="1:15" ht="12.75" customHeight="1">
      <c r="A108" s="33">
        <v>98</v>
      </c>
      <c r="B108" s="53" t="s">
        <v>351</v>
      </c>
      <c r="C108" s="31">
        <v>2349.1999999999998</v>
      </c>
      <c r="D108" s="36">
        <v>2395.7166666666667</v>
      </c>
      <c r="E108" s="36">
        <v>2287.4833333333336</v>
      </c>
      <c r="F108" s="36">
        <v>2225.7666666666669</v>
      </c>
      <c r="G108" s="36">
        <v>2117.5333333333338</v>
      </c>
      <c r="H108" s="36">
        <v>2457.4333333333334</v>
      </c>
      <c r="I108" s="36">
        <v>2565.6666666666661</v>
      </c>
      <c r="J108" s="36">
        <v>2627.3833333333332</v>
      </c>
      <c r="K108" s="31">
        <v>2503.9499999999998</v>
      </c>
      <c r="L108" s="31">
        <v>2334</v>
      </c>
      <c r="M108" s="31">
        <v>3.3252999999999999</v>
      </c>
      <c r="N108" s="1"/>
      <c r="O108" s="1"/>
    </row>
    <row r="109" spans="1:15" ht="12.75" customHeight="1">
      <c r="A109" s="33">
        <v>99</v>
      </c>
      <c r="B109" s="53" t="s">
        <v>352</v>
      </c>
      <c r="C109" s="31">
        <v>60.95</v>
      </c>
      <c r="D109" s="36">
        <v>61.716666666666669</v>
      </c>
      <c r="E109" s="36">
        <v>59.283333333333331</v>
      </c>
      <c r="F109" s="36">
        <v>57.61666666666666</v>
      </c>
      <c r="G109" s="36">
        <v>55.183333333333323</v>
      </c>
      <c r="H109" s="36">
        <v>63.38333333333334</v>
      </c>
      <c r="I109" s="36">
        <v>65.816666666666677</v>
      </c>
      <c r="J109" s="36">
        <v>67.483333333333348</v>
      </c>
      <c r="K109" s="31">
        <v>64.150000000000006</v>
      </c>
      <c r="L109" s="31">
        <v>60.05</v>
      </c>
      <c r="M109" s="31">
        <v>175.25167999999999</v>
      </c>
      <c r="N109" s="1"/>
      <c r="O109" s="1"/>
    </row>
    <row r="110" spans="1:15" ht="12.75" customHeight="1">
      <c r="A110" s="33">
        <v>100</v>
      </c>
      <c r="B110" s="53" t="s">
        <v>353</v>
      </c>
      <c r="C110" s="31">
        <v>2109.85</v>
      </c>
      <c r="D110" s="36">
        <v>2149.65</v>
      </c>
      <c r="E110" s="36">
        <v>2060.3000000000002</v>
      </c>
      <c r="F110" s="36">
        <v>2010.75</v>
      </c>
      <c r="G110" s="36">
        <v>1921.4</v>
      </c>
      <c r="H110" s="36">
        <v>2199.2000000000003</v>
      </c>
      <c r="I110" s="36">
        <v>2288.5499999999997</v>
      </c>
      <c r="J110" s="36">
        <v>2338.1000000000004</v>
      </c>
      <c r="K110" s="31">
        <v>2239</v>
      </c>
      <c r="L110" s="31">
        <v>2100.1</v>
      </c>
      <c r="M110" s="31">
        <v>48.595329999999997</v>
      </c>
      <c r="N110" s="1"/>
      <c r="O110" s="1"/>
    </row>
    <row r="111" spans="1:15" ht="12.75" customHeight="1">
      <c r="A111" s="33">
        <v>101</v>
      </c>
      <c r="B111" s="53" t="s">
        <v>354</v>
      </c>
      <c r="C111" s="31">
        <v>644.5</v>
      </c>
      <c r="D111" s="36">
        <v>647.2833333333333</v>
      </c>
      <c r="E111" s="36">
        <v>637.76666666666665</v>
      </c>
      <c r="F111" s="36">
        <v>631.0333333333333</v>
      </c>
      <c r="G111" s="36">
        <v>621.51666666666665</v>
      </c>
      <c r="H111" s="36">
        <v>654.01666666666665</v>
      </c>
      <c r="I111" s="36">
        <v>663.5333333333333</v>
      </c>
      <c r="J111" s="36">
        <v>670.26666666666665</v>
      </c>
      <c r="K111" s="31">
        <v>656.8</v>
      </c>
      <c r="L111" s="31">
        <v>640.54999999999995</v>
      </c>
      <c r="M111" s="31">
        <v>1.5127600000000001</v>
      </c>
      <c r="N111" s="1"/>
      <c r="O111" s="1"/>
    </row>
    <row r="112" spans="1:15" ht="12.75" customHeight="1">
      <c r="A112" s="33">
        <v>102</v>
      </c>
      <c r="B112" s="53" t="s">
        <v>355</v>
      </c>
      <c r="C112" s="31">
        <v>1843.3</v>
      </c>
      <c r="D112" s="36">
        <v>1893.0833333333333</v>
      </c>
      <c r="E112" s="36">
        <v>1756.2166666666665</v>
      </c>
      <c r="F112" s="36">
        <v>1669.1333333333332</v>
      </c>
      <c r="G112" s="36">
        <v>1532.2666666666664</v>
      </c>
      <c r="H112" s="36">
        <v>1980.1666666666665</v>
      </c>
      <c r="I112" s="36">
        <v>2117.0333333333333</v>
      </c>
      <c r="J112" s="36">
        <v>2204.1166666666668</v>
      </c>
      <c r="K112" s="31">
        <v>2029.95</v>
      </c>
      <c r="L112" s="31">
        <v>1806</v>
      </c>
      <c r="M112" s="31">
        <v>16.881309999999999</v>
      </c>
      <c r="N112" s="1"/>
      <c r="O112" s="1"/>
    </row>
    <row r="113" spans="1:15" ht="12.75" customHeight="1">
      <c r="A113" s="33">
        <v>103</v>
      </c>
      <c r="B113" s="53" t="s">
        <v>356</v>
      </c>
      <c r="C113" s="31">
        <v>6821.5</v>
      </c>
      <c r="D113" s="36">
        <v>6827.8833333333341</v>
      </c>
      <c r="E113" s="36">
        <v>6744.6666666666679</v>
      </c>
      <c r="F113" s="36">
        <v>6667.8333333333339</v>
      </c>
      <c r="G113" s="36">
        <v>6584.6166666666677</v>
      </c>
      <c r="H113" s="36">
        <v>6904.7166666666681</v>
      </c>
      <c r="I113" s="36">
        <v>6987.9333333333334</v>
      </c>
      <c r="J113" s="36">
        <v>7064.7666666666682</v>
      </c>
      <c r="K113" s="31">
        <v>6911.1</v>
      </c>
      <c r="L113" s="31">
        <v>6751.05</v>
      </c>
      <c r="M113" s="31">
        <v>7.9170000000000004E-2</v>
      </c>
      <c r="N113" s="1"/>
      <c r="O113" s="1"/>
    </row>
    <row r="114" spans="1:15" ht="12.75" customHeight="1">
      <c r="A114" s="33">
        <v>104</v>
      </c>
      <c r="B114" s="53" t="s">
        <v>357</v>
      </c>
      <c r="C114" s="31">
        <v>877.5</v>
      </c>
      <c r="D114" s="36">
        <v>883.93333333333339</v>
      </c>
      <c r="E114" s="36">
        <v>849.81666666666683</v>
      </c>
      <c r="F114" s="36">
        <v>822.13333333333344</v>
      </c>
      <c r="G114" s="36">
        <v>788.01666666666688</v>
      </c>
      <c r="H114" s="36">
        <v>911.61666666666679</v>
      </c>
      <c r="I114" s="36">
        <v>945.73333333333335</v>
      </c>
      <c r="J114" s="36">
        <v>973.41666666666674</v>
      </c>
      <c r="K114" s="31">
        <v>918.05</v>
      </c>
      <c r="L114" s="31">
        <v>856.25</v>
      </c>
      <c r="M114" s="31">
        <v>10.496600000000001</v>
      </c>
      <c r="N114" s="1"/>
      <c r="O114" s="1"/>
    </row>
    <row r="115" spans="1:15" ht="12.75" customHeight="1">
      <c r="A115" s="33">
        <v>105</v>
      </c>
      <c r="B115" s="53" t="s">
        <v>89</v>
      </c>
      <c r="C115" s="31">
        <v>389.05</v>
      </c>
      <c r="D115" s="36">
        <v>392.15000000000003</v>
      </c>
      <c r="E115" s="36">
        <v>381.40000000000009</v>
      </c>
      <c r="F115" s="36">
        <v>373.75000000000006</v>
      </c>
      <c r="G115" s="36">
        <v>363.00000000000011</v>
      </c>
      <c r="H115" s="36">
        <v>399.80000000000007</v>
      </c>
      <c r="I115" s="36">
        <v>410.54999999999995</v>
      </c>
      <c r="J115" s="36">
        <v>418.20000000000005</v>
      </c>
      <c r="K115" s="31">
        <v>402.9</v>
      </c>
      <c r="L115" s="31">
        <v>384.5</v>
      </c>
      <c r="M115" s="31">
        <v>20.621590000000001</v>
      </c>
      <c r="N115" s="1"/>
      <c r="O115" s="1"/>
    </row>
    <row r="116" spans="1:15" ht="12.75" customHeight="1">
      <c r="A116" s="33">
        <v>106</v>
      </c>
      <c r="B116" s="53" t="s">
        <v>358</v>
      </c>
      <c r="C116" s="31">
        <v>458</v>
      </c>
      <c r="D116" s="36">
        <v>460.81666666666666</v>
      </c>
      <c r="E116" s="36">
        <v>451.38333333333333</v>
      </c>
      <c r="F116" s="36">
        <v>444.76666666666665</v>
      </c>
      <c r="G116" s="36">
        <v>435.33333333333331</v>
      </c>
      <c r="H116" s="36">
        <v>467.43333333333334</v>
      </c>
      <c r="I116" s="36">
        <v>476.86666666666662</v>
      </c>
      <c r="J116" s="36">
        <v>483.48333333333335</v>
      </c>
      <c r="K116" s="31">
        <v>470.25</v>
      </c>
      <c r="L116" s="31">
        <v>454.2</v>
      </c>
      <c r="M116" s="31">
        <v>0.78041000000000005</v>
      </c>
      <c r="N116" s="1"/>
      <c r="O116" s="1"/>
    </row>
    <row r="117" spans="1:15" ht="12.75" customHeight="1">
      <c r="A117" s="33">
        <v>107</v>
      </c>
      <c r="B117" s="53" t="s">
        <v>359</v>
      </c>
      <c r="C117" s="31">
        <v>1099.6500000000001</v>
      </c>
      <c r="D117" s="36">
        <v>1108.2166666666667</v>
      </c>
      <c r="E117" s="36">
        <v>1076.4333333333334</v>
      </c>
      <c r="F117" s="36">
        <v>1053.2166666666667</v>
      </c>
      <c r="G117" s="36">
        <v>1021.4333333333334</v>
      </c>
      <c r="H117" s="36">
        <v>1131.4333333333334</v>
      </c>
      <c r="I117" s="36">
        <v>1163.2166666666667</v>
      </c>
      <c r="J117" s="36">
        <v>1186.4333333333334</v>
      </c>
      <c r="K117" s="31">
        <v>1140</v>
      </c>
      <c r="L117" s="31">
        <v>1085</v>
      </c>
      <c r="M117" s="31">
        <v>0.95513999999999999</v>
      </c>
      <c r="N117" s="1"/>
      <c r="O117" s="1"/>
    </row>
    <row r="118" spans="1:15" ht="12.75" customHeight="1">
      <c r="A118" s="33">
        <v>108</v>
      </c>
      <c r="B118" s="53" t="s">
        <v>90</v>
      </c>
      <c r="C118" s="31">
        <v>1306.3499999999999</v>
      </c>
      <c r="D118" s="36">
        <v>1308.6666666666665</v>
      </c>
      <c r="E118" s="36">
        <v>1286.2833333333331</v>
      </c>
      <c r="F118" s="36">
        <v>1266.2166666666665</v>
      </c>
      <c r="G118" s="36">
        <v>1243.833333333333</v>
      </c>
      <c r="H118" s="36">
        <v>1328.7333333333331</v>
      </c>
      <c r="I118" s="36">
        <v>1351.1166666666663</v>
      </c>
      <c r="J118" s="36">
        <v>1371.1833333333332</v>
      </c>
      <c r="K118" s="31">
        <v>1331.05</v>
      </c>
      <c r="L118" s="31">
        <v>1288.5999999999999</v>
      </c>
      <c r="M118" s="31">
        <v>15.59158</v>
      </c>
      <c r="N118" s="1"/>
      <c r="O118" s="1"/>
    </row>
    <row r="119" spans="1:15" ht="12.75" customHeight="1">
      <c r="A119" s="33">
        <v>109</v>
      </c>
      <c r="B119" s="53" t="s">
        <v>91</v>
      </c>
      <c r="C119" s="31">
        <v>1387.2</v>
      </c>
      <c r="D119" s="36">
        <v>1397.9333333333334</v>
      </c>
      <c r="E119" s="36">
        <v>1367.0166666666669</v>
      </c>
      <c r="F119" s="36">
        <v>1346.8333333333335</v>
      </c>
      <c r="G119" s="36">
        <v>1315.916666666667</v>
      </c>
      <c r="H119" s="36">
        <v>1418.1166666666668</v>
      </c>
      <c r="I119" s="36">
        <v>1449.0333333333333</v>
      </c>
      <c r="J119" s="36">
        <v>1469.2166666666667</v>
      </c>
      <c r="K119" s="31">
        <v>1428.85</v>
      </c>
      <c r="L119" s="31">
        <v>1377.75</v>
      </c>
      <c r="M119" s="31">
        <v>10.85239</v>
      </c>
      <c r="N119" s="1"/>
      <c r="O119" s="1"/>
    </row>
    <row r="120" spans="1:15" ht="12.75" customHeight="1">
      <c r="A120" s="33">
        <v>110</v>
      </c>
      <c r="B120" s="53" t="s">
        <v>98</v>
      </c>
      <c r="C120" s="31">
        <v>154.35</v>
      </c>
      <c r="D120" s="36">
        <v>155.88333333333333</v>
      </c>
      <c r="E120" s="36">
        <v>151.21666666666664</v>
      </c>
      <c r="F120" s="36">
        <v>148.08333333333331</v>
      </c>
      <c r="G120" s="36">
        <v>143.41666666666663</v>
      </c>
      <c r="H120" s="36">
        <v>159.01666666666665</v>
      </c>
      <c r="I120" s="36">
        <v>163.68333333333334</v>
      </c>
      <c r="J120" s="36">
        <v>166.81666666666666</v>
      </c>
      <c r="K120" s="31">
        <v>160.55000000000001</v>
      </c>
      <c r="L120" s="31">
        <v>152.75</v>
      </c>
      <c r="M120" s="31">
        <v>49.347279999999998</v>
      </c>
      <c r="N120" s="1"/>
      <c r="O120" s="1"/>
    </row>
    <row r="121" spans="1:15" ht="12.75" customHeight="1">
      <c r="A121" s="33">
        <v>111</v>
      </c>
      <c r="B121" s="53" t="s">
        <v>269</v>
      </c>
      <c r="C121" s="31">
        <v>1301.45</v>
      </c>
      <c r="D121" s="36">
        <v>1301.5</v>
      </c>
      <c r="E121" s="36">
        <v>1293</v>
      </c>
      <c r="F121" s="36">
        <v>1284.55</v>
      </c>
      <c r="G121" s="36">
        <v>1276.05</v>
      </c>
      <c r="H121" s="36">
        <v>1309.95</v>
      </c>
      <c r="I121" s="36">
        <v>1318.45</v>
      </c>
      <c r="J121" s="36">
        <v>1326.9</v>
      </c>
      <c r="K121" s="31">
        <v>1310</v>
      </c>
      <c r="L121" s="31">
        <v>1293.05</v>
      </c>
      <c r="M121" s="31">
        <v>0.52258000000000004</v>
      </c>
      <c r="N121" s="1"/>
      <c r="O121" s="1"/>
    </row>
    <row r="122" spans="1:15" ht="12.75" customHeight="1">
      <c r="A122" s="33">
        <v>112</v>
      </c>
      <c r="B122" s="53" t="s">
        <v>92</v>
      </c>
      <c r="C122" s="31">
        <v>456</v>
      </c>
      <c r="D122" s="36">
        <v>459.45</v>
      </c>
      <c r="E122" s="36">
        <v>449.4</v>
      </c>
      <c r="F122" s="36">
        <v>442.8</v>
      </c>
      <c r="G122" s="36">
        <v>432.75</v>
      </c>
      <c r="H122" s="36">
        <v>466.04999999999995</v>
      </c>
      <c r="I122" s="36">
        <v>476.1</v>
      </c>
      <c r="J122" s="36">
        <v>482.69999999999993</v>
      </c>
      <c r="K122" s="31">
        <v>469.5</v>
      </c>
      <c r="L122" s="31">
        <v>452.85</v>
      </c>
      <c r="M122" s="31">
        <v>137.28379000000001</v>
      </c>
      <c r="N122" s="1"/>
      <c r="O122" s="1"/>
    </row>
    <row r="123" spans="1:15" ht="12.75" customHeight="1">
      <c r="A123" s="33">
        <v>113</v>
      </c>
      <c r="B123" s="53" t="s">
        <v>360</v>
      </c>
      <c r="C123" s="31">
        <v>1247.25</v>
      </c>
      <c r="D123" s="36">
        <v>1270.0333333333333</v>
      </c>
      <c r="E123" s="36">
        <v>1204.0666666666666</v>
      </c>
      <c r="F123" s="36">
        <v>1160.8833333333332</v>
      </c>
      <c r="G123" s="36">
        <v>1094.9166666666665</v>
      </c>
      <c r="H123" s="36">
        <v>1313.2166666666667</v>
      </c>
      <c r="I123" s="36">
        <v>1379.1833333333334</v>
      </c>
      <c r="J123" s="36">
        <v>1422.3666666666668</v>
      </c>
      <c r="K123" s="31">
        <v>1336</v>
      </c>
      <c r="L123" s="31">
        <v>1226.8499999999999</v>
      </c>
      <c r="M123" s="31">
        <v>43.900649999999999</v>
      </c>
      <c r="N123" s="1"/>
      <c r="O123" s="1"/>
    </row>
    <row r="124" spans="1:15" ht="12.75" customHeight="1">
      <c r="A124" s="33">
        <v>114</v>
      </c>
      <c r="B124" s="53" t="s">
        <v>93</v>
      </c>
      <c r="C124" s="31">
        <v>4419.1499999999996</v>
      </c>
      <c r="D124" s="36">
        <v>4414.0666666666666</v>
      </c>
      <c r="E124" s="36">
        <v>4346.1333333333332</v>
      </c>
      <c r="F124" s="36">
        <v>4273.1166666666668</v>
      </c>
      <c r="G124" s="36">
        <v>4205.1833333333334</v>
      </c>
      <c r="H124" s="36">
        <v>4487.083333333333</v>
      </c>
      <c r="I124" s="36">
        <v>4555.0166666666655</v>
      </c>
      <c r="J124" s="36">
        <v>4628.0333333333328</v>
      </c>
      <c r="K124" s="31">
        <v>4482</v>
      </c>
      <c r="L124" s="31">
        <v>4341.05</v>
      </c>
      <c r="M124" s="31">
        <v>10.87838</v>
      </c>
      <c r="N124" s="1"/>
      <c r="O124" s="1"/>
    </row>
    <row r="125" spans="1:15" ht="12.75" customHeight="1">
      <c r="A125" s="33">
        <v>115</v>
      </c>
      <c r="B125" s="53" t="s">
        <v>94</v>
      </c>
      <c r="C125" s="31">
        <v>2862.6</v>
      </c>
      <c r="D125" s="36">
        <v>2884.2333333333336</v>
      </c>
      <c r="E125" s="36">
        <v>2807.5666666666671</v>
      </c>
      <c r="F125" s="36">
        <v>2752.5333333333333</v>
      </c>
      <c r="G125" s="36">
        <v>2675.8666666666668</v>
      </c>
      <c r="H125" s="36">
        <v>2939.2666666666673</v>
      </c>
      <c r="I125" s="36">
        <v>3015.9333333333334</v>
      </c>
      <c r="J125" s="36">
        <v>3070.9666666666676</v>
      </c>
      <c r="K125" s="31">
        <v>2960.9</v>
      </c>
      <c r="L125" s="31">
        <v>2829.2</v>
      </c>
      <c r="M125" s="31">
        <v>8.6874300000000009</v>
      </c>
      <c r="N125" s="1"/>
      <c r="O125" s="1"/>
    </row>
    <row r="126" spans="1:15" ht="12.75" customHeight="1">
      <c r="A126" s="33">
        <v>116</v>
      </c>
      <c r="B126" s="53" t="s">
        <v>361</v>
      </c>
      <c r="C126" s="31">
        <v>3180.05</v>
      </c>
      <c r="D126" s="36">
        <v>3221.6833333333329</v>
      </c>
      <c r="E126" s="36">
        <v>3124.3666666666659</v>
      </c>
      <c r="F126" s="36">
        <v>3068.6833333333329</v>
      </c>
      <c r="G126" s="36">
        <v>2971.3666666666659</v>
      </c>
      <c r="H126" s="36">
        <v>3277.3666666666659</v>
      </c>
      <c r="I126" s="36">
        <v>3374.6833333333325</v>
      </c>
      <c r="J126" s="36">
        <v>3430.3666666666659</v>
      </c>
      <c r="K126" s="31">
        <v>3319</v>
      </c>
      <c r="L126" s="31">
        <v>3166</v>
      </c>
      <c r="M126" s="31">
        <v>2.2641499999999999</v>
      </c>
      <c r="N126" s="1"/>
      <c r="O126" s="1"/>
    </row>
    <row r="127" spans="1:15" ht="12.75" customHeight="1">
      <c r="A127" s="33">
        <v>117</v>
      </c>
      <c r="B127" s="53" t="s">
        <v>866</v>
      </c>
      <c r="C127" s="31">
        <v>1557.05</v>
      </c>
      <c r="D127" s="36">
        <v>1562.2666666666667</v>
      </c>
      <c r="E127" s="36">
        <v>1524.7833333333333</v>
      </c>
      <c r="F127" s="36">
        <v>1492.5166666666667</v>
      </c>
      <c r="G127" s="36">
        <v>1455.0333333333333</v>
      </c>
      <c r="H127" s="36">
        <v>1594.5333333333333</v>
      </c>
      <c r="I127" s="36">
        <v>1632.0166666666664</v>
      </c>
      <c r="J127" s="36">
        <v>1664.2833333333333</v>
      </c>
      <c r="K127" s="31">
        <v>1599.75</v>
      </c>
      <c r="L127" s="31">
        <v>1530</v>
      </c>
      <c r="M127" s="31">
        <v>0.56233</v>
      </c>
      <c r="N127" s="1"/>
      <c r="O127" s="1"/>
    </row>
    <row r="128" spans="1:15" ht="12.75" customHeight="1">
      <c r="A128" s="33">
        <v>118</v>
      </c>
      <c r="B128" s="53" t="s">
        <v>95</v>
      </c>
      <c r="C128" s="31">
        <v>1002.35</v>
      </c>
      <c r="D128" s="36">
        <v>1007.0333333333333</v>
      </c>
      <c r="E128" s="36">
        <v>980.31666666666661</v>
      </c>
      <c r="F128" s="36">
        <v>958.2833333333333</v>
      </c>
      <c r="G128" s="36">
        <v>931.56666666666661</v>
      </c>
      <c r="H128" s="36">
        <v>1029.0666666666666</v>
      </c>
      <c r="I128" s="36">
        <v>1055.7833333333333</v>
      </c>
      <c r="J128" s="36">
        <v>1077.8166666666666</v>
      </c>
      <c r="K128" s="31">
        <v>1033.75</v>
      </c>
      <c r="L128" s="31">
        <v>985</v>
      </c>
      <c r="M128" s="31">
        <v>20.229600000000001</v>
      </c>
      <c r="N128" s="1"/>
      <c r="O128" s="1"/>
    </row>
    <row r="129" spans="1:15" ht="12.75" customHeight="1">
      <c r="A129" s="33">
        <v>119</v>
      </c>
      <c r="B129" s="53" t="s">
        <v>96</v>
      </c>
      <c r="C129" s="31">
        <v>1201</v>
      </c>
      <c r="D129" s="36">
        <v>1203.55</v>
      </c>
      <c r="E129" s="36">
        <v>1178.5</v>
      </c>
      <c r="F129" s="36">
        <v>1156</v>
      </c>
      <c r="G129" s="36">
        <v>1130.95</v>
      </c>
      <c r="H129" s="36">
        <v>1226.05</v>
      </c>
      <c r="I129" s="36">
        <v>1251.0999999999997</v>
      </c>
      <c r="J129" s="36">
        <v>1273.5999999999999</v>
      </c>
      <c r="K129" s="31">
        <v>1228.5999999999999</v>
      </c>
      <c r="L129" s="31">
        <v>1181.05</v>
      </c>
      <c r="M129" s="31">
        <v>2.5529000000000002</v>
      </c>
      <c r="N129" s="1"/>
      <c r="O129" s="1"/>
    </row>
    <row r="130" spans="1:15" ht="12.75" customHeight="1">
      <c r="A130" s="33">
        <v>120</v>
      </c>
      <c r="B130" s="53" t="s">
        <v>827</v>
      </c>
      <c r="C130" s="31">
        <v>4303.8500000000004</v>
      </c>
      <c r="D130" s="36">
        <v>4328.5999999999995</v>
      </c>
      <c r="E130" s="36">
        <v>4265.2499999999991</v>
      </c>
      <c r="F130" s="36">
        <v>4226.6499999999996</v>
      </c>
      <c r="G130" s="36">
        <v>4163.2999999999993</v>
      </c>
      <c r="H130" s="36">
        <v>4367.1999999999989</v>
      </c>
      <c r="I130" s="36">
        <v>4430.5499999999993</v>
      </c>
      <c r="J130" s="36">
        <v>4469.1499999999987</v>
      </c>
      <c r="K130" s="31">
        <v>4391.95</v>
      </c>
      <c r="L130" s="31">
        <v>4290</v>
      </c>
      <c r="M130" s="31">
        <v>0.33082</v>
      </c>
      <c r="N130" s="1"/>
      <c r="O130" s="1"/>
    </row>
    <row r="131" spans="1:15" ht="12.75" customHeight="1">
      <c r="A131" s="33">
        <v>121</v>
      </c>
      <c r="B131" s="53" t="s">
        <v>362</v>
      </c>
      <c r="C131" s="31">
        <v>1420.75</v>
      </c>
      <c r="D131" s="36">
        <v>1440.4333333333334</v>
      </c>
      <c r="E131" s="36">
        <v>1390.3166666666668</v>
      </c>
      <c r="F131" s="36">
        <v>1359.8833333333334</v>
      </c>
      <c r="G131" s="36">
        <v>1309.7666666666669</v>
      </c>
      <c r="H131" s="36">
        <v>1470.8666666666668</v>
      </c>
      <c r="I131" s="36">
        <v>1520.9833333333336</v>
      </c>
      <c r="J131" s="36">
        <v>1551.4166666666667</v>
      </c>
      <c r="K131" s="31">
        <v>1490.55</v>
      </c>
      <c r="L131" s="31">
        <v>1410</v>
      </c>
      <c r="M131" s="31">
        <v>3.6602000000000001</v>
      </c>
      <c r="N131" s="1"/>
      <c r="O131" s="1"/>
    </row>
    <row r="132" spans="1:15" ht="12.75" customHeight="1">
      <c r="A132" s="33">
        <v>122</v>
      </c>
      <c r="B132" s="53" t="s">
        <v>97</v>
      </c>
      <c r="C132" s="31">
        <v>322.2</v>
      </c>
      <c r="D132" s="36">
        <v>322.29999999999995</v>
      </c>
      <c r="E132" s="36">
        <v>317.69999999999993</v>
      </c>
      <c r="F132" s="36">
        <v>313.2</v>
      </c>
      <c r="G132" s="36">
        <v>308.59999999999997</v>
      </c>
      <c r="H132" s="36">
        <v>326.7999999999999</v>
      </c>
      <c r="I132" s="36">
        <v>331.39999999999992</v>
      </c>
      <c r="J132" s="36">
        <v>335.89999999999986</v>
      </c>
      <c r="K132" s="31">
        <v>326.89999999999998</v>
      </c>
      <c r="L132" s="31">
        <v>317.8</v>
      </c>
      <c r="M132" s="31">
        <v>28.461030000000001</v>
      </c>
      <c r="N132" s="1"/>
      <c r="O132" s="1"/>
    </row>
    <row r="133" spans="1:15" ht="12.75" customHeight="1">
      <c r="A133" s="33">
        <v>123</v>
      </c>
      <c r="B133" s="53" t="s">
        <v>99</v>
      </c>
      <c r="C133" s="31">
        <v>3372.3</v>
      </c>
      <c r="D133" s="36">
        <v>3383.5666666666671</v>
      </c>
      <c r="E133" s="36">
        <v>3311.233333333334</v>
      </c>
      <c r="F133" s="36">
        <v>3250.166666666667</v>
      </c>
      <c r="G133" s="36">
        <v>3177.8333333333339</v>
      </c>
      <c r="H133" s="36">
        <v>3444.6333333333341</v>
      </c>
      <c r="I133" s="36">
        <v>3516.9666666666672</v>
      </c>
      <c r="J133" s="36">
        <v>3578.0333333333342</v>
      </c>
      <c r="K133" s="31">
        <v>3455.9</v>
      </c>
      <c r="L133" s="31">
        <v>3322.5</v>
      </c>
      <c r="M133" s="31">
        <v>3.4162400000000002</v>
      </c>
      <c r="N133" s="1"/>
      <c r="O133" s="1"/>
    </row>
    <row r="134" spans="1:15" ht="12.75" customHeight="1">
      <c r="A134" s="33">
        <v>124</v>
      </c>
      <c r="B134" s="53" t="s">
        <v>363</v>
      </c>
      <c r="C134" s="31">
        <v>1794.15</v>
      </c>
      <c r="D134" s="36">
        <v>1783.4666666666665</v>
      </c>
      <c r="E134" s="36">
        <v>1761.6833333333329</v>
      </c>
      <c r="F134" s="36">
        <v>1729.2166666666665</v>
      </c>
      <c r="G134" s="36">
        <v>1707.4333333333329</v>
      </c>
      <c r="H134" s="36">
        <v>1815.9333333333329</v>
      </c>
      <c r="I134" s="36">
        <v>1837.7166666666662</v>
      </c>
      <c r="J134" s="36">
        <v>1870.1833333333329</v>
      </c>
      <c r="K134" s="31">
        <v>1805.25</v>
      </c>
      <c r="L134" s="31">
        <v>1751</v>
      </c>
      <c r="M134" s="31">
        <v>5.5977800000000002</v>
      </c>
      <c r="N134" s="1"/>
      <c r="O134" s="1"/>
    </row>
    <row r="135" spans="1:15" ht="12.75" customHeight="1">
      <c r="A135" s="33">
        <v>125</v>
      </c>
      <c r="B135" s="53" t="s">
        <v>364</v>
      </c>
      <c r="C135" s="31">
        <v>975.2</v>
      </c>
      <c r="D135" s="36">
        <v>966.1</v>
      </c>
      <c r="E135" s="36">
        <v>947.30000000000007</v>
      </c>
      <c r="F135" s="36">
        <v>919.40000000000009</v>
      </c>
      <c r="G135" s="36">
        <v>900.60000000000014</v>
      </c>
      <c r="H135" s="36">
        <v>994</v>
      </c>
      <c r="I135" s="36">
        <v>1012.8</v>
      </c>
      <c r="J135" s="36">
        <v>1040.6999999999998</v>
      </c>
      <c r="K135" s="31">
        <v>984.9</v>
      </c>
      <c r="L135" s="31">
        <v>938.2</v>
      </c>
      <c r="M135" s="31">
        <v>5.9573400000000003</v>
      </c>
      <c r="N135" s="1"/>
      <c r="O135" s="1"/>
    </row>
    <row r="136" spans="1:15" ht="12.75" customHeight="1">
      <c r="A136" s="33">
        <v>126</v>
      </c>
      <c r="B136" s="53" t="s">
        <v>107</v>
      </c>
      <c r="C136" s="31">
        <v>855.9</v>
      </c>
      <c r="D136" s="36">
        <v>863.88333333333333</v>
      </c>
      <c r="E136" s="36">
        <v>832.76666666666665</v>
      </c>
      <c r="F136" s="36">
        <v>809.63333333333333</v>
      </c>
      <c r="G136" s="36">
        <v>778.51666666666665</v>
      </c>
      <c r="H136" s="36">
        <v>887.01666666666665</v>
      </c>
      <c r="I136" s="36">
        <v>918.13333333333321</v>
      </c>
      <c r="J136" s="36">
        <v>941.26666666666665</v>
      </c>
      <c r="K136" s="31">
        <v>895</v>
      </c>
      <c r="L136" s="31">
        <v>840.75</v>
      </c>
      <c r="M136" s="31">
        <v>57.9358</v>
      </c>
      <c r="N136" s="1"/>
      <c r="O136" s="1"/>
    </row>
    <row r="137" spans="1:15" ht="12.75" customHeight="1">
      <c r="A137" s="33">
        <v>127</v>
      </c>
      <c r="B137" s="53" t="s">
        <v>100</v>
      </c>
      <c r="C137" s="31">
        <v>558.45000000000005</v>
      </c>
      <c r="D137" s="36">
        <v>552.21666666666658</v>
      </c>
      <c r="E137" s="36">
        <v>537.53333333333319</v>
      </c>
      <c r="F137" s="36">
        <v>516.61666666666656</v>
      </c>
      <c r="G137" s="36">
        <v>501.93333333333317</v>
      </c>
      <c r="H137" s="36">
        <v>573.13333333333321</v>
      </c>
      <c r="I137" s="36">
        <v>587.81666666666661</v>
      </c>
      <c r="J137" s="36">
        <v>608.73333333333323</v>
      </c>
      <c r="K137" s="31">
        <v>566.9</v>
      </c>
      <c r="L137" s="31">
        <v>531.29999999999995</v>
      </c>
      <c r="M137" s="31">
        <v>147.21222</v>
      </c>
      <c r="N137" s="1"/>
      <c r="O137" s="1"/>
    </row>
    <row r="138" spans="1:15" ht="12.75" customHeight="1">
      <c r="A138" s="33">
        <v>128</v>
      </c>
      <c r="B138" s="53" t="s">
        <v>101</v>
      </c>
      <c r="C138" s="31">
        <v>1766.2</v>
      </c>
      <c r="D138" s="36">
        <v>1774.3000000000002</v>
      </c>
      <c r="E138" s="36">
        <v>1748.7000000000003</v>
      </c>
      <c r="F138" s="36">
        <v>1731.2</v>
      </c>
      <c r="G138" s="36">
        <v>1705.6000000000001</v>
      </c>
      <c r="H138" s="36">
        <v>1791.8000000000004</v>
      </c>
      <c r="I138" s="36">
        <v>1817.4000000000003</v>
      </c>
      <c r="J138" s="36">
        <v>1834.9000000000005</v>
      </c>
      <c r="K138" s="31">
        <v>1799.9</v>
      </c>
      <c r="L138" s="31">
        <v>1756.8</v>
      </c>
      <c r="M138" s="31">
        <v>1.9534800000000001</v>
      </c>
      <c r="N138" s="1"/>
      <c r="O138" s="1"/>
    </row>
    <row r="139" spans="1:15" ht="12.75" customHeight="1">
      <c r="A139" s="33">
        <v>129</v>
      </c>
      <c r="B139" s="53" t="s">
        <v>828</v>
      </c>
      <c r="C139" s="31">
        <v>2736.7</v>
      </c>
      <c r="D139" s="36">
        <v>2775.4333333333329</v>
      </c>
      <c r="E139" s="36">
        <v>2675.8666666666659</v>
      </c>
      <c r="F139" s="36">
        <v>2615.0333333333328</v>
      </c>
      <c r="G139" s="36">
        <v>2515.4666666666658</v>
      </c>
      <c r="H139" s="36">
        <v>2836.266666666666</v>
      </c>
      <c r="I139" s="36">
        <v>2935.8333333333326</v>
      </c>
      <c r="J139" s="36">
        <v>2996.6666666666661</v>
      </c>
      <c r="K139" s="31">
        <v>2875</v>
      </c>
      <c r="L139" s="31">
        <v>2714.6</v>
      </c>
      <c r="M139" s="31">
        <v>2.6735199999999999</v>
      </c>
      <c r="N139" s="1"/>
      <c r="O139" s="1"/>
    </row>
    <row r="140" spans="1:15" ht="12.75" customHeight="1">
      <c r="A140" s="33">
        <v>130</v>
      </c>
      <c r="B140" s="53" t="s">
        <v>365</v>
      </c>
      <c r="C140" s="31">
        <v>555.4</v>
      </c>
      <c r="D140" s="36">
        <v>563</v>
      </c>
      <c r="E140" s="36">
        <v>544.9</v>
      </c>
      <c r="F140" s="36">
        <v>534.4</v>
      </c>
      <c r="G140" s="36">
        <v>516.29999999999995</v>
      </c>
      <c r="H140" s="36">
        <v>573.5</v>
      </c>
      <c r="I140" s="36">
        <v>591.59999999999991</v>
      </c>
      <c r="J140" s="36">
        <v>602.1</v>
      </c>
      <c r="K140" s="31">
        <v>581.1</v>
      </c>
      <c r="L140" s="31">
        <v>552.5</v>
      </c>
      <c r="M140" s="31">
        <v>5.0542600000000002</v>
      </c>
      <c r="N140" s="1"/>
      <c r="O140" s="1"/>
    </row>
    <row r="141" spans="1:15" ht="12.75" customHeight="1">
      <c r="A141" s="33">
        <v>131</v>
      </c>
      <c r="B141" s="53" t="s">
        <v>102</v>
      </c>
      <c r="C141" s="31">
        <v>2513.5</v>
      </c>
      <c r="D141" s="36">
        <v>2520.7333333333331</v>
      </c>
      <c r="E141" s="36">
        <v>2472.8166666666662</v>
      </c>
      <c r="F141" s="36">
        <v>2432.1333333333332</v>
      </c>
      <c r="G141" s="36">
        <v>2384.2166666666662</v>
      </c>
      <c r="H141" s="36">
        <v>2561.4166666666661</v>
      </c>
      <c r="I141" s="36">
        <v>2609.333333333333</v>
      </c>
      <c r="J141" s="36">
        <v>2650.016666666666</v>
      </c>
      <c r="K141" s="31">
        <v>2568.65</v>
      </c>
      <c r="L141" s="31">
        <v>2480.0500000000002</v>
      </c>
      <c r="M141" s="31">
        <v>3.8672200000000001</v>
      </c>
      <c r="N141" s="1"/>
      <c r="O141" s="1"/>
    </row>
    <row r="142" spans="1:15" ht="12.75" customHeight="1">
      <c r="A142" s="33">
        <v>132</v>
      </c>
      <c r="B142" s="53" t="s">
        <v>270</v>
      </c>
      <c r="C142" s="31">
        <v>447.25</v>
      </c>
      <c r="D142" s="36">
        <v>445.75</v>
      </c>
      <c r="E142" s="36">
        <v>437.55</v>
      </c>
      <c r="F142" s="36">
        <v>427.85</v>
      </c>
      <c r="G142" s="36">
        <v>419.65000000000003</v>
      </c>
      <c r="H142" s="36">
        <v>455.45</v>
      </c>
      <c r="I142" s="36">
        <v>463.65000000000003</v>
      </c>
      <c r="J142" s="36">
        <v>473.34999999999997</v>
      </c>
      <c r="K142" s="31">
        <v>453.95</v>
      </c>
      <c r="L142" s="31">
        <v>436.05</v>
      </c>
      <c r="M142" s="31">
        <v>18.269020000000001</v>
      </c>
      <c r="N142" s="1"/>
      <c r="O142" s="1"/>
    </row>
    <row r="143" spans="1:15" ht="12.75" customHeight="1">
      <c r="A143" s="33">
        <v>133</v>
      </c>
      <c r="B143" s="53" t="s">
        <v>103</v>
      </c>
      <c r="C143" s="31">
        <v>120.2</v>
      </c>
      <c r="D143" s="36">
        <v>120.7</v>
      </c>
      <c r="E143" s="36">
        <v>118.5</v>
      </c>
      <c r="F143" s="36">
        <v>116.8</v>
      </c>
      <c r="G143" s="36">
        <v>114.6</v>
      </c>
      <c r="H143" s="36">
        <v>122.4</v>
      </c>
      <c r="I143" s="36">
        <v>124.60000000000002</v>
      </c>
      <c r="J143" s="36">
        <v>126.30000000000001</v>
      </c>
      <c r="K143" s="31">
        <v>122.9</v>
      </c>
      <c r="L143" s="31">
        <v>119</v>
      </c>
      <c r="M143" s="31">
        <v>12.591379999999999</v>
      </c>
      <c r="N143" s="1"/>
      <c r="O143" s="1"/>
    </row>
    <row r="144" spans="1:15" ht="12.75" customHeight="1">
      <c r="A144" s="33">
        <v>134</v>
      </c>
      <c r="B144" s="53" t="s">
        <v>366</v>
      </c>
      <c r="C144" s="31">
        <v>161.94999999999999</v>
      </c>
      <c r="D144" s="36">
        <v>163.98333333333332</v>
      </c>
      <c r="E144" s="36">
        <v>159.11666666666665</v>
      </c>
      <c r="F144" s="36">
        <v>156.28333333333333</v>
      </c>
      <c r="G144" s="36">
        <v>151.41666666666666</v>
      </c>
      <c r="H144" s="36">
        <v>166.81666666666663</v>
      </c>
      <c r="I144" s="36">
        <v>171.68333333333331</v>
      </c>
      <c r="J144" s="36">
        <v>174.51666666666662</v>
      </c>
      <c r="K144" s="31">
        <v>168.85</v>
      </c>
      <c r="L144" s="31">
        <v>161.15</v>
      </c>
      <c r="M144" s="31">
        <v>24.770430000000001</v>
      </c>
      <c r="N144" s="1"/>
      <c r="O144" s="1"/>
    </row>
    <row r="145" spans="1:15" ht="12.75" customHeight="1">
      <c r="A145" s="33">
        <v>135</v>
      </c>
      <c r="B145" s="53" t="s">
        <v>104</v>
      </c>
      <c r="C145" s="31">
        <v>3911.4</v>
      </c>
      <c r="D145" s="36">
        <v>3918.0666666666671</v>
      </c>
      <c r="E145" s="36">
        <v>3866.5833333333339</v>
      </c>
      <c r="F145" s="36">
        <v>3821.7666666666669</v>
      </c>
      <c r="G145" s="36">
        <v>3770.2833333333338</v>
      </c>
      <c r="H145" s="36">
        <v>3962.8833333333341</v>
      </c>
      <c r="I145" s="36">
        <v>4014.3666666666668</v>
      </c>
      <c r="J145" s="36">
        <v>4059.1833333333343</v>
      </c>
      <c r="K145" s="31">
        <v>3969.55</v>
      </c>
      <c r="L145" s="31">
        <v>3873.25</v>
      </c>
      <c r="M145" s="31">
        <v>2.9192399999999998</v>
      </c>
      <c r="N145" s="1"/>
      <c r="O145" s="1"/>
    </row>
    <row r="146" spans="1:15" ht="12.75" customHeight="1">
      <c r="A146" s="33">
        <v>136</v>
      </c>
      <c r="B146" s="53" t="s">
        <v>105</v>
      </c>
      <c r="C146" s="31">
        <v>8303.9500000000007</v>
      </c>
      <c r="D146" s="36">
        <v>8357.2166666666672</v>
      </c>
      <c r="E146" s="36">
        <v>8224.4333333333343</v>
      </c>
      <c r="F146" s="36">
        <v>8144.9166666666679</v>
      </c>
      <c r="G146" s="36">
        <v>8012.133333333335</v>
      </c>
      <c r="H146" s="36">
        <v>8436.7333333333336</v>
      </c>
      <c r="I146" s="36">
        <v>8569.5166666666664</v>
      </c>
      <c r="J146" s="36">
        <v>8649.0333333333328</v>
      </c>
      <c r="K146" s="31">
        <v>8490</v>
      </c>
      <c r="L146" s="31">
        <v>8277.7000000000007</v>
      </c>
      <c r="M146" s="31">
        <v>2.1697000000000002</v>
      </c>
      <c r="N146" s="1"/>
      <c r="O146" s="1"/>
    </row>
    <row r="147" spans="1:15" ht="12.75" customHeight="1">
      <c r="A147" s="33">
        <v>137</v>
      </c>
      <c r="B147" s="53" t="s">
        <v>161</v>
      </c>
      <c r="C147" s="31">
        <v>2322.65</v>
      </c>
      <c r="D147" s="36">
        <v>2322.4666666666667</v>
      </c>
      <c r="E147" s="36">
        <v>2293.2333333333336</v>
      </c>
      <c r="F147" s="36">
        <v>2263.8166666666671</v>
      </c>
      <c r="G147" s="36">
        <v>2234.5833333333339</v>
      </c>
      <c r="H147" s="36">
        <v>2351.8833333333332</v>
      </c>
      <c r="I147" s="36">
        <v>2381.1166666666659</v>
      </c>
      <c r="J147" s="36">
        <v>2410.5333333333328</v>
      </c>
      <c r="K147" s="31">
        <v>2351.6999999999998</v>
      </c>
      <c r="L147" s="31">
        <v>2293.0500000000002</v>
      </c>
      <c r="M147" s="31">
        <v>0.96167000000000002</v>
      </c>
      <c r="N147" s="1"/>
      <c r="O147" s="1"/>
    </row>
    <row r="148" spans="1:15" ht="12.75" customHeight="1">
      <c r="A148" s="33">
        <v>138</v>
      </c>
      <c r="B148" s="53" t="s">
        <v>108</v>
      </c>
      <c r="C148" s="31">
        <v>6257.6</v>
      </c>
      <c r="D148" s="36">
        <v>6269.2</v>
      </c>
      <c r="E148" s="36">
        <v>6188.4</v>
      </c>
      <c r="F148" s="36">
        <v>6119.2</v>
      </c>
      <c r="G148" s="36">
        <v>6038.4</v>
      </c>
      <c r="H148" s="36">
        <v>6338.4</v>
      </c>
      <c r="I148" s="36">
        <v>6419.2000000000007</v>
      </c>
      <c r="J148" s="36">
        <v>6488.4</v>
      </c>
      <c r="K148" s="31">
        <v>6350</v>
      </c>
      <c r="L148" s="31">
        <v>6200</v>
      </c>
      <c r="M148" s="31">
        <v>3.17354</v>
      </c>
      <c r="N148" s="1"/>
      <c r="O148" s="1"/>
    </row>
    <row r="149" spans="1:15" ht="12.75" customHeight="1">
      <c r="A149" s="33">
        <v>139</v>
      </c>
      <c r="B149" s="53" t="s">
        <v>367</v>
      </c>
      <c r="C149" s="31">
        <v>609.54999999999995</v>
      </c>
      <c r="D149" s="36">
        <v>611.44999999999993</v>
      </c>
      <c r="E149" s="36">
        <v>600.09999999999991</v>
      </c>
      <c r="F149" s="36">
        <v>590.65</v>
      </c>
      <c r="G149" s="36">
        <v>579.29999999999995</v>
      </c>
      <c r="H149" s="36">
        <v>620.89999999999986</v>
      </c>
      <c r="I149" s="36">
        <v>632.25</v>
      </c>
      <c r="J149" s="36">
        <v>641.69999999999982</v>
      </c>
      <c r="K149" s="31">
        <v>622.79999999999995</v>
      </c>
      <c r="L149" s="31">
        <v>602</v>
      </c>
      <c r="M149" s="31">
        <v>2.0679099999999999</v>
      </c>
      <c r="N149" s="1"/>
      <c r="O149" s="1"/>
    </row>
    <row r="150" spans="1:15" ht="12.75" customHeight="1">
      <c r="A150" s="33">
        <v>140</v>
      </c>
      <c r="B150" s="53" t="s">
        <v>368</v>
      </c>
      <c r="C150" s="31">
        <v>492.1</v>
      </c>
      <c r="D150" s="36">
        <v>486.33333333333331</v>
      </c>
      <c r="E150" s="36">
        <v>479.66666666666663</v>
      </c>
      <c r="F150" s="36">
        <v>467.23333333333329</v>
      </c>
      <c r="G150" s="36">
        <v>460.56666666666661</v>
      </c>
      <c r="H150" s="36">
        <v>498.76666666666665</v>
      </c>
      <c r="I150" s="36">
        <v>505.43333333333328</v>
      </c>
      <c r="J150" s="36">
        <v>517.86666666666667</v>
      </c>
      <c r="K150" s="31">
        <v>493</v>
      </c>
      <c r="L150" s="31">
        <v>473.9</v>
      </c>
      <c r="M150" s="31">
        <v>9.4697899999999997</v>
      </c>
      <c r="N150" s="1"/>
      <c r="O150" s="1"/>
    </row>
    <row r="151" spans="1:15" ht="12.75" customHeight="1">
      <c r="A151" s="33">
        <v>141</v>
      </c>
      <c r="B151" s="53" t="s">
        <v>369</v>
      </c>
      <c r="C151" s="31">
        <v>189.8</v>
      </c>
      <c r="D151" s="36">
        <v>192.58333333333334</v>
      </c>
      <c r="E151" s="36">
        <v>185.41666666666669</v>
      </c>
      <c r="F151" s="36">
        <v>181.03333333333333</v>
      </c>
      <c r="G151" s="36">
        <v>173.86666666666667</v>
      </c>
      <c r="H151" s="36">
        <v>196.9666666666667</v>
      </c>
      <c r="I151" s="36">
        <v>204.13333333333338</v>
      </c>
      <c r="J151" s="36">
        <v>208.51666666666671</v>
      </c>
      <c r="K151" s="31">
        <v>199.75</v>
      </c>
      <c r="L151" s="31">
        <v>188.2</v>
      </c>
      <c r="M151" s="31">
        <v>37.293480000000002</v>
      </c>
      <c r="N151" s="1"/>
      <c r="O151" s="1"/>
    </row>
    <row r="152" spans="1:15" ht="12.75" customHeight="1">
      <c r="A152" s="33">
        <v>142</v>
      </c>
      <c r="B152" s="53" t="s">
        <v>370</v>
      </c>
      <c r="C152" s="31">
        <v>44.3</v>
      </c>
      <c r="D152" s="36">
        <v>44.766666666666673</v>
      </c>
      <c r="E152" s="36">
        <v>43.583333333333343</v>
      </c>
      <c r="F152" s="36">
        <v>42.866666666666667</v>
      </c>
      <c r="G152" s="36">
        <v>41.683333333333337</v>
      </c>
      <c r="H152" s="36">
        <v>45.483333333333348</v>
      </c>
      <c r="I152" s="36">
        <v>46.666666666666671</v>
      </c>
      <c r="J152" s="36">
        <v>47.383333333333354</v>
      </c>
      <c r="K152" s="31">
        <v>45.95</v>
      </c>
      <c r="L152" s="31">
        <v>44.05</v>
      </c>
      <c r="M152" s="31">
        <v>113.4748</v>
      </c>
      <c r="N152" s="1"/>
      <c r="O152" s="1"/>
    </row>
    <row r="153" spans="1:15" ht="12.75" customHeight="1">
      <c r="A153" s="33">
        <v>143</v>
      </c>
      <c r="B153" s="53" t="s">
        <v>109</v>
      </c>
      <c r="C153" s="31">
        <v>4622.3999999999996</v>
      </c>
      <c r="D153" s="36">
        <v>4615.8</v>
      </c>
      <c r="E153" s="36">
        <v>4576.6000000000004</v>
      </c>
      <c r="F153" s="36">
        <v>4530.8</v>
      </c>
      <c r="G153" s="36">
        <v>4491.6000000000004</v>
      </c>
      <c r="H153" s="36">
        <v>4661.6000000000004</v>
      </c>
      <c r="I153" s="36">
        <v>4700.7999999999993</v>
      </c>
      <c r="J153" s="36">
        <v>4746.6000000000004</v>
      </c>
      <c r="K153" s="31">
        <v>4655</v>
      </c>
      <c r="L153" s="31">
        <v>4570</v>
      </c>
      <c r="M153" s="31">
        <v>5.0502700000000003</v>
      </c>
      <c r="N153" s="1"/>
      <c r="O153" s="1"/>
    </row>
    <row r="154" spans="1:15" ht="12.75" customHeight="1">
      <c r="A154" s="33">
        <v>144</v>
      </c>
      <c r="B154" s="53" t="s">
        <v>371</v>
      </c>
      <c r="C154" s="31">
        <v>644.85</v>
      </c>
      <c r="D154" s="36">
        <v>649.13333333333333</v>
      </c>
      <c r="E154" s="36">
        <v>631.76666666666665</v>
      </c>
      <c r="F154" s="36">
        <v>618.68333333333328</v>
      </c>
      <c r="G154" s="36">
        <v>601.31666666666661</v>
      </c>
      <c r="H154" s="36">
        <v>662.2166666666667</v>
      </c>
      <c r="I154" s="36">
        <v>679.58333333333326</v>
      </c>
      <c r="J154" s="36">
        <v>692.66666666666674</v>
      </c>
      <c r="K154" s="31">
        <v>666.5</v>
      </c>
      <c r="L154" s="31">
        <v>636.04999999999995</v>
      </c>
      <c r="M154" s="31">
        <v>2.1312199999999999</v>
      </c>
      <c r="N154" s="1"/>
      <c r="O154" s="1"/>
    </row>
    <row r="155" spans="1:15" ht="12.75" customHeight="1">
      <c r="A155" s="33">
        <v>145</v>
      </c>
      <c r="B155" s="53" t="s">
        <v>271</v>
      </c>
      <c r="C155" s="31">
        <v>526.1</v>
      </c>
      <c r="D155" s="36">
        <v>520.75</v>
      </c>
      <c r="E155" s="36">
        <v>509.65</v>
      </c>
      <c r="F155" s="36">
        <v>493.2</v>
      </c>
      <c r="G155" s="36">
        <v>482.09999999999997</v>
      </c>
      <c r="H155" s="36">
        <v>537.20000000000005</v>
      </c>
      <c r="I155" s="36">
        <v>548.29999999999995</v>
      </c>
      <c r="J155" s="36">
        <v>564.75</v>
      </c>
      <c r="K155" s="31">
        <v>531.85</v>
      </c>
      <c r="L155" s="31">
        <v>504.3</v>
      </c>
      <c r="M155" s="31">
        <v>30.55715</v>
      </c>
      <c r="N155" s="1"/>
      <c r="O155" s="1"/>
    </row>
    <row r="156" spans="1:15" ht="12.75" customHeight="1">
      <c r="A156" s="33">
        <v>146</v>
      </c>
      <c r="B156" s="53" t="s">
        <v>372</v>
      </c>
      <c r="C156" s="31">
        <v>1900.35</v>
      </c>
      <c r="D156" s="36">
        <v>1921.8</v>
      </c>
      <c r="E156" s="36">
        <v>1863.55</v>
      </c>
      <c r="F156" s="36">
        <v>1826.75</v>
      </c>
      <c r="G156" s="36">
        <v>1768.5</v>
      </c>
      <c r="H156" s="36">
        <v>1958.6</v>
      </c>
      <c r="I156" s="36">
        <v>2016.85</v>
      </c>
      <c r="J156" s="36">
        <v>2053.6499999999996</v>
      </c>
      <c r="K156" s="31">
        <v>1980.05</v>
      </c>
      <c r="L156" s="31">
        <v>1885</v>
      </c>
      <c r="M156" s="31">
        <v>0.52</v>
      </c>
      <c r="N156" s="1"/>
      <c r="O156" s="1"/>
    </row>
    <row r="157" spans="1:15" ht="12.75" customHeight="1">
      <c r="A157" s="33">
        <v>147</v>
      </c>
      <c r="B157" s="53" t="s">
        <v>373</v>
      </c>
      <c r="C157" s="31">
        <v>224.3</v>
      </c>
      <c r="D157" s="36">
        <v>227.58333333333334</v>
      </c>
      <c r="E157" s="36">
        <v>218.51666666666668</v>
      </c>
      <c r="F157" s="36">
        <v>212.73333333333335</v>
      </c>
      <c r="G157" s="36">
        <v>203.66666666666669</v>
      </c>
      <c r="H157" s="36">
        <v>233.36666666666667</v>
      </c>
      <c r="I157" s="36">
        <v>242.43333333333334</v>
      </c>
      <c r="J157" s="36">
        <v>248.21666666666667</v>
      </c>
      <c r="K157" s="31">
        <v>236.65</v>
      </c>
      <c r="L157" s="31">
        <v>221.8</v>
      </c>
      <c r="M157" s="31">
        <v>60.756140000000002</v>
      </c>
      <c r="N157" s="1"/>
      <c r="O157" s="1"/>
    </row>
    <row r="158" spans="1:15" ht="12.75" customHeight="1">
      <c r="A158" s="33">
        <v>148</v>
      </c>
      <c r="B158" s="53" t="s">
        <v>845</v>
      </c>
      <c r="C158" s="31">
        <v>1299.8499999999999</v>
      </c>
      <c r="D158" s="36">
        <v>1289.5666666666666</v>
      </c>
      <c r="E158" s="36">
        <v>1272.2833333333333</v>
      </c>
      <c r="F158" s="36">
        <v>1244.7166666666667</v>
      </c>
      <c r="G158" s="36">
        <v>1227.4333333333334</v>
      </c>
      <c r="H158" s="36">
        <v>1317.1333333333332</v>
      </c>
      <c r="I158" s="36">
        <v>1334.4166666666665</v>
      </c>
      <c r="J158" s="36">
        <v>1361.9833333333331</v>
      </c>
      <c r="K158" s="31">
        <v>1306.8499999999999</v>
      </c>
      <c r="L158" s="31">
        <v>1262</v>
      </c>
      <c r="M158" s="31">
        <v>0.50231999999999999</v>
      </c>
      <c r="N158" s="1"/>
      <c r="O158" s="1"/>
    </row>
    <row r="159" spans="1:15" ht="12.75" customHeight="1">
      <c r="A159" s="33">
        <v>149</v>
      </c>
      <c r="B159" s="53" t="s">
        <v>374</v>
      </c>
      <c r="C159" s="31">
        <v>94.95</v>
      </c>
      <c r="D159" s="36">
        <v>95.033333333333346</v>
      </c>
      <c r="E159" s="36">
        <v>93.816666666666691</v>
      </c>
      <c r="F159" s="36">
        <v>92.683333333333351</v>
      </c>
      <c r="G159" s="36">
        <v>91.466666666666697</v>
      </c>
      <c r="H159" s="36">
        <v>96.166666666666686</v>
      </c>
      <c r="I159" s="36">
        <v>97.383333333333354</v>
      </c>
      <c r="J159" s="36">
        <v>98.51666666666668</v>
      </c>
      <c r="K159" s="31">
        <v>96.25</v>
      </c>
      <c r="L159" s="31">
        <v>93.9</v>
      </c>
      <c r="M159" s="31">
        <v>23.43704</v>
      </c>
      <c r="N159" s="1"/>
      <c r="O159" s="1"/>
    </row>
    <row r="160" spans="1:15" ht="12.75" customHeight="1">
      <c r="A160" s="33">
        <v>150</v>
      </c>
      <c r="B160" s="53" t="s">
        <v>829</v>
      </c>
      <c r="C160" s="31">
        <v>868.75</v>
      </c>
      <c r="D160" s="36">
        <v>868.69999999999993</v>
      </c>
      <c r="E160" s="36">
        <v>852.44999999999982</v>
      </c>
      <c r="F160" s="36">
        <v>836.14999999999986</v>
      </c>
      <c r="G160" s="36">
        <v>819.89999999999975</v>
      </c>
      <c r="H160" s="36">
        <v>884.99999999999989</v>
      </c>
      <c r="I160" s="36">
        <v>901.25000000000011</v>
      </c>
      <c r="J160" s="36">
        <v>917.55</v>
      </c>
      <c r="K160" s="31">
        <v>884.95</v>
      </c>
      <c r="L160" s="31">
        <v>852.4</v>
      </c>
      <c r="M160" s="31">
        <v>5.8726200000000004</v>
      </c>
      <c r="N160" s="1"/>
      <c r="O160" s="1"/>
    </row>
    <row r="161" spans="1:15" ht="12.75" customHeight="1">
      <c r="A161" s="33">
        <v>151</v>
      </c>
      <c r="B161" s="53" t="s">
        <v>110</v>
      </c>
      <c r="C161" s="31">
        <v>3440.7</v>
      </c>
      <c r="D161" s="36">
        <v>3447.0833333333335</v>
      </c>
      <c r="E161" s="36">
        <v>3407.2166666666672</v>
      </c>
      <c r="F161" s="36">
        <v>3373.7333333333336</v>
      </c>
      <c r="G161" s="36">
        <v>3333.8666666666672</v>
      </c>
      <c r="H161" s="36">
        <v>3480.5666666666671</v>
      </c>
      <c r="I161" s="36">
        <v>3520.4333333333329</v>
      </c>
      <c r="J161" s="36">
        <v>3553.916666666667</v>
      </c>
      <c r="K161" s="31">
        <v>3486.95</v>
      </c>
      <c r="L161" s="31">
        <v>3413.6</v>
      </c>
      <c r="M161" s="31">
        <v>2.4249999999999998</v>
      </c>
      <c r="N161" s="1"/>
      <c r="O161" s="1"/>
    </row>
    <row r="162" spans="1:15" ht="12.75" customHeight="1">
      <c r="A162" s="33">
        <v>152</v>
      </c>
      <c r="B162" s="53" t="s">
        <v>111</v>
      </c>
      <c r="C162" s="31">
        <v>453.15</v>
      </c>
      <c r="D162" s="36">
        <v>457.15000000000003</v>
      </c>
      <c r="E162" s="36">
        <v>447.30000000000007</v>
      </c>
      <c r="F162" s="36">
        <v>441.45000000000005</v>
      </c>
      <c r="G162" s="36">
        <v>431.60000000000008</v>
      </c>
      <c r="H162" s="36">
        <v>463.00000000000006</v>
      </c>
      <c r="I162" s="36">
        <v>472.85000000000008</v>
      </c>
      <c r="J162" s="36">
        <v>478.70000000000005</v>
      </c>
      <c r="K162" s="31">
        <v>467</v>
      </c>
      <c r="L162" s="31">
        <v>451.3</v>
      </c>
      <c r="M162" s="31">
        <v>39.066420000000001</v>
      </c>
      <c r="N162" s="1"/>
      <c r="O162" s="1"/>
    </row>
    <row r="163" spans="1:15" ht="12.75" customHeight="1">
      <c r="A163" s="33">
        <v>153</v>
      </c>
      <c r="B163" s="53" t="s">
        <v>375</v>
      </c>
      <c r="C163" s="31">
        <v>447.1</v>
      </c>
      <c r="D163" s="36">
        <v>445.09999999999997</v>
      </c>
      <c r="E163" s="36">
        <v>439.69999999999993</v>
      </c>
      <c r="F163" s="36">
        <v>432.29999999999995</v>
      </c>
      <c r="G163" s="36">
        <v>426.89999999999992</v>
      </c>
      <c r="H163" s="36">
        <v>452.49999999999994</v>
      </c>
      <c r="I163" s="36">
        <v>457.89999999999992</v>
      </c>
      <c r="J163" s="36">
        <v>465.29999999999995</v>
      </c>
      <c r="K163" s="31">
        <v>450.5</v>
      </c>
      <c r="L163" s="31">
        <v>437.7</v>
      </c>
      <c r="M163" s="31">
        <v>0.83738999999999997</v>
      </c>
      <c r="N163" s="1"/>
      <c r="O163" s="1"/>
    </row>
    <row r="164" spans="1:15" ht="12.75" customHeight="1">
      <c r="A164" s="33">
        <v>154</v>
      </c>
      <c r="B164" s="53" t="s">
        <v>272</v>
      </c>
      <c r="C164" s="31">
        <v>171.6</v>
      </c>
      <c r="D164" s="36">
        <v>172.29999999999998</v>
      </c>
      <c r="E164" s="36">
        <v>167.39999999999998</v>
      </c>
      <c r="F164" s="36">
        <v>163.19999999999999</v>
      </c>
      <c r="G164" s="36">
        <v>158.29999999999998</v>
      </c>
      <c r="H164" s="36">
        <v>176.49999999999997</v>
      </c>
      <c r="I164" s="36">
        <v>181.4</v>
      </c>
      <c r="J164" s="36">
        <v>185.59999999999997</v>
      </c>
      <c r="K164" s="31">
        <v>177.2</v>
      </c>
      <c r="L164" s="31">
        <v>168.1</v>
      </c>
      <c r="M164" s="31">
        <v>97.432079999999999</v>
      </c>
      <c r="N164" s="1"/>
      <c r="O164" s="1"/>
    </row>
    <row r="165" spans="1:15" ht="12.75" customHeight="1">
      <c r="A165" s="33">
        <v>155</v>
      </c>
      <c r="B165" s="53" t="s">
        <v>112</v>
      </c>
      <c r="C165" s="31">
        <v>159.75</v>
      </c>
      <c r="D165" s="36">
        <v>161.11666666666667</v>
      </c>
      <c r="E165" s="36">
        <v>157.73333333333335</v>
      </c>
      <c r="F165" s="36">
        <v>155.71666666666667</v>
      </c>
      <c r="G165" s="36">
        <v>152.33333333333334</v>
      </c>
      <c r="H165" s="36">
        <v>163.13333333333335</v>
      </c>
      <c r="I165" s="36">
        <v>166.51666666666668</v>
      </c>
      <c r="J165" s="36">
        <v>168.53333333333336</v>
      </c>
      <c r="K165" s="31">
        <v>164.5</v>
      </c>
      <c r="L165" s="31">
        <v>159.1</v>
      </c>
      <c r="M165" s="31">
        <v>114.83902</v>
      </c>
      <c r="N165" s="1"/>
      <c r="O165" s="1"/>
    </row>
    <row r="166" spans="1:15" ht="12.75" customHeight="1">
      <c r="A166" s="33">
        <v>156</v>
      </c>
      <c r="B166" s="53" t="s">
        <v>376</v>
      </c>
      <c r="C166" s="31">
        <v>681.9</v>
      </c>
      <c r="D166" s="36">
        <v>681.15</v>
      </c>
      <c r="E166" s="36">
        <v>670.75</v>
      </c>
      <c r="F166" s="36">
        <v>659.6</v>
      </c>
      <c r="G166" s="36">
        <v>649.20000000000005</v>
      </c>
      <c r="H166" s="36">
        <v>692.3</v>
      </c>
      <c r="I166" s="36">
        <v>702.69999999999982</v>
      </c>
      <c r="J166" s="36">
        <v>713.84999999999991</v>
      </c>
      <c r="K166" s="31">
        <v>691.55</v>
      </c>
      <c r="L166" s="31">
        <v>670</v>
      </c>
      <c r="M166" s="31">
        <v>1.6633</v>
      </c>
      <c r="N166" s="1"/>
      <c r="O166" s="1"/>
    </row>
    <row r="167" spans="1:15" ht="12.75" customHeight="1">
      <c r="A167" s="33">
        <v>157</v>
      </c>
      <c r="B167" s="53" t="s">
        <v>377</v>
      </c>
      <c r="C167" s="31">
        <v>4242</v>
      </c>
      <c r="D167" s="36">
        <v>4248.45</v>
      </c>
      <c r="E167" s="36">
        <v>4217.45</v>
      </c>
      <c r="F167" s="36">
        <v>4192.8999999999996</v>
      </c>
      <c r="G167" s="36">
        <v>4161.8999999999996</v>
      </c>
      <c r="H167" s="36">
        <v>4273</v>
      </c>
      <c r="I167" s="36">
        <v>4304</v>
      </c>
      <c r="J167" s="36">
        <v>4328.55</v>
      </c>
      <c r="K167" s="31">
        <v>4279.45</v>
      </c>
      <c r="L167" s="31">
        <v>4223.8999999999996</v>
      </c>
      <c r="M167" s="31">
        <v>0.14902000000000001</v>
      </c>
      <c r="N167" s="1"/>
      <c r="O167" s="1"/>
    </row>
    <row r="168" spans="1:15" ht="12.75" customHeight="1">
      <c r="A168" s="33">
        <v>158</v>
      </c>
      <c r="B168" s="53" t="s">
        <v>378</v>
      </c>
      <c r="C168" s="31">
        <v>1062.5</v>
      </c>
      <c r="D168" s="36">
        <v>1048.5</v>
      </c>
      <c r="E168" s="36">
        <v>1027</v>
      </c>
      <c r="F168" s="36">
        <v>991.5</v>
      </c>
      <c r="G168" s="36">
        <v>970</v>
      </c>
      <c r="H168" s="36">
        <v>1084</v>
      </c>
      <c r="I168" s="36">
        <v>1105.5</v>
      </c>
      <c r="J168" s="36">
        <v>1141</v>
      </c>
      <c r="K168" s="31">
        <v>1070</v>
      </c>
      <c r="L168" s="31">
        <v>1013</v>
      </c>
      <c r="M168" s="31">
        <v>2.6245699999999998</v>
      </c>
      <c r="N168" s="1"/>
      <c r="O168" s="1"/>
    </row>
    <row r="169" spans="1:15" ht="12.75" customHeight="1">
      <c r="A169" s="33">
        <v>159</v>
      </c>
      <c r="B169" s="53" t="s">
        <v>379</v>
      </c>
      <c r="C169" s="31">
        <v>283.95</v>
      </c>
      <c r="D169" s="36">
        <v>279.81666666666666</v>
      </c>
      <c r="E169" s="36">
        <v>273.13333333333333</v>
      </c>
      <c r="F169" s="36">
        <v>262.31666666666666</v>
      </c>
      <c r="G169" s="36">
        <v>255.63333333333333</v>
      </c>
      <c r="H169" s="36">
        <v>290.63333333333333</v>
      </c>
      <c r="I169" s="36">
        <v>297.31666666666661</v>
      </c>
      <c r="J169" s="36">
        <v>308.13333333333333</v>
      </c>
      <c r="K169" s="31">
        <v>286.5</v>
      </c>
      <c r="L169" s="31">
        <v>269</v>
      </c>
      <c r="M169" s="31">
        <v>35.446809999999999</v>
      </c>
      <c r="N169" s="1"/>
      <c r="O169" s="1"/>
    </row>
    <row r="170" spans="1:15" ht="12.75" customHeight="1">
      <c r="A170" s="33">
        <v>160</v>
      </c>
      <c r="B170" s="53" t="s">
        <v>380</v>
      </c>
      <c r="C170" s="31">
        <v>190.9</v>
      </c>
      <c r="D170" s="36">
        <v>192.60000000000002</v>
      </c>
      <c r="E170" s="36">
        <v>185.90000000000003</v>
      </c>
      <c r="F170" s="36">
        <v>180.9</v>
      </c>
      <c r="G170" s="36">
        <v>174.20000000000002</v>
      </c>
      <c r="H170" s="36">
        <v>197.60000000000005</v>
      </c>
      <c r="I170" s="36">
        <v>204.30000000000004</v>
      </c>
      <c r="J170" s="36">
        <v>209.30000000000007</v>
      </c>
      <c r="K170" s="31">
        <v>199.3</v>
      </c>
      <c r="L170" s="31">
        <v>187.6</v>
      </c>
      <c r="M170" s="31">
        <v>18.377199999999998</v>
      </c>
      <c r="N170" s="1"/>
      <c r="O170" s="1"/>
    </row>
    <row r="171" spans="1:15" ht="12.75" customHeight="1">
      <c r="A171" s="33">
        <v>161</v>
      </c>
      <c r="B171" s="53" t="s">
        <v>830</v>
      </c>
      <c r="C171" s="31">
        <v>771.4</v>
      </c>
      <c r="D171" s="36">
        <v>768.75</v>
      </c>
      <c r="E171" s="36">
        <v>753.75</v>
      </c>
      <c r="F171" s="36">
        <v>736.1</v>
      </c>
      <c r="G171" s="36">
        <v>721.1</v>
      </c>
      <c r="H171" s="36">
        <v>786.4</v>
      </c>
      <c r="I171" s="36">
        <v>801.4</v>
      </c>
      <c r="J171" s="36">
        <v>819.05</v>
      </c>
      <c r="K171" s="31">
        <v>783.75</v>
      </c>
      <c r="L171" s="31">
        <v>751.1</v>
      </c>
      <c r="M171" s="31">
        <v>4.88835</v>
      </c>
      <c r="N171" s="1"/>
      <c r="O171" s="1"/>
    </row>
    <row r="172" spans="1:15" ht="12.75" customHeight="1">
      <c r="A172" s="33">
        <v>162</v>
      </c>
      <c r="B172" s="53" t="s">
        <v>273</v>
      </c>
      <c r="C172" s="31">
        <v>453.5</v>
      </c>
      <c r="D172" s="36">
        <v>454.86666666666662</v>
      </c>
      <c r="E172" s="36">
        <v>446.83333333333326</v>
      </c>
      <c r="F172" s="36">
        <v>440.16666666666663</v>
      </c>
      <c r="G172" s="36">
        <v>432.13333333333327</v>
      </c>
      <c r="H172" s="36">
        <v>461.53333333333325</v>
      </c>
      <c r="I172" s="36">
        <v>469.56666666666666</v>
      </c>
      <c r="J172" s="36">
        <v>476.23333333333323</v>
      </c>
      <c r="K172" s="31">
        <v>462.9</v>
      </c>
      <c r="L172" s="31">
        <v>448.2</v>
      </c>
      <c r="M172" s="31">
        <v>8.3263099999999994</v>
      </c>
      <c r="N172" s="1"/>
      <c r="O172" s="1"/>
    </row>
    <row r="173" spans="1:15" ht="12.75" customHeight="1">
      <c r="A173" s="33">
        <v>163</v>
      </c>
      <c r="B173" s="53" t="s">
        <v>381</v>
      </c>
      <c r="C173" s="31">
        <v>1333.25</v>
      </c>
      <c r="D173" s="36">
        <v>1346.55</v>
      </c>
      <c r="E173" s="36">
        <v>1313.1</v>
      </c>
      <c r="F173" s="36">
        <v>1292.95</v>
      </c>
      <c r="G173" s="36">
        <v>1259.5</v>
      </c>
      <c r="H173" s="36">
        <v>1366.6999999999998</v>
      </c>
      <c r="I173" s="36">
        <v>1400.15</v>
      </c>
      <c r="J173" s="36">
        <v>1420.2999999999997</v>
      </c>
      <c r="K173" s="31">
        <v>1380</v>
      </c>
      <c r="L173" s="31">
        <v>1326.4</v>
      </c>
      <c r="M173" s="31">
        <v>0.29851</v>
      </c>
      <c r="N173" s="1"/>
      <c r="O173" s="1"/>
    </row>
    <row r="174" spans="1:15" ht="12.75" customHeight="1">
      <c r="A174" s="33">
        <v>164</v>
      </c>
      <c r="B174" s="53" t="s">
        <v>113</v>
      </c>
      <c r="C174" s="31">
        <v>192.75</v>
      </c>
      <c r="D174" s="36">
        <v>194.38333333333335</v>
      </c>
      <c r="E174" s="36">
        <v>189.91666666666671</v>
      </c>
      <c r="F174" s="36">
        <v>187.08333333333337</v>
      </c>
      <c r="G174" s="36">
        <v>182.61666666666673</v>
      </c>
      <c r="H174" s="36">
        <v>197.2166666666667</v>
      </c>
      <c r="I174" s="36">
        <v>201.68333333333334</v>
      </c>
      <c r="J174" s="36">
        <v>204.51666666666668</v>
      </c>
      <c r="K174" s="31">
        <v>198.85</v>
      </c>
      <c r="L174" s="31">
        <v>191.55</v>
      </c>
      <c r="M174" s="31">
        <v>150.26420999999999</v>
      </c>
      <c r="N174" s="1"/>
      <c r="O174" s="1"/>
    </row>
    <row r="175" spans="1:15" ht="12.75" customHeight="1">
      <c r="A175" s="33">
        <v>165</v>
      </c>
      <c r="B175" s="53" t="s">
        <v>382</v>
      </c>
      <c r="C175" s="31">
        <v>1358.45</v>
      </c>
      <c r="D175" s="36">
        <v>1370.4833333333333</v>
      </c>
      <c r="E175" s="36">
        <v>1331.9666666666667</v>
      </c>
      <c r="F175" s="36">
        <v>1305.4833333333333</v>
      </c>
      <c r="G175" s="36">
        <v>1266.9666666666667</v>
      </c>
      <c r="H175" s="36">
        <v>1396.9666666666667</v>
      </c>
      <c r="I175" s="36">
        <v>1435.4833333333336</v>
      </c>
      <c r="J175" s="36">
        <v>1461.9666666666667</v>
      </c>
      <c r="K175" s="31">
        <v>1409</v>
      </c>
      <c r="L175" s="31">
        <v>1344</v>
      </c>
      <c r="M175" s="31">
        <v>0.76970000000000005</v>
      </c>
      <c r="N175" s="1"/>
      <c r="O175" s="1"/>
    </row>
    <row r="176" spans="1:15" ht="12.75" customHeight="1">
      <c r="A176" s="33">
        <v>166</v>
      </c>
      <c r="B176" s="53" t="s">
        <v>116</v>
      </c>
      <c r="C176" s="31">
        <v>79</v>
      </c>
      <c r="D176" s="36">
        <v>80.316666666666663</v>
      </c>
      <c r="E176" s="36">
        <v>77.183333333333323</v>
      </c>
      <c r="F176" s="36">
        <v>75.36666666666666</v>
      </c>
      <c r="G176" s="36">
        <v>72.23333333333332</v>
      </c>
      <c r="H176" s="36">
        <v>82.133333333333326</v>
      </c>
      <c r="I176" s="36">
        <v>85.266666666666652</v>
      </c>
      <c r="J176" s="36">
        <v>87.083333333333329</v>
      </c>
      <c r="K176" s="31">
        <v>83.45</v>
      </c>
      <c r="L176" s="31">
        <v>78.5</v>
      </c>
      <c r="M176" s="31">
        <v>433.76425</v>
      </c>
      <c r="N176" s="1"/>
      <c r="O176" s="1"/>
    </row>
    <row r="177" spans="1:15" ht="12.75" customHeight="1">
      <c r="A177" s="33">
        <v>167</v>
      </c>
      <c r="B177" s="53" t="s">
        <v>383</v>
      </c>
      <c r="C177" s="31">
        <v>2533.1999999999998</v>
      </c>
      <c r="D177" s="36">
        <v>2520.3666666666663</v>
      </c>
      <c r="E177" s="36">
        <v>2493.1333333333328</v>
      </c>
      <c r="F177" s="36">
        <v>2453.0666666666666</v>
      </c>
      <c r="G177" s="36">
        <v>2425.833333333333</v>
      </c>
      <c r="H177" s="36">
        <v>2560.4333333333325</v>
      </c>
      <c r="I177" s="36">
        <v>2587.6666666666661</v>
      </c>
      <c r="J177" s="36">
        <v>2627.7333333333322</v>
      </c>
      <c r="K177" s="31">
        <v>2547.6</v>
      </c>
      <c r="L177" s="31">
        <v>2480.3000000000002</v>
      </c>
      <c r="M177" s="31">
        <v>0.16441</v>
      </c>
      <c r="N177" s="1"/>
      <c r="O177" s="1"/>
    </row>
    <row r="178" spans="1:15" ht="12.75" customHeight="1">
      <c r="A178" s="33">
        <v>168</v>
      </c>
      <c r="B178" s="53" t="s">
        <v>384</v>
      </c>
      <c r="C178" s="31">
        <v>324.95</v>
      </c>
      <c r="D178" s="36">
        <v>325.88333333333338</v>
      </c>
      <c r="E178" s="36">
        <v>319.76666666666677</v>
      </c>
      <c r="F178" s="36">
        <v>314.58333333333337</v>
      </c>
      <c r="G178" s="36">
        <v>308.46666666666675</v>
      </c>
      <c r="H178" s="36">
        <v>331.06666666666678</v>
      </c>
      <c r="I178" s="36">
        <v>337.18333333333345</v>
      </c>
      <c r="J178" s="36">
        <v>342.36666666666679</v>
      </c>
      <c r="K178" s="31">
        <v>332</v>
      </c>
      <c r="L178" s="31">
        <v>320.7</v>
      </c>
      <c r="M178" s="31">
        <v>6.7879300000000002</v>
      </c>
      <c r="N178" s="1"/>
      <c r="O178" s="1"/>
    </row>
    <row r="179" spans="1:15" ht="12.75" customHeight="1">
      <c r="A179" s="33">
        <v>169</v>
      </c>
      <c r="B179" s="53" t="s">
        <v>867</v>
      </c>
      <c r="C179" s="31">
        <v>6802.75</v>
      </c>
      <c r="D179" s="36">
        <v>6756.6833333333334</v>
      </c>
      <c r="E179" s="36">
        <v>6646.0666666666666</v>
      </c>
      <c r="F179" s="36">
        <v>6489.3833333333332</v>
      </c>
      <c r="G179" s="36">
        <v>6378.7666666666664</v>
      </c>
      <c r="H179" s="36">
        <v>6913.3666666666668</v>
      </c>
      <c r="I179" s="36">
        <v>7023.9833333333336</v>
      </c>
      <c r="J179" s="36">
        <v>7180.666666666667</v>
      </c>
      <c r="K179" s="31">
        <v>6867.3</v>
      </c>
      <c r="L179" s="31">
        <v>6600</v>
      </c>
      <c r="M179" s="31">
        <v>1.7542899999999999</v>
      </c>
      <c r="N179" s="1"/>
      <c r="O179" s="1"/>
    </row>
    <row r="180" spans="1:15" ht="12.75" customHeight="1">
      <c r="A180" s="33">
        <v>170</v>
      </c>
      <c r="B180" s="53" t="s">
        <v>274</v>
      </c>
      <c r="C180" s="31">
        <v>1710.55</v>
      </c>
      <c r="D180" s="36">
        <v>1715.0333333333335</v>
      </c>
      <c r="E180" s="36">
        <v>1657.5666666666671</v>
      </c>
      <c r="F180" s="36">
        <v>1604.5833333333335</v>
      </c>
      <c r="G180" s="36">
        <v>1547.116666666667</v>
      </c>
      <c r="H180" s="36">
        <v>1768.0166666666671</v>
      </c>
      <c r="I180" s="36">
        <v>1825.4833333333338</v>
      </c>
      <c r="J180" s="36">
        <v>1878.4666666666672</v>
      </c>
      <c r="K180" s="31">
        <v>1772.5</v>
      </c>
      <c r="L180" s="31">
        <v>1662.05</v>
      </c>
      <c r="M180" s="31">
        <v>3.5469300000000001</v>
      </c>
      <c r="N180" s="1"/>
      <c r="O180" s="1"/>
    </row>
    <row r="181" spans="1:15" ht="12.75" customHeight="1">
      <c r="A181" s="33">
        <v>171</v>
      </c>
      <c r="B181" s="53" t="s">
        <v>385</v>
      </c>
      <c r="C181" s="31">
        <v>2043.1</v>
      </c>
      <c r="D181" s="36">
        <v>2049.2999999999997</v>
      </c>
      <c r="E181" s="36">
        <v>1987.7499999999995</v>
      </c>
      <c r="F181" s="36">
        <v>1932.3999999999999</v>
      </c>
      <c r="G181" s="36">
        <v>1870.8499999999997</v>
      </c>
      <c r="H181" s="36">
        <v>2104.6499999999996</v>
      </c>
      <c r="I181" s="36">
        <v>2166.1999999999998</v>
      </c>
      <c r="J181" s="36">
        <v>2221.5499999999993</v>
      </c>
      <c r="K181" s="31">
        <v>2110.85</v>
      </c>
      <c r="L181" s="31">
        <v>1993.95</v>
      </c>
      <c r="M181" s="31">
        <v>1.3638600000000001</v>
      </c>
      <c r="N181" s="1"/>
      <c r="O181" s="1"/>
    </row>
    <row r="182" spans="1:15" ht="12.75" customHeight="1">
      <c r="A182" s="33">
        <v>172</v>
      </c>
      <c r="B182" s="53" t="s">
        <v>868</v>
      </c>
      <c r="C182" s="31">
        <v>830.1</v>
      </c>
      <c r="D182" s="36">
        <v>827.75</v>
      </c>
      <c r="E182" s="36">
        <v>820.35</v>
      </c>
      <c r="F182" s="36">
        <v>810.6</v>
      </c>
      <c r="G182" s="36">
        <v>803.2</v>
      </c>
      <c r="H182" s="36">
        <v>837.5</v>
      </c>
      <c r="I182" s="36">
        <v>844.90000000000009</v>
      </c>
      <c r="J182" s="36">
        <v>854.65</v>
      </c>
      <c r="K182" s="31">
        <v>835.15</v>
      </c>
      <c r="L182" s="31">
        <v>818</v>
      </c>
      <c r="M182" s="31">
        <v>0.73684000000000005</v>
      </c>
      <c r="N182" s="1"/>
      <c r="O182" s="1"/>
    </row>
    <row r="183" spans="1:15" ht="12.75" customHeight="1">
      <c r="A183" s="33">
        <v>173</v>
      </c>
      <c r="B183" s="53" t="s">
        <v>114</v>
      </c>
      <c r="C183" s="31">
        <v>1015.75</v>
      </c>
      <c r="D183" s="36">
        <v>1019.1</v>
      </c>
      <c r="E183" s="36">
        <v>994.45</v>
      </c>
      <c r="F183" s="36">
        <v>973.15</v>
      </c>
      <c r="G183" s="36">
        <v>948.5</v>
      </c>
      <c r="H183" s="36">
        <v>1040.4000000000001</v>
      </c>
      <c r="I183" s="36">
        <v>1065.05</v>
      </c>
      <c r="J183" s="36">
        <v>1086.3500000000001</v>
      </c>
      <c r="K183" s="31">
        <v>1043.75</v>
      </c>
      <c r="L183" s="31">
        <v>997.8</v>
      </c>
      <c r="M183" s="31">
        <v>5.6048400000000003</v>
      </c>
      <c r="N183" s="1"/>
      <c r="O183" s="1"/>
    </row>
    <row r="184" spans="1:15" ht="12.75" customHeight="1">
      <c r="A184" s="33">
        <v>174</v>
      </c>
      <c r="B184" s="53" t="s">
        <v>834</v>
      </c>
      <c r="C184" s="31">
        <v>1401.25</v>
      </c>
      <c r="D184" s="36">
        <v>1403.8833333333332</v>
      </c>
      <c r="E184" s="36">
        <v>1389.9666666666665</v>
      </c>
      <c r="F184" s="36">
        <v>1378.6833333333332</v>
      </c>
      <c r="G184" s="36">
        <v>1364.7666666666664</v>
      </c>
      <c r="H184" s="36">
        <v>1415.1666666666665</v>
      </c>
      <c r="I184" s="36">
        <v>1429.0833333333335</v>
      </c>
      <c r="J184" s="36">
        <v>1440.3666666666666</v>
      </c>
      <c r="K184" s="31">
        <v>1417.8</v>
      </c>
      <c r="L184" s="31">
        <v>1392.6</v>
      </c>
      <c r="M184" s="31">
        <v>3.3262999999999998</v>
      </c>
      <c r="N184" s="1"/>
      <c r="O184" s="1"/>
    </row>
    <row r="185" spans="1:15" ht="12.75" customHeight="1">
      <c r="A185" s="33">
        <v>175</v>
      </c>
      <c r="B185" s="53" t="s">
        <v>386</v>
      </c>
      <c r="C185" s="31">
        <v>974.2</v>
      </c>
      <c r="D185" s="36">
        <v>982.16666666666663</v>
      </c>
      <c r="E185" s="36">
        <v>961.38333333333321</v>
      </c>
      <c r="F185" s="36">
        <v>948.56666666666661</v>
      </c>
      <c r="G185" s="36">
        <v>927.78333333333319</v>
      </c>
      <c r="H185" s="36">
        <v>994.98333333333323</v>
      </c>
      <c r="I185" s="36">
        <v>1015.7666666666668</v>
      </c>
      <c r="J185" s="36">
        <v>1028.5833333333333</v>
      </c>
      <c r="K185" s="31">
        <v>1002.95</v>
      </c>
      <c r="L185" s="31">
        <v>969.35</v>
      </c>
      <c r="M185" s="31">
        <v>0.69862999999999997</v>
      </c>
      <c r="N185" s="1"/>
      <c r="O185" s="1"/>
    </row>
    <row r="186" spans="1:15" ht="12.75" customHeight="1">
      <c r="A186" s="33">
        <v>176</v>
      </c>
      <c r="B186" s="53" t="s">
        <v>869</v>
      </c>
      <c r="C186" s="31">
        <v>888.7</v>
      </c>
      <c r="D186" s="36">
        <v>894.4</v>
      </c>
      <c r="E186" s="36">
        <v>874.3</v>
      </c>
      <c r="F186" s="36">
        <v>859.9</v>
      </c>
      <c r="G186" s="36">
        <v>839.8</v>
      </c>
      <c r="H186" s="36">
        <v>908.8</v>
      </c>
      <c r="I186" s="36">
        <v>928.90000000000009</v>
      </c>
      <c r="J186" s="36">
        <v>943.3</v>
      </c>
      <c r="K186" s="31">
        <v>914.5</v>
      </c>
      <c r="L186" s="31">
        <v>880</v>
      </c>
      <c r="M186" s="31">
        <v>4.6636699999999998</v>
      </c>
      <c r="N186" s="1"/>
      <c r="O186" s="1"/>
    </row>
    <row r="187" spans="1:15" ht="12.75" customHeight="1">
      <c r="A187" s="33">
        <v>177</v>
      </c>
      <c r="B187" s="53" t="s">
        <v>387</v>
      </c>
      <c r="C187" s="31">
        <v>3180.25</v>
      </c>
      <c r="D187" s="36">
        <v>3196.7833333333333</v>
      </c>
      <c r="E187" s="36">
        <v>3108.5666666666666</v>
      </c>
      <c r="F187" s="36">
        <v>3036.8833333333332</v>
      </c>
      <c r="G187" s="36">
        <v>2948.6666666666665</v>
      </c>
      <c r="H187" s="36">
        <v>3268.4666666666667</v>
      </c>
      <c r="I187" s="36">
        <v>3356.6833333333329</v>
      </c>
      <c r="J187" s="36">
        <v>3428.3666666666668</v>
      </c>
      <c r="K187" s="31">
        <v>3285</v>
      </c>
      <c r="L187" s="31">
        <v>3125.1</v>
      </c>
      <c r="M187" s="31">
        <v>0.69574000000000003</v>
      </c>
      <c r="N187" s="1"/>
      <c r="O187" s="1"/>
    </row>
    <row r="188" spans="1:15" ht="12.75" customHeight="1">
      <c r="A188" s="33">
        <v>178</v>
      </c>
      <c r="B188" s="53" t="s">
        <v>118</v>
      </c>
      <c r="C188" s="31">
        <v>1322.35</v>
      </c>
      <c r="D188" s="36">
        <v>1313.1666666666667</v>
      </c>
      <c r="E188" s="36">
        <v>1276.3333333333335</v>
      </c>
      <c r="F188" s="36">
        <v>1230.3166666666668</v>
      </c>
      <c r="G188" s="36">
        <v>1193.4833333333336</v>
      </c>
      <c r="H188" s="36">
        <v>1359.1833333333334</v>
      </c>
      <c r="I188" s="36">
        <v>1396.0166666666669</v>
      </c>
      <c r="J188" s="36">
        <v>1442.0333333333333</v>
      </c>
      <c r="K188" s="31">
        <v>1350</v>
      </c>
      <c r="L188" s="31">
        <v>1267.1500000000001</v>
      </c>
      <c r="M188" s="31">
        <v>81.817170000000004</v>
      </c>
      <c r="N188" s="1"/>
      <c r="O188" s="1"/>
    </row>
    <row r="189" spans="1:15" ht="12.75" customHeight="1">
      <c r="A189" s="33">
        <v>179</v>
      </c>
      <c r="B189" s="53" t="s">
        <v>388</v>
      </c>
      <c r="C189" s="31">
        <v>878.35</v>
      </c>
      <c r="D189" s="36">
        <v>879.31666666666661</v>
      </c>
      <c r="E189" s="36">
        <v>859.63333333333321</v>
      </c>
      <c r="F189" s="36">
        <v>840.91666666666663</v>
      </c>
      <c r="G189" s="36">
        <v>821.23333333333323</v>
      </c>
      <c r="H189" s="36">
        <v>898.03333333333319</v>
      </c>
      <c r="I189" s="36">
        <v>917.71666666666658</v>
      </c>
      <c r="J189" s="36">
        <v>936.43333333333317</v>
      </c>
      <c r="K189" s="31">
        <v>899</v>
      </c>
      <c r="L189" s="31">
        <v>860.6</v>
      </c>
      <c r="M189" s="31">
        <v>3.8745500000000002</v>
      </c>
      <c r="N189" s="1"/>
      <c r="O189" s="1"/>
    </row>
    <row r="190" spans="1:15" ht="12.75" customHeight="1">
      <c r="A190" s="33">
        <v>180</v>
      </c>
      <c r="B190" s="53" t="s">
        <v>119</v>
      </c>
      <c r="C190" s="31">
        <v>2781</v>
      </c>
      <c r="D190" s="36">
        <v>2819.1833333333329</v>
      </c>
      <c r="E190" s="36">
        <v>2725.9166666666661</v>
      </c>
      <c r="F190" s="36">
        <v>2670.833333333333</v>
      </c>
      <c r="G190" s="36">
        <v>2577.5666666666662</v>
      </c>
      <c r="H190" s="36">
        <v>2874.266666666666</v>
      </c>
      <c r="I190" s="36">
        <v>2967.5333333333333</v>
      </c>
      <c r="J190" s="36">
        <v>3022.6166666666659</v>
      </c>
      <c r="K190" s="31">
        <v>2912.45</v>
      </c>
      <c r="L190" s="31">
        <v>2764.1</v>
      </c>
      <c r="M190" s="31">
        <v>21.895350000000001</v>
      </c>
      <c r="N190" s="1"/>
      <c r="O190" s="1"/>
    </row>
    <row r="191" spans="1:15" ht="12.75" customHeight="1">
      <c r="A191" s="33">
        <v>181</v>
      </c>
      <c r="B191" s="53" t="s">
        <v>120</v>
      </c>
      <c r="C191" s="31">
        <v>408.65</v>
      </c>
      <c r="D191" s="36">
        <v>412.75</v>
      </c>
      <c r="E191" s="36">
        <v>402.7</v>
      </c>
      <c r="F191" s="36">
        <v>396.75</v>
      </c>
      <c r="G191" s="36">
        <v>386.7</v>
      </c>
      <c r="H191" s="36">
        <v>418.7</v>
      </c>
      <c r="I191" s="36">
        <v>428.74999999999994</v>
      </c>
      <c r="J191" s="36">
        <v>434.7</v>
      </c>
      <c r="K191" s="31">
        <v>422.8</v>
      </c>
      <c r="L191" s="31">
        <v>406.8</v>
      </c>
      <c r="M191" s="31">
        <v>7.7465200000000003</v>
      </c>
      <c r="N191" s="1"/>
      <c r="O191" s="1"/>
    </row>
    <row r="192" spans="1:15" ht="12.75" customHeight="1">
      <c r="A192" s="33">
        <v>182</v>
      </c>
      <c r="B192" s="53" t="s">
        <v>389</v>
      </c>
      <c r="C192" s="31">
        <v>616.75</v>
      </c>
      <c r="D192" s="36">
        <v>628.25</v>
      </c>
      <c r="E192" s="36">
        <v>600.5</v>
      </c>
      <c r="F192" s="36">
        <v>584.25</v>
      </c>
      <c r="G192" s="36">
        <v>556.5</v>
      </c>
      <c r="H192" s="36">
        <v>644.5</v>
      </c>
      <c r="I192" s="36">
        <v>672.25</v>
      </c>
      <c r="J192" s="36">
        <v>688.5</v>
      </c>
      <c r="K192" s="31">
        <v>656</v>
      </c>
      <c r="L192" s="31">
        <v>612</v>
      </c>
      <c r="M192" s="31">
        <v>26.675049999999999</v>
      </c>
      <c r="N192" s="1"/>
      <c r="O192" s="1"/>
    </row>
    <row r="193" spans="1:15" ht="12.75" customHeight="1">
      <c r="A193" s="33">
        <v>183</v>
      </c>
      <c r="B193" s="53" t="s">
        <v>121</v>
      </c>
      <c r="C193" s="31">
        <v>2421</v>
      </c>
      <c r="D193" s="36">
        <v>2430.9333333333329</v>
      </c>
      <c r="E193" s="36">
        <v>2393.1666666666661</v>
      </c>
      <c r="F193" s="36">
        <v>2365.333333333333</v>
      </c>
      <c r="G193" s="36">
        <v>2327.5666666666662</v>
      </c>
      <c r="H193" s="36">
        <v>2458.766666666666</v>
      </c>
      <c r="I193" s="36">
        <v>2496.5333333333333</v>
      </c>
      <c r="J193" s="36">
        <v>2524.3666666666659</v>
      </c>
      <c r="K193" s="31">
        <v>2468.6999999999998</v>
      </c>
      <c r="L193" s="31">
        <v>2403.1</v>
      </c>
      <c r="M193" s="31">
        <v>4.3859000000000004</v>
      </c>
      <c r="N193" s="1"/>
      <c r="O193" s="1"/>
    </row>
    <row r="194" spans="1:15" ht="12.75" customHeight="1">
      <c r="A194" s="33">
        <v>184</v>
      </c>
      <c r="B194" s="53" t="s">
        <v>390</v>
      </c>
      <c r="C194" s="31">
        <v>983.65</v>
      </c>
      <c r="D194" s="36">
        <v>988.48333333333323</v>
      </c>
      <c r="E194" s="36">
        <v>964.16666666666652</v>
      </c>
      <c r="F194" s="36">
        <v>944.68333333333328</v>
      </c>
      <c r="G194" s="36">
        <v>920.36666666666656</v>
      </c>
      <c r="H194" s="36">
        <v>1007.9666666666665</v>
      </c>
      <c r="I194" s="36">
        <v>1032.2833333333333</v>
      </c>
      <c r="J194" s="36">
        <v>1051.7666666666664</v>
      </c>
      <c r="K194" s="31">
        <v>1012.8</v>
      </c>
      <c r="L194" s="31">
        <v>969</v>
      </c>
      <c r="M194" s="31">
        <v>3.2448600000000001</v>
      </c>
      <c r="N194" s="1"/>
      <c r="O194" s="1"/>
    </row>
    <row r="195" spans="1:15" ht="12.75" customHeight="1">
      <c r="A195" s="33">
        <v>185</v>
      </c>
      <c r="B195" s="53" t="s">
        <v>391</v>
      </c>
      <c r="C195" s="31">
        <v>2168.75</v>
      </c>
      <c r="D195" s="36">
        <v>2176.8000000000002</v>
      </c>
      <c r="E195" s="36">
        <v>2136.5000000000005</v>
      </c>
      <c r="F195" s="36">
        <v>2104.2500000000005</v>
      </c>
      <c r="G195" s="36">
        <v>2063.9500000000007</v>
      </c>
      <c r="H195" s="36">
        <v>2209.0500000000002</v>
      </c>
      <c r="I195" s="36">
        <v>2249.3499999999995</v>
      </c>
      <c r="J195" s="36">
        <v>2281.6</v>
      </c>
      <c r="K195" s="31">
        <v>2217.1</v>
      </c>
      <c r="L195" s="31">
        <v>2144.5500000000002</v>
      </c>
      <c r="M195" s="31">
        <v>0.57984000000000002</v>
      </c>
      <c r="N195" s="1"/>
      <c r="O195" s="1"/>
    </row>
    <row r="196" spans="1:15" ht="12.75" customHeight="1">
      <c r="A196" s="33">
        <v>186</v>
      </c>
      <c r="B196" s="53" t="s">
        <v>392</v>
      </c>
      <c r="C196" s="31">
        <v>773.25</v>
      </c>
      <c r="D196" s="36">
        <v>777.23333333333323</v>
      </c>
      <c r="E196" s="36">
        <v>761.11666666666645</v>
      </c>
      <c r="F196" s="36">
        <v>748.98333333333323</v>
      </c>
      <c r="G196" s="36">
        <v>732.86666666666645</v>
      </c>
      <c r="H196" s="36">
        <v>789.36666666666645</v>
      </c>
      <c r="I196" s="36">
        <v>805.48333333333323</v>
      </c>
      <c r="J196" s="36">
        <v>817.61666666666645</v>
      </c>
      <c r="K196" s="31">
        <v>793.35</v>
      </c>
      <c r="L196" s="31">
        <v>765.1</v>
      </c>
      <c r="M196" s="31">
        <v>1.1422399999999999</v>
      </c>
      <c r="N196" s="1"/>
      <c r="O196" s="1"/>
    </row>
    <row r="197" spans="1:15" ht="12.75" customHeight="1">
      <c r="A197" s="33">
        <v>187</v>
      </c>
      <c r="B197" s="53" t="s">
        <v>393</v>
      </c>
      <c r="C197" s="31">
        <v>156.25</v>
      </c>
      <c r="D197" s="36">
        <v>158.23333333333332</v>
      </c>
      <c r="E197" s="36">
        <v>153.26666666666665</v>
      </c>
      <c r="F197" s="36">
        <v>150.28333333333333</v>
      </c>
      <c r="G197" s="36">
        <v>145.31666666666666</v>
      </c>
      <c r="H197" s="36">
        <v>161.21666666666664</v>
      </c>
      <c r="I197" s="36">
        <v>166.18333333333328</v>
      </c>
      <c r="J197" s="36">
        <v>169.16666666666663</v>
      </c>
      <c r="K197" s="31">
        <v>163.19999999999999</v>
      </c>
      <c r="L197" s="31">
        <v>155.25</v>
      </c>
      <c r="M197" s="31">
        <v>5.9252200000000004</v>
      </c>
      <c r="N197" s="1"/>
      <c r="O197" s="1"/>
    </row>
    <row r="198" spans="1:15" ht="12.75" customHeight="1">
      <c r="A198" s="33">
        <v>188</v>
      </c>
      <c r="B198" s="53" t="s">
        <v>394</v>
      </c>
      <c r="C198" s="31">
        <v>3508.55</v>
      </c>
      <c r="D198" s="36">
        <v>3526.5333333333333</v>
      </c>
      <c r="E198" s="36">
        <v>3433.1166666666668</v>
      </c>
      <c r="F198" s="36">
        <v>3357.6833333333334</v>
      </c>
      <c r="G198" s="36">
        <v>3264.2666666666669</v>
      </c>
      <c r="H198" s="36">
        <v>3601.9666666666667</v>
      </c>
      <c r="I198" s="36">
        <v>3695.3833333333337</v>
      </c>
      <c r="J198" s="36">
        <v>3770.8166666666666</v>
      </c>
      <c r="K198" s="31">
        <v>3619.95</v>
      </c>
      <c r="L198" s="31">
        <v>3451.1</v>
      </c>
      <c r="M198" s="31">
        <v>2.3283299999999998</v>
      </c>
      <c r="N198" s="1"/>
      <c r="O198" s="1"/>
    </row>
    <row r="199" spans="1:15" ht="12.75" customHeight="1">
      <c r="A199" s="33">
        <v>189</v>
      </c>
      <c r="B199" s="53" t="s">
        <v>122</v>
      </c>
      <c r="C199" s="31">
        <v>538.4</v>
      </c>
      <c r="D199" s="36">
        <v>546.53333333333342</v>
      </c>
      <c r="E199" s="36">
        <v>526.06666666666683</v>
      </c>
      <c r="F199" s="36">
        <v>513.73333333333346</v>
      </c>
      <c r="G199" s="36">
        <v>493.26666666666688</v>
      </c>
      <c r="H199" s="36">
        <v>558.86666666666679</v>
      </c>
      <c r="I199" s="36">
        <v>579.33333333333326</v>
      </c>
      <c r="J199" s="36">
        <v>591.66666666666674</v>
      </c>
      <c r="K199" s="31">
        <v>567</v>
      </c>
      <c r="L199" s="31">
        <v>534.20000000000005</v>
      </c>
      <c r="M199" s="31">
        <v>61.627780000000001</v>
      </c>
      <c r="N199" s="1"/>
      <c r="O199" s="1"/>
    </row>
    <row r="200" spans="1:15" ht="12.75" customHeight="1">
      <c r="A200" s="33">
        <v>190</v>
      </c>
      <c r="B200" s="53" t="s">
        <v>117</v>
      </c>
      <c r="C200" s="31">
        <v>650.70000000000005</v>
      </c>
      <c r="D200" s="36">
        <v>659.2</v>
      </c>
      <c r="E200" s="36">
        <v>640.45000000000005</v>
      </c>
      <c r="F200" s="36">
        <v>630.20000000000005</v>
      </c>
      <c r="G200" s="36">
        <v>611.45000000000005</v>
      </c>
      <c r="H200" s="36">
        <v>669.45</v>
      </c>
      <c r="I200" s="36">
        <v>688.2</v>
      </c>
      <c r="J200" s="36">
        <v>698.45</v>
      </c>
      <c r="K200" s="31">
        <v>677.95</v>
      </c>
      <c r="L200" s="31">
        <v>648.95000000000005</v>
      </c>
      <c r="M200" s="31">
        <v>7.9950900000000003</v>
      </c>
      <c r="N200" s="1"/>
      <c r="O200" s="1"/>
    </row>
    <row r="201" spans="1:15" ht="12.75" customHeight="1">
      <c r="A201" s="33">
        <v>191</v>
      </c>
      <c r="B201" s="53" t="s">
        <v>395</v>
      </c>
      <c r="C201" s="31">
        <v>201.6</v>
      </c>
      <c r="D201" s="36">
        <v>201.81666666666669</v>
      </c>
      <c r="E201" s="36">
        <v>196.83333333333337</v>
      </c>
      <c r="F201" s="36">
        <v>192.06666666666669</v>
      </c>
      <c r="G201" s="36">
        <v>187.08333333333337</v>
      </c>
      <c r="H201" s="36">
        <v>206.58333333333337</v>
      </c>
      <c r="I201" s="36">
        <v>211.56666666666666</v>
      </c>
      <c r="J201" s="36">
        <v>216.33333333333337</v>
      </c>
      <c r="K201" s="31">
        <v>206.8</v>
      </c>
      <c r="L201" s="31">
        <v>197.05</v>
      </c>
      <c r="M201" s="31">
        <v>33.21311</v>
      </c>
      <c r="N201" s="1"/>
      <c r="O201" s="1"/>
    </row>
    <row r="202" spans="1:15" ht="12.75" customHeight="1">
      <c r="A202" s="33">
        <v>192</v>
      </c>
      <c r="B202" s="53" t="s">
        <v>396</v>
      </c>
      <c r="C202" s="31">
        <v>227.1</v>
      </c>
      <c r="D202" s="36">
        <v>230.19999999999996</v>
      </c>
      <c r="E202" s="36">
        <v>222.69999999999993</v>
      </c>
      <c r="F202" s="36">
        <v>218.29999999999998</v>
      </c>
      <c r="G202" s="36">
        <v>210.79999999999995</v>
      </c>
      <c r="H202" s="36">
        <v>234.59999999999991</v>
      </c>
      <c r="I202" s="36">
        <v>242.09999999999997</v>
      </c>
      <c r="J202" s="36">
        <v>246.49999999999989</v>
      </c>
      <c r="K202" s="31">
        <v>237.7</v>
      </c>
      <c r="L202" s="31">
        <v>225.8</v>
      </c>
      <c r="M202" s="31">
        <v>27.399740000000001</v>
      </c>
      <c r="N202" s="1"/>
      <c r="O202" s="1"/>
    </row>
    <row r="203" spans="1:15" ht="12.75" customHeight="1">
      <c r="A203" s="33">
        <v>193</v>
      </c>
      <c r="B203" s="53" t="s">
        <v>275</v>
      </c>
      <c r="C203" s="31">
        <v>291</v>
      </c>
      <c r="D203" s="36">
        <v>290.08333333333331</v>
      </c>
      <c r="E203" s="36">
        <v>287.41666666666663</v>
      </c>
      <c r="F203" s="36">
        <v>283.83333333333331</v>
      </c>
      <c r="G203" s="36">
        <v>281.16666666666663</v>
      </c>
      <c r="H203" s="36">
        <v>293.66666666666663</v>
      </c>
      <c r="I203" s="36">
        <v>296.33333333333326</v>
      </c>
      <c r="J203" s="36">
        <v>299.91666666666663</v>
      </c>
      <c r="K203" s="31">
        <v>292.75</v>
      </c>
      <c r="L203" s="31">
        <v>286.5</v>
      </c>
      <c r="M203" s="31">
        <v>14.820270000000001</v>
      </c>
      <c r="N203" s="1"/>
      <c r="O203" s="1"/>
    </row>
    <row r="204" spans="1:15" ht="12.75" customHeight="1">
      <c r="A204" s="33">
        <v>194</v>
      </c>
      <c r="B204" s="53" t="s">
        <v>397</v>
      </c>
      <c r="C204" s="31">
        <v>2378.75</v>
      </c>
      <c r="D204" s="36">
        <v>2393.2333333333331</v>
      </c>
      <c r="E204" s="36">
        <v>2343.8166666666662</v>
      </c>
      <c r="F204" s="36">
        <v>2308.8833333333332</v>
      </c>
      <c r="G204" s="36">
        <v>2259.4666666666662</v>
      </c>
      <c r="H204" s="36">
        <v>2428.1666666666661</v>
      </c>
      <c r="I204" s="36">
        <v>2477.583333333333</v>
      </c>
      <c r="J204" s="36">
        <v>2512.516666666666</v>
      </c>
      <c r="K204" s="31">
        <v>2442.65</v>
      </c>
      <c r="L204" s="31">
        <v>2358.3000000000002</v>
      </c>
      <c r="M204" s="31">
        <v>3.54528</v>
      </c>
      <c r="N204" s="1"/>
      <c r="O204" s="1"/>
    </row>
    <row r="205" spans="1:15" ht="12.75" customHeight="1">
      <c r="A205" s="33">
        <v>195</v>
      </c>
      <c r="B205" s="53" t="s">
        <v>125</v>
      </c>
      <c r="C205" s="31">
        <v>1330.95</v>
      </c>
      <c r="D205" s="36">
        <v>1335.3333333333335</v>
      </c>
      <c r="E205" s="36">
        <v>1321.7666666666669</v>
      </c>
      <c r="F205" s="36">
        <v>1312.5833333333335</v>
      </c>
      <c r="G205" s="36">
        <v>1299.0166666666669</v>
      </c>
      <c r="H205" s="36">
        <v>1344.5166666666669</v>
      </c>
      <c r="I205" s="36">
        <v>1358.0833333333335</v>
      </c>
      <c r="J205" s="36">
        <v>1367.2666666666669</v>
      </c>
      <c r="K205" s="31">
        <v>1348.9</v>
      </c>
      <c r="L205" s="31">
        <v>1326.15</v>
      </c>
      <c r="M205" s="31">
        <v>50.965249999999997</v>
      </c>
      <c r="N205" s="1"/>
      <c r="O205" s="1"/>
    </row>
    <row r="206" spans="1:15" ht="12.75" customHeight="1">
      <c r="A206" s="33">
        <v>196</v>
      </c>
      <c r="B206" s="53" t="s">
        <v>126</v>
      </c>
      <c r="C206" s="31">
        <v>3764.8</v>
      </c>
      <c r="D206" s="36">
        <v>3815.8166666666671</v>
      </c>
      <c r="E206" s="36">
        <v>3699.5833333333339</v>
      </c>
      <c r="F206" s="36">
        <v>3634.3666666666668</v>
      </c>
      <c r="G206" s="36">
        <v>3518.1333333333337</v>
      </c>
      <c r="H206" s="36">
        <v>3881.0333333333342</v>
      </c>
      <c r="I206" s="36">
        <v>3997.2666666666669</v>
      </c>
      <c r="J206" s="36">
        <v>4062.4833333333345</v>
      </c>
      <c r="K206" s="31">
        <v>3932.05</v>
      </c>
      <c r="L206" s="31">
        <v>3750.6</v>
      </c>
      <c r="M206" s="31">
        <v>5.1403299999999996</v>
      </c>
      <c r="N206" s="1"/>
      <c r="O206" s="1"/>
    </row>
    <row r="207" spans="1:15" ht="12.75" customHeight="1">
      <c r="A207" s="33">
        <v>197</v>
      </c>
      <c r="B207" s="53" t="s">
        <v>127</v>
      </c>
      <c r="C207" s="31">
        <v>1506.15</v>
      </c>
      <c r="D207" s="36">
        <v>1511.45</v>
      </c>
      <c r="E207" s="36">
        <v>1498.8500000000001</v>
      </c>
      <c r="F207" s="36">
        <v>1491.5500000000002</v>
      </c>
      <c r="G207" s="36">
        <v>1478.9500000000003</v>
      </c>
      <c r="H207" s="36">
        <v>1518.75</v>
      </c>
      <c r="I207" s="36">
        <v>1531.35</v>
      </c>
      <c r="J207" s="36">
        <v>1538.6499999999999</v>
      </c>
      <c r="K207" s="31">
        <v>1524.05</v>
      </c>
      <c r="L207" s="31">
        <v>1504.15</v>
      </c>
      <c r="M207" s="31">
        <v>142.40300999999999</v>
      </c>
      <c r="N207" s="1"/>
      <c r="O207" s="1"/>
    </row>
    <row r="208" spans="1:15" ht="12.75" customHeight="1">
      <c r="A208" s="33">
        <v>198</v>
      </c>
      <c r="B208" s="53" t="s">
        <v>128</v>
      </c>
      <c r="C208" s="31">
        <v>552.35</v>
      </c>
      <c r="D208" s="36">
        <v>554.63333333333333</v>
      </c>
      <c r="E208" s="36">
        <v>547.31666666666661</v>
      </c>
      <c r="F208" s="36">
        <v>542.2833333333333</v>
      </c>
      <c r="G208" s="36">
        <v>534.96666666666658</v>
      </c>
      <c r="H208" s="36">
        <v>559.66666666666663</v>
      </c>
      <c r="I208" s="36">
        <v>566.98333333333346</v>
      </c>
      <c r="J208" s="36">
        <v>572.01666666666665</v>
      </c>
      <c r="K208" s="31">
        <v>561.95000000000005</v>
      </c>
      <c r="L208" s="31">
        <v>549.6</v>
      </c>
      <c r="M208" s="31">
        <v>77.835930000000005</v>
      </c>
      <c r="N208" s="1"/>
      <c r="O208" s="1"/>
    </row>
    <row r="209" spans="1:15" ht="12.75" customHeight="1">
      <c r="A209" s="33">
        <v>199</v>
      </c>
      <c r="B209" s="53" t="s">
        <v>398</v>
      </c>
      <c r="C209" s="31">
        <v>96.6</v>
      </c>
      <c r="D209" s="36">
        <v>97.033333333333346</v>
      </c>
      <c r="E209" s="36">
        <v>94.816666666666691</v>
      </c>
      <c r="F209" s="36">
        <v>93.033333333333346</v>
      </c>
      <c r="G209" s="36">
        <v>90.816666666666691</v>
      </c>
      <c r="H209" s="36">
        <v>98.816666666666691</v>
      </c>
      <c r="I209" s="36">
        <v>101.03333333333336</v>
      </c>
      <c r="J209" s="36">
        <v>102.81666666666669</v>
      </c>
      <c r="K209" s="31">
        <v>99.25</v>
      </c>
      <c r="L209" s="31">
        <v>95.25</v>
      </c>
      <c r="M209" s="31">
        <v>137.7861</v>
      </c>
      <c r="N209" s="1"/>
      <c r="O209" s="1"/>
    </row>
    <row r="210" spans="1:15" ht="12.75" customHeight="1">
      <c r="A210" s="33">
        <v>200</v>
      </c>
      <c r="B210" s="53" t="s">
        <v>399</v>
      </c>
      <c r="C210" s="31">
        <v>442.2</v>
      </c>
      <c r="D210" s="36">
        <v>443.75</v>
      </c>
      <c r="E210" s="36">
        <v>436.45</v>
      </c>
      <c r="F210" s="36">
        <v>430.7</v>
      </c>
      <c r="G210" s="36">
        <v>423.4</v>
      </c>
      <c r="H210" s="36">
        <v>449.5</v>
      </c>
      <c r="I210" s="36">
        <v>456.79999999999995</v>
      </c>
      <c r="J210" s="36">
        <v>462.55</v>
      </c>
      <c r="K210" s="31">
        <v>451.05</v>
      </c>
      <c r="L210" s="31">
        <v>438</v>
      </c>
      <c r="M210" s="31">
        <v>0.39883000000000002</v>
      </c>
      <c r="N210" s="1"/>
      <c r="O210" s="1"/>
    </row>
    <row r="211" spans="1:15" ht="12.75" customHeight="1">
      <c r="A211" s="33">
        <v>201</v>
      </c>
      <c r="B211" s="53" t="s">
        <v>400</v>
      </c>
      <c r="C211" s="31">
        <v>821.95</v>
      </c>
      <c r="D211" s="36">
        <v>821.65</v>
      </c>
      <c r="E211" s="36">
        <v>801.3</v>
      </c>
      <c r="F211" s="36">
        <v>780.65</v>
      </c>
      <c r="G211" s="36">
        <v>760.3</v>
      </c>
      <c r="H211" s="36">
        <v>842.3</v>
      </c>
      <c r="I211" s="36">
        <v>862.65000000000009</v>
      </c>
      <c r="J211" s="36">
        <v>883.3</v>
      </c>
      <c r="K211" s="31">
        <v>842</v>
      </c>
      <c r="L211" s="31">
        <v>801</v>
      </c>
      <c r="M211" s="31">
        <v>20.124669999999998</v>
      </c>
      <c r="N211" s="1"/>
      <c r="O211" s="1"/>
    </row>
    <row r="212" spans="1:15" ht="12.75" customHeight="1">
      <c r="A212" s="33">
        <v>202</v>
      </c>
      <c r="B212" s="53" t="s">
        <v>124</v>
      </c>
      <c r="C212" s="31">
        <v>1672.95</v>
      </c>
      <c r="D212" s="36">
        <v>1679.3166666666666</v>
      </c>
      <c r="E212" s="36">
        <v>1655.6333333333332</v>
      </c>
      <c r="F212" s="36">
        <v>1638.3166666666666</v>
      </c>
      <c r="G212" s="36">
        <v>1614.6333333333332</v>
      </c>
      <c r="H212" s="36">
        <v>1696.6333333333332</v>
      </c>
      <c r="I212" s="36">
        <v>1720.3166666666666</v>
      </c>
      <c r="J212" s="36">
        <v>1737.6333333333332</v>
      </c>
      <c r="K212" s="31">
        <v>1703</v>
      </c>
      <c r="L212" s="31">
        <v>1662</v>
      </c>
      <c r="M212" s="31">
        <v>17.023350000000001</v>
      </c>
      <c r="N212" s="1"/>
      <c r="O212" s="1"/>
    </row>
    <row r="213" spans="1:15" ht="12.75" customHeight="1">
      <c r="A213" s="33">
        <v>203</v>
      </c>
      <c r="B213" s="53" t="s">
        <v>129</v>
      </c>
      <c r="C213" s="31">
        <v>4476.75</v>
      </c>
      <c r="D213" s="36">
        <v>4481.1333333333341</v>
      </c>
      <c r="E213" s="36">
        <v>4427.8166666666684</v>
      </c>
      <c r="F213" s="36">
        <v>4378.8833333333341</v>
      </c>
      <c r="G213" s="36">
        <v>4325.5666666666684</v>
      </c>
      <c r="H213" s="36">
        <v>4530.0666666666684</v>
      </c>
      <c r="I213" s="36">
        <v>4583.3833333333341</v>
      </c>
      <c r="J213" s="36">
        <v>4632.3166666666684</v>
      </c>
      <c r="K213" s="31">
        <v>4534.45</v>
      </c>
      <c r="L213" s="31">
        <v>4432.2</v>
      </c>
      <c r="M213" s="31">
        <v>4.5629400000000002</v>
      </c>
      <c r="N213" s="1"/>
      <c r="O213" s="1"/>
    </row>
    <row r="214" spans="1:15" ht="12.75" customHeight="1">
      <c r="A214" s="33">
        <v>204</v>
      </c>
      <c r="B214" s="53" t="s">
        <v>131</v>
      </c>
      <c r="C214" s="31">
        <v>620.20000000000005</v>
      </c>
      <c r="D214" s="36">
        <v>626.2833333333333</v>
      </c>
      <c r="E214" s="36">
        <v>605.66666666666663</v>
      </c>
      <c r="F214" s="36">
        <v>591.13333333333333</v>
      </c>
      <c r="G214" s="36">
        <v>570.51666666666665</v>
      </c>
      <c r="H214" s="36">
        <v>640.81666666666661</v>
      </c>
      <c r="I214" s="36">
        <v>661.43333333333339</v>
      </c>
      <c r="J214" s="36">
        <v>675.96666666666658</v>
      </c>
      <c r="K214" s="31">
        <v>646.9</v>
      </c>
      <c r="L214" s="31">
        <v>611.75</v>
      </c>
      <c r="M214" s="31">
        <v>107.87196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3715</v>
      </c>
      <c r="D215" s="36">
        <v>3749.1333333333332</v>
      </c>
      <c r="E215" s="36">
        <v>3659.2666666666664</v>
      </c>
      <c r="F215" s="36">
        <v>3603.5333333333333</v>
      </c>
      <c r="G215" s="36">
        <v>3513.6666666666665</v>
      </c>
      <c r="H215" s="36">
        <v>3804.8666666666663</v>
      </c>
      <c r="I215" s="36">
        <v>3894.7333333333331</v>
      </c>
      <c r="J215" s="36">
        <v>3950.4666666666662</v>
      </c>
      <c r="K215" s="31">
        <v>3839</v>
      </c>
      <c r="L215" s="31">
        <v>3693.4</v>
      </c>
      <c r="M215" s="31">
        <v>19.75562</v>
      </c>
      <c r="N215" s="1"/>
      <c r="O215" s="1"/>
    </row>
    <row r="216" spans="1:15" ht="12.75" customHeight="1">
      <c r="A216" s="33">
        <v>206</v>
      </c>
      <c r="B216" s="53" t="s">
        <v>132</v>
      </c>
      <c r="C216" s="31">
        <v>366.4</v>
      </c>
      <c r="D216" s="36">
        <v>369.66666666666669</v>
      </c>
      <c r="E216" s="36">
        <v>358.53333333333336</v>
      </c>
      <c r="F216" s="36">
        <v>350.66666666666669</v>
      </c>
      <c r="G216" s="36">
        <v>339.53333333333336</v>
      </c>
      <c r="H216" s="36">
        <v>377.53333333333336</v>
      </c>
      <c r="I216" s="36">
        <v>388.66666666666669</v>
      </c>
      <c r="J216" s="36">
        <v>396.53333333333336</v>
      </c>
      <c r="K216" s="31">
        <v>380.8</v>
      </c>
      <c r="L216" s="31">
        <v>361.8</v>
      </c>
      <c r="M216" s="31">
        <v>102.00797</v>
      </c>
      <c r="N216" s="1"/>
      <c r="O216" s="1"/>
    </row>
    <row r="217" spans="1:15" ht="12.75" customHeight="1">
      <c r="A217" s="33">
        <v>207</v>
      </c>
      <c r="B217" s="53" t="s">
        <v>133</v>
      </c>
      <c r="C217" s="31">
        <v>514.04999999999995</v>
      </c>
      <c r="D217" s="36">
        <v>519.58333333333337</v>
      </c>
      <c r="E217" s="36">
        <v>504.4666666666667</v>
      </c>
      <c r="F217" s="36">
        <v>494.88333333333333</v>
      </c>
      <c r="G217" s="36">
        <v>479.76666666666665</v>
      </c>
      <c r="H217" s="36">
        <v>529.16666666666674</v>
      </c>
      <c r="I217" s="36">
        <v>544.2833333333333</v>
      </c>
      <c r="J217" s="36">
        <v>553.86666666666679</v>
      </c>
      <c r="K217" s="31">
        <v>534.70000000000005</v>
      </c>
      <c r="L217" s="31">
        <v>510</v>
      </c>
      <c r="M217" s="31">
        <v>127.34173</v>
      </c>
      <c r="N217" s="1"/>
      <c r="O217" s="1"/>
    </row>
    <row r="218" spans="1:15" ht="12.75" customHeight="1">
      <c r="A218" s="33">
        <v>208</v>
      </c>
      <c r="B218" s="53" t="s">
        <v>134</v>
      </c>
      <c r="C218" s="31">
        <v>2379.4</v>
      </c>
      <c r="D218" s="36">
        <v>2342.6666666666665</v>
      </c>
      <c r="E218" s="36">
        <v>2295.7333333333331</v>
      </c>
      <c r="F218" s="36">
        <v>2212.0666666666666</v>
      </c>
      <c r="G218" s="36">
        <v>2165.1333333333332</v>
      </c>
      <c r="H218" s="36">
        <v>2426.333333333333</v>
      </c>
      <c r="I218" s="36">
        <v>2473.2666666666664</v>
      </c>
      <c r="J218" s="36">
        <v>2556.9333333333329</v>
      </c>
      <c r="K218" s="31">
        <v>2389.6</v>
      </c>
      <c r="L218" s="31">
        <v>2259</v>
      </c>
      <c r="M218" s="31">
        <v>82.778099999999995</v>
      </c>
      <c r="N218" s="1"/>
      <c r="O218" s="1"/>
    </row>
    <row r="219" spans="1:15" ht="12.75" customHeight="1">
      <c r="A219" s="33">
        <v>209</v>
      </c>
      <c r="B219" s="53" t="s">
        <v>276</v>
      </c>
      <c r="C219" s="31">
        <v>445.8</v>
      </c>
      <c r="D219" s="36">
        <v>448.95</v>
      </c>
      <c r="E219" s="36">
        <v>430.5</v>
      </c>
      <c r="F219" s="36">
        <v>415.2</v>
      </c>
      <c r="G219" s="36">
        <v>396.75</v>
      </c>
      <c r="H219" s="36">
        <v>464.25</v>
      </c>
      <c r="I219" s="36">
        <v>482.69999999999993</v>
      </c>
      <c r="J219" s="36">
        <v>498</v>
      </c>
      <c r="K219" s="31">
        <v>467.4</v>
      </c>
      <c r="L219" s="31">
        <v>433.65</v>
      </c>
      <c r="M219" s="31">
        <v>35.998890000000003</v>
      </c>
      <c r="N219" s="1"/>
      <c r="O219" s="1"/>
    </row>
    <row r="220" spans="1:15" ht="12.75" customHeight="1">
      <c r="A220" s="33">
        <v>210</v>
      </c>
      <c r="B220" s="53" t="s">
        <v>402</v>
      </c>
      <c r="C220" s="31">
        <v>8889.1</v>
      </c>
      <c r="D220" s="36">
        <v>8984.3666666666668</v>
      </c>
      <c r="E220" s="36">
        <v>8655.4833333333336</v>
      </c>
      <c r="F220" s="36">
        <v>8421.8666666666668</v>
      </c>
      <c r="G220" s="36">
        <v>8092.9833333333336</v>
      </c>
      <c r="H220" s="36">
        <v>9217.9833333333336</v>
      </c>
      <c r="I220" s="36">
        <v>9546.8666666666686</v>
      </c>
      <c r="J220" s="36">
        <v>9780.4833333333336</v>
      </c>
      <c r="K220" s="31">
        <v>9313.25</v>
      </c>
      <c r="L220" s="31">
        <v>8750.75</v>
      </c>
      <c r="M220" s="31">
        <v>1.4906699999999999</v>
      </c>
      <c r="N220" s="1"/>
      <c r="O220" s="1"/>
    </row>
    <row r="221" spans="1:15" ht="12.75" customHeight="1">
      <c r="A221" s="33">
        <v>211</v>
      </c>
      <c r="B221" s="53" t="s">
        <v>403</v>
      </c>
      <c r="C221" s="31">
        <v>878.05</v>
      </c>
      <c r="D221" s="36">
        <v>882.30000000000007</v>
      </c>
      <c r="E221" s="36">
        <v>864.60000000000014</v>
      </c>
      <c r="F221" s="36">
        <v>851.15000000000009</v>
      </c>
      <c r="G221" s="36">
        <v>833.45000000000016</v>
      </c>
      <c r="H221" s="36">
        <v>895.75000000000011</v>
      </c>
      <c r="I221" s="36">
        <v>913.45000000000016</v>
      </c>
      <c r="J221" s="36">
        <v>926.90000000000009</v>
      </c>
      <c r="K221" s="31">
        <v>900</v>
      </c>
      <c r="L221" s="31">
        <v>868.85</v>
      </c>
      <c r="M221" s="31">
        <v>0.96428000000000003</v>
      </c>
      <c r="N221" s="1"/>
      <c r="O221" s="1"/>
    </row>
    <row r="222" spans="1:15" ht="12.75" customHeight="1">
      <c r="A222" s="33">
        <v>212</v>
      </c>
      <c r="B222" s="53" t="s">
        <v>277</v>
      </c>
      <c r="C222" s="31">
        <v>44138.65</v>
      </c>
      <c r="D222" s="36">
        <v>44190.516666666663</v>
      </c>
      <c r="E222" s="36">
        <v>43783.133333333324</v>
      </c>
      <c r="F222" s="36">
        <v>43427.616666666661</v>
      </c>
      <c r="G222" s="36">
        <v>43020.233333333323</v>
      </c>
      <c r="H222" s="36">
        <v>44546.033333333326</v>
      </c>
      <c r="I222" s="36">
        <v>44953.416666666657</v>
      </c>
      <c r="J222" s="36">
        <v>45308.933333333327</v>
      </c>
      <c r="K222" s="31">
        <v>44597.9</v>
      </c>
      <c r="L222" s="31">
        <v>43835</v>
      </c>
      <c r="M222" s="31">
        <v>1.8190000000000001E-2</v>
      </c>
      <c r="N222" s="1"/>
      <c r="O222" s="1"/>
    </row>
    <row r="223" spans="1:15" ht="12.75" customHeight="1">
      <c r="A223" s="33">
        <v>213</v>
      </c>
      <c r="B223" s="53" t="s">
        <v>404</v>
      </c>
      <c r="C223" s="31">
        <v>208.05</v>
      </c>
      <c r="D223" s="36">
        <v>209.23333333333335</v>
      </c>
      <c r="E223" s="36">
        <v>202.51666666666671</v>
      </c>
      <c r="F223" s="36">
        <v>196.98333333333335</v>
      </c>
      <c r="G223" s="36">
        <v>190.26666666666671</v>
      </c>
      <c r="H223" s="36">
        <v>214.76666666666671</v>
      </c>
      <c r="I223" s="36">
        <v>221.48333333333335</v>
      </c>
      <c r="J223" s="36">
        <v>227.01666666666671</v>
      </c>
      <c r="K223" s="31">
        <v>215.95</v>
      </c>
      <c r="L223" s="31">
        <v>203.7</v>
      </c>
      <c r="M223" s="31">
        <v>211.66495</v>
      </c>
      <c r="N223" s="1"/>
      <c r="O223" s="1"/>
    </row>
    <row r="224" spans="1:15" ht="12.75" customHeight="1">
      <c r="A224" s="33">
        <v>214</v>
      </c>
      <c r="B224" s="53" t="s">
        <v>136</v>
      </c>
      <c r="C224" s="31">
        <v>1131.9000000000001</v>
      </c>
      <c r="D224" s="36">
        <v>1136.9833333333333</v>
      </c>
      <c r="E224" s="36">
        <v>1121.2166666666667</v>
      </c>
      <c r="F224" s="36">
        <v>1110.5333333333333</v>
      </c>
      <c r="G224" s="36">
        <v>1094.7666666666667</v>
      </c>
      <c r="H224" s="36">
        <v>1147.6666666666667</v>
      </c>
      <c r="I224" s="36">
        <v>1163.4333333333336</v>
      </c>
      <c r="J224" s="36">
        <v>1174.1166666666668</v>
      </c>
      <c r="K224" s="31">
        <v>1152.75</v>
      </c>
      <c r="L224" s="31">
        <v>1126.3</v>
      </c>
      <c r="M224" s="31">
        <v>150.97728000000001</v>
      </c>
      <c r="N224" s="1"/>
      <c r="O224" s="1"/>
    </row>
    <row r="225" spans="1:15" ht="12.75" customHeight="1">
      <c r="A225" s="33">
        <v>215</v>
      </c>
      <c r="B225" s="53" t="s">
        <v>137</v>
      </c>
      <c r="C225" s="31">
        <v>1685.05</v>
      </c>
      <c r="D225" s="36">
        <v>1690.5833333333333</v>
      </c>
      <c r="E225" s="36">
        <v>1661.2166666666665</v>
      </c>
      <c r="F225" s="36">
        <v>1637.3833333333332</v>
      </c>
      <c r="G225" s="36">
        <v>1608.0166666666664</v>
      </c>
      <c r="H225" s="36">
        <v>1714.4166666666665</v>
      </c>
      <c r="I225" s="36">
        <v>1743.7833333333333</v>
      </c>
      <c r="J225" s="36">
        <v>1767.6166666666666</v>
      </c>
      <c r="K225" s="31">
        <v>1719.95</v>
      </c>
      <c r="L225" s="31">
        <v>1666.75</v>
      </c>
      <c r="M225" s="31">
        <v>9.6262699999999999</v>
      </c>
      <c r="N225" s="1"/>
      <c r="O225" s="1"/>
    </row>
    <row r="226" spans="1:15" ht="12.75" customHeight="1">
      <c r="A226" s="33">
        <v>216</v>
      </c>
      <c r="B226" s="53" t="s">
        <v>138</v>
      </c>
      <c r="C226" s="31">
        <v>577.79999999999995</v>
      </c>
      <c r="D226" s="36">
        <v>574.6</v>
      </c>
      <c r="E226" s="36">
        <v>569.20000000000005</v>
      </c>
      <c r="F226" s="36">
        <v>560.6</v>
      </c>
      <c r="G226" s="36">
        <v>555.20000000000005</v>
      </c>
      <c r="H226" s="36">
        <v>583.20000000000005</v>
      </c>
      <c r="I226" s="36">
        <v>588.59999999999991</v>
      </c>
      <c r="J226" s="36">
        <v>597.20000000000005</v>
      </c>
      <c r="K226" s="31">
        <v>580</v>
      </c>
      <c r="L226" s="31">
        <v>566</v>
      </c>
      <c r="M226" s="31">
        <v>11.568350000000001</v>
      </c>
      <c r="N226" s="1"/>
      <c r="O226" s="1"/>
    </row>
    <row r="227" spans="1:15" ht="12.75" customHeight="1">
      <c r="A227" s="33">
        <v>217</v>
      </c>
      <c r="B227" s="53" t="s">
        <v>278</v>
      </c>
      <c r="C227" s="31">
        <v>738.2</v>
      </c>
      <c r="D227" s="36">
        <v>742.98333333333323</v>
      </c>
      <c r="E227" s="36">
        <v>730.81666666666649</v>
      </c>
      <c r="F227" s="36">
        <v>723.43333333333328</v>
      </c>
      <c r="G227" s="36">
        <v>711.26666666666654</v>
      </c>
      <c r="H227" s="36">
        <v>750.36666666666645</v>
      </c>
      <c r="I227" s="36">
        <v>762.53333333333319</v>
      </c>
      <c r="J227" s="36">
        <v>769.9166666666664</v>
      </c>
      <c r="K227" s="31">
        <v>755.15</v>
      </c>
      <c r="L227" s="31">
        <v>735.6</v>
      </c>
      <c r="M227" s="31">
        <v>4.2851900000000001</v>
      </c>
      <c r="N227" s="1"/>
      <c r="O227" s="1"/>
    </row>
    <row r="228" spans="1:15" ht="12.75" customHeight="1">
      <c r="A228" s="33">
        <v>218</v>
      </c>
      <c r="B228" s="53" t="s">
        <v>405</v>
      </c>
      <c r="C228" s="31">
        <v>85.15</v>
      </c>
      <c r="D228" s="36">
        <v>86.3</v>
      </c>
      <c r="E228" s="36">
        <v>83.699999999999989</v>
      </c>
      <c r="F228" s="36">
        <v>82.249999999999986</v>
      </c>
      <c r="G228" s="36">
        <v>79.649999999999977</v>
      </c>
      <c r="H228" s="36">
        <v>87.75</v>
      </c>
      <c r="I228" s="36">
        <v>90.35</v>
      </c>
      <c r="J228" s="36">
        <v>91.800000000000011</v>
      </c>
      <c r="K228" s="31">
        <v>88.9</v>
      </c>
      <c r="L228" s="31">
        <v>84.85</v>
      </c>
      <c r="M228" s="31">
        <v>79.359899999999996</v>
      </c>
      <c r="N228" s="1"/>
      <c r="O228" s="1"/>
    </row>
    <row r="229" spans="1:15" ht="12.75" customHeight="1">
      <c r="A229" s="33">
        <v>219</v>
      </c>
      <c r="B229" s="53" t="s">
        <v>141</v>
      </c>
      <c r="C229" s="31">
        <v>77.849999999999994</v>
      </c>
      <c r="D229" s="36">
        <v>78.483333333333334</v>
      </c>
      <c r="E229" s="36">
        <v>76.766666666666666</v>
      </c>
      <c r="F229" s="36">
        <v>75.683333333333337</v>
      </c>
      <c r="G229" s="36">
        <v>73.966666666666669</v>
      </c>
      <c r="H229" s="36">
        <v>79.566666666666663</v>
      </c>
      <c r="I229" s="36">
        <v>81.283333333333331</v>
      </c>
      <c r="J229" s="36">
        <v>82.36666666666666</v>
      </c>
      <c r="K229" s="31">
        <v>80.2</v>
      </c>
      <c r="L229" s="31">
        <v>77.400000000000006</v>
      </c>
      <c r="M229" s="31">
        <v>407.07008999999999</v>
      </c>
      <c r="N229" s="1"/>
      <c r="O229" s="1"/>
    </row>
    <row r="230" spans="1:15" ht="12.75" customHeight="1">
      <c r="A230" s="33">
        <v>220</v>
      </c>
      <c r="B230" s="53" t="s">
        <v>140</v>
      </c>
      <c r="C230" s="31">
        <v>114.4</v>
      </c>
      <c r="D230" s="36">
        <v>115.5</v>
      </c>
      <c r="E230" s="36">
        <v>112.4</v>
      </c>
      <c r="F230" s="36">
        <v>110.4</v>
      </c>
      <c r="G230" s="36">
        <v>107.30000000000001</v>
      </c>
      <c r="H230" s="36">
        <v>117.5</v>
      </c>
      <c r="I230" s="36">
        <v>120.6</v>
      </c>
      <c r="J230" s="36">
        <v>122.6</v>
      </c>
      <c r="K230" s="31">
        <v>118.6</v>
      </c>
      <c r="L230" s="31">
        <v>113.5</v>
      </c>
      <c r="M230" s="31">
        <v>134.04899</v>
      </c>
      <c r="N230" s="1"/>
      <c r="O230" s="1"/>
    </row>
    <row r="231" spans="1:15" ht="12.75" customHeight="1">
      <c r="A231" s="33">
        <v>221</v>
      </c>
      <c r="B231" s="53" t="s">
        <v>407</v>
      </c>
      <c r="C231" s="31">
        <v>389</v>
      </c>
      <c r="D231" s="36">
        <v>396.56666666666666</v>
      </c>
      <c r="E231" s="36">
        <v>374.43333333333334</v>
      </c>
      <c r="F231" s="36">
        <v>359.86666666666667</v>
      </c>
      <c r="G231" s="36">
        <v>337.73333333333335</v>
      </c>
      <c r="H231" s="36">
        <v>411.13333333333333</v>
      </c>
      <c r="I231" s="36">
        <v>433.26666666666665</v>
      </c>
      <c r="J231" s="36">
        <v>447.83333333333331</v>
      </c>
      <c r="K231" s="31">
        <v>418.7</v>
      </c>
      <c r="L231" s="31">
        <v>382</v>
      </c>
      <c r="M231" s="31">
        <v>89.869429999999994</v>
      </c>
      <c r="N231" s="1"/>
      <c r="O231" s="1"/>
    </row>
    <row r="232" spans="1:15" ht="12.75" customHeight="1">
      <c r="A232" s="33">
        <v>222</v>
      </c>
      <c r="B232" s="53" t="s">
        <v>408</v>
      </c>
      <c r="C232" s="31">
        <v>66.05</v>
      </c>
      <c r="D232" s="36">
        <v>66.61666666666666</v>
      </c>
      <c r="E232" s="36">
        <v>64.833333333333314</v>
      </c>
      <c r="F232" s="36">
        <v>63.61666666666666</v>
      </c>
      <c r="G232" s="36">
        <v>61.833333333333314</v>
      </c>
      <c r="H232" s="36">
        <v>67.833333333333314</v>
      </c>
      <c r="I232" s="36">
        <v>69.616666666666646</v>
      </c>
      <c r="J232" s="36">
        <v>70.833333333333314</v>
      </c>
      <c r="K232" s="31">
        <v>68.400000000000006</v>
      </c>
      <c r="L232" s="31">
        <v>65.400000000000006</v>
      </c>
      <c r="M232" s="31">
        <v>237.82432</v>
      </c>
      <c r="N232" s="1"/>
      <c r="O232" s="1"/>
    </row>
    <row r="233" spans="1:15" ht="12.75" customHeight="1">
      <c r="A233" s="33">
        <v>223</v>
      </c>
      <c r="B233" s="53" t="s">
        <v>812</v>
      </c>
      <c r="C233" s="31">
        <v>233.4</v>
      </c>
      <c r="D233" s="36">
        <v>236.73333333333335</v>
      </c>
      <c r="E233" s="36">
        <v>228.66666666666669</v>
      </c>
      <c r="F233" s="36">
        <v>223.93333333333334</v>
      </c>
      <c r="G233" s="36">
        <v>215.86666666666667</v>
      </c>
      <c r="H233" s="36">
        <v>241.4666666666667</v>
      </c>
      <c r="I233" s="36">
        <v>249.53333333333336</v>
      </c>
      <c r="J233" s="36">
        <v>254.26666666666671</v>
      </c>
      <c r="K233" s="31">
        <v>244.8</v>
      </c>
      <c r="L233" s="31">
        <v>232</v>
      </c>
      <c r="M233" s="31">
        <v>90.681309999999996</v>
      </c>
      <c r="N233" s="1"/>
      <c r="O233" s="1"/>
    </row>
    <row r="234" spans="1:15" ht="12.75" customHeight="1">
      <c r="A234" s="33">
        <v>224</v>
      </c>
      <c r="B234" s="53" t="s">
        <v>155</v>
      </c>
      <c r="C234" s="31">
        <v>440.35</v>
      </c>
      <c r="D234" s="36">
        <v>440.51666666666665</v>
      </c>
      <c r="E234" s="36">
        <v>435.0333333333333</v>
      </c>
      <c r="F234" s="36">
        <v>429.71666666666664</v>
      </c>
      <c r="G234" s="36">
        <v>424.23333333333329</v>
      </c>
      <c r="H234" s="36">
        <v>445.83333333333331</v>
      </c>
      <c r="I234" s="36">
        <v>451.31666666666666</v>
      </c>
      <c r="J234" s="36">
        <v>456.63333333333333</v>
      </c>
      <c r="K234" s="31">
        <v>446</v>
      </c>
      <c r="L234" s="31">
        <v>435.2</v>
      </c>
      <c r="M234" s="31">
        <v>259.68921</v>
      </c>
      <c r="N234" s="1"/>
      <c r="O234" s="1"/>
    </row>
    <row r="235" spans="1:15" ht="12.75" customHeight="1">
      <c r="A235" s="33">
        <v>225</v>
      </c>
      <c r="B235" s="53" t="s">
        <v>409</v>
      </c>
      <c r="C235" s="31">
        <v>292.60000000000002</v>
      </c>
      <c r="D235" s="36">
        <v>293.58333333333331</v>
      </c>
      <c r="E235" s="36">
        <v>284.16666666666663</v>
      </c>
      <c r="F235" s="36">
        <v>275.73333333333329</v>
      </c>
      <c r="G235" s="36">
        <v>266.31666666666661</v>
      </c>
      <c r="H235" s="36">
        <v>302.01666666666665</v>
      </c>
      <c r="I235" s="36">
        <v>311.43333333333328</v>
      </c>
      <c r="J235" s="36">
        <v>319.86666666666667</v>
      </c>
      <c r="K235" s="31">
        <v>303</v>
      </c>
      <c r="L235" s="31">
        <v>285.14999999999998</v>
      </c>
      <c r="M235" s="31">
        <v>23.213730000000002</v>
      </c>
      <c r="N235" s="1"/>
      <c r="O235" s="1"/>
    </row>
    <row r="236" spans="1:15" ht="12.75" customHeight="1">
      <c r="A236" s="33">
        <v>226</v>
      </c>
      <c r="B236" s="53" t="s">
        <v>145</v>
      </c>
      <c r="C236" s="31">
        <v>207.6</v>
      </c>
      <c r="D236" s="36">
        <v>210.23333333333335</v>
      </c>
      <c r="E236" s="36">
        <v>202.7166666666667</v>
      </c>
      <c r="F236" s="36">
        <v>197.83333333333334</v>
      </c>
      <c r="G236" s="36">
        <v>190.31666666666669</v>
      </c>
      <c r="H236" s="36">
        <v>215.1166666666667</v>
      </c>
      <c r="I236" s="36">
        <v>222.63333333333335</v>
      </c>
      <c r="J236" s="36">
        <v>227.51666666666671</v>
      </c>
      <c r="K236" s="31">
        <v>217.75</v>
      </c>
      <c r="L236" s="31">
        <v>205.35</v>
      </c>
      <c r="M236" s="31">
        <v>29.192240000000002</v>
      </c>
      <c r="N236" s="1"/>
      <c r="O236" s="1"/>
    </row>
    <row r="237" spans="1:15" ht="12.75" customHeight="1">
      <c r="A237" s="33">
        <v>227</v>
      </c>
      <c r="B237" s="53" t="s">
        <v>135</v>
      </c>
      <c r="C237" s="31">
        <v>161.94999999999999</v>
      </c>
      <c r="D237" s="36">
        <v>162.31666666666666</v>
      </c>
      <c r="E237" s="36">
        <v>158.38333333333333</v>
      </c>
      <c r="F237" s="36">
        <v>154.81666666666666</v>
      </c>
      <c r="G237" s="36">
        <v>150.88333333333333</v>
      </c>
      <c r="H237" s="36">
        <v>165.88333333333333</v>
      </c>
      <c r="I237" s="36">
        <v>169.81666666666666</v>
      </c>
      <c r="J237" s="36">
        <v>173.38333333333333</v>
      </c>
      <c r="K237" s="31">
        <v>166.25</v>
      </c>
      <c r="L237" s="31">
        <v>158.75</v>
      </c>
      <c r="M237" s="31">
        <v>61.952620000000003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2754.7</v>
      </c>
      <c r="D238" s="36">
        <v>2755.5833333333335</v>
      </c>
      <c r="E238" s="36">
        <v>2699.2166666666672</v>
      </c>
      <c r="F238" s="36">
        <v>2643.7333333333336</v>
      </c>
      <c r="G238" s="36">
        <v>2587.3666666666672</v>
      </c>
      <c r="H238" s="36">
        <v>2811.0666666666671</v>
      </c>
      <c r="I238" s="36">
        <v>2867.4333333333329</v>
      </c>
      <c r="J238" s="36">
        <v>2922.916666666667</v>
      </c>
      <c r="K238" s="31">
        <v>2811.95</v>
      </c>
      <c r="L238" s="31">
        <v>2700.1</v>
      </c>
      <c r="M238" s="31">
        <v>2.1589499999999999</v>
      </c>
      <c r="N238" s="1"/>
      <c r="O238" s="1"/>
    </row>
    <row r="239" spans="1:15" ht="12.75" customHeight="1">
      <c r="A239" s="33">
        <v>229</v>
      </c>
      <c r="B239" s="53" t="s">
        <v>279</v>
      </c>
      <c r="C239" s="31">
        <v>517.54999999999995</v>
      </c>
      <c r="D239" s="36">
        <v>525.35</v>
      </c>
      <c r="E239" s="36">
        <v>502.70000000000005</v>
      </c>
      <c r="F239" s="36">
        <v>487.85</v>
      </c>
      <c r="G239" s="36">
        <v>465.20000000000005</v>
      </c>
      <c r="H239" s="36">
        <v>540.20000000000005</v>
      </c>
      <c r="I239" s="36">
        <v>562.84999999999991</v>
      </c>
      <c r="J239" s="36">
        <v>577.70000000000005</v>
      </c>
      <c r="K239" s="31">
        <v>548</v>
      </c>
      <c r="L239" s="31">
        <v>510.5</v>
      </c>
      <c r="M239" s="31">
        <v>43.677700000000002</v>
      </c>
      <c r="N239" s="1"/>
      <c r="O239" s="1"/>
    </row>
    <row r="240" spans="1:15" ht="12.75" customHeight="1">
      <c r="A240" s="33">
        <v>230</v>
      </c>
      <c r="B240" s="53" t="s">
        <v>142</v>
      </c>
      <c r="C240" s="31">
        <v>148.69999999999999</v>
      </c>
      <c r="D240" s="36">
        <v>149.91666666666666</v>
      </c>
      <c r="E240" s="36">
        <v>146.08333333333331</v>
      </c>
      <c r="F240" s="36">
        <v>143.46666666666667</v>
      </c>
      <c r="G240" s="36">
        <v>139.63333333333333</v>
      </c>
      <c r="H240" s="36">
        <v>152.5333333333333</v>
      </c>
      <c r="I240" s="36">
        <v>156.36666666666662</v>
      </c>
      <c r="J240" s="36">
        <v>158.98333333333329</v>
      </c>
      <c r="K240" s="31">
        <v>153.75</v>
      </c>
      <c r="L240" s="31">
        <v>147.30000000000001</v>
      </c>
      <c r="M240" s="31">
        <v>80.240210000000005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566.1</v>
      </c>
      <c r="D241" s="36">
        <v>570</v>
      </c>
      <c r="E241" s="36">
        <v>555.1</v>
      </c>
      <c r="F241" s="36">
        <v>544.1</v>
      </c>
      <c r="G241" s="36">
        <v>529.20000000000005</v>
      </c>
      <c r="H241" s="36">
        <v>581</v>
      </c>
      <c r="I241" s="36">
        <v>595.90000000000009</v>
      </c>
      <c r="J241" s="36">
        <v>606.9</v>
      </c>
      <c r="K241" s="31">
        <v>584.9</v>
      </c>
      <c r="L241" s="31">
        <v>559</v>
      </c>
      <c r="M241" s="31">
        <v>39.989600000000003</v>
      </c>
      <c r="N241" s="1"/>
      <c r="O241" s="1"/>
    </row>
    <row r="242" spans="1:15" ht="12.75" customHeight="1">
      <c r="A242" s="33">
        <v>232</v>
      </c>
      <c r="B242" s="53" t="s">
        <v>152</v>
      </c>
      <c r="C242" s="31">
        <v>160</v>
      </c>
      <c r="D242" s="36">
        <v>162.56666666666666</v>
      </c>
      <c r="E242" s="36">
        <v>156.93333333333334</v>
      </c>
      <c r="F242" s="36">
        <v>153.86666666666667</v>
      </c>
      <c r="G242" s="36">
        <v>148.23333333333335</v>
      </c>
      <c r="H242" s="36">
        <v>165.63333333333333</v>
      </c>
      <c r="I242" s="36">
        <v>171.26666666666665</v>
      </c>
      <c r="J242" s="36">
        <v>174.33333333333331</v>
      </c>
      <c r="K242" s="31">
        <v>168.2</v>
      </c>
      <c r="L242" s="31">
        <v>159.5</v>
      </c>
      <c r="M242" s="31">
        <v>409.95071999999999</v>
      </c>
      <c r="N242" s="1"/>
      <c r="O242" s="1"/>
    </row>
    <row r="243" spans="1:15" ht="12.75" customHeight="1">
      <c r="A243" s="33">
        <v>233</v>
      </c>
      <c r="B243" s="53" t="s">
        <v>410</v>
      </c>
      <c r="C243" s="31">
        <v>62.4</v>
      </c>
      <c r="D243" s="36">
        <v>63.150000000000006</v>
      </c>
      <c r="E243" s="36">
        <v>60.900000000000006</v>
      </c>
      <c r="F243" s="36">
        <v>59.4</v>
      </c>
      <c r="G243" s="36">
        <v>57.15</v>
      </c>
      <c r="H243" s="36">
        <v>64.650000000000006</v>
      </c>
      <c r="I243" s="36">
        <v>66.900000000000006</v>
      </c>
      <c r="J243" s="36">
        <v>68.40000000000002</v>
      </c>
      <c r="K243" s="31">
        <v>65.400000000000006</v>
      </c>
      <c r="L243" s="31">
        <v>61.65</v>
      </c>
      <c r="M243" s="31">
        <v>143.44297</v>
      </c>
      <c r="N243" s="1"/>
      <c r="O243" s="1"/>
    </row>
    <row r="244" spans="1:15" ht="12.75" customHeight="1">
      <c r="A244" s="33">
        <v>234</v>
      </c>
      <c r="B244" s="53" t="s">
        <v>154</v>
      </c>
      <c r="C244" s="31">
        <v>993.5</v>
      </c>
      <c r="D244" s="36">
        <v>1003.2833333333333</v>
      </c>
      <c r="E244" s="36">
        <v>977.4666666666667</v>
      </c>
      <c r="F244" s="36">
        <v>961.43333333333339</v>
      </c>
      <c r="G244" s="36">
        <v>935.61666666666679</v>
      </c>
      <c r="H244" s="36">
        <v>1019.3166666666666</v>
      </c>
      <c r="I244" s="36">
        <v>1045.1333333333332</v>
      </c>
      <c r="J244" s="36">
        <v>1061.1666666666665</v>
      </c>
      <c r="K244" s="31">
        <v>1029.0999999999999</v>
      </c>
      <c r="L244" s="31">
        <v>987.25</v>
      </c>
      <c r="M244" s="31">
        <v>23.149239999999999</v>
      </c>
      <c r="N244" s="1"/>
      <c r="O244" s="1"/>
    </row>
    <row r="245" spans="1:15" ht="12.75" customHeight="1">
      <c r="A245" s="33">
        <v>235</v>
      </c>
      <c r="B245" s="53" t="s">
        <v>411</v>
      </c>
      <c r="C245" s="31">
        <v>149.80000000000001</v>
      </c>
      <c r="D245" s="36">
        <v>151.13333333333333</v>
      </c>
      <c r="E245" s="36">
        <v>147.16666666666666</v>
      </c>
      <c r="F245" s="36">
        <v>144.53333333333333</v>
      </c>
      <c r="G245" s="36">
        <v>140.56666666666666</v>
      </c>
      <c r="H245" s="36">
        <v>153.76666666666665</v>
      </c>
      <c r="I245" s="36">
        <v>157.73333333333335</v>
      </c>
      <c r="J245" s="36">
        <v>160.36666666666665</v>
      </c>
      <c r="K245" s="31">
        <v>155.1</v>
      </c>
      <c r="L245" s="31">
        <v>148.5</v>
      </c>
      <c r="M245" s="31">
        <v>298.72858000000002</v>
      </c>
      <c r="N245" s="1"/>
      <c r="O245" s="1"/>
    </row>
    <row r="246" spans="1:15" ht="12.75" customHeight="1">
      <c r="A246" s="33">
        <v>236</v>
      </c>
      <c r="B246" s="53" t="s">
        <v>412</v>
      </c>
      <c r="C246" s="31">
        <v>1381.6</v>
      </c>
      <c r="D246" s="36">
        <v>1380.6333333333332</v>
      </c>
      <c r="E246" s="36">
        <v>1370.7166666666665</v>
      </c>
      <c r="F246" s="36">
        <v>1359.8333333333333</v>
      </c>
      <c r="G246" s="36">
        <v>1349.9166666666665</v>
      </c>
      <c r="H246" s="36">
        <v>1391.5166666666664</v>
      </c>
      <c r="I246" s="36">
        <v>1401.4333333333334</v>
      </c>
      <c r="J246" s="36">
        <v>1412.3166666666664</v>
      </c>
      <c r="K246" s="31">
        <v>1390.55</v>
      </c>
      <c r="L246" s="31">
        <v>1369.75</v>
      </c>
      <c r="M246" s="31">
        <v>0.49582999999999999</v>
      </c>
      <c r="N246" s="1"/>
      <c r="O246" s="1"/>
    </row>
    <row r="247" spans="1:15" ht="12.75" customHeight="1">
      <c r="A247" s="33">
        <v>237</v>
      </c>
      <c r="B247" s="53" t="s">
        <v>143</v>
      </c>
      <c r="C247" s="31">
        <v>436.55</v>
      </c>
      <c r="D247" s="36">
        <v>440.2166666666667</v>
      </c>
      <c r="E247" s="36">
        <v>428.93333333333339</v>
      </c>
      <c r="F247" s="36">
        <v>421.31666666666672</v>
      </c>
      <c r="G247" s="36">
        <v>410.03333333333342</v>
      </c>
      <c r="H247" s="36">
        <v>447.83333333333337</v>
      </c>
      <c r="I247" s="36">
        <v>459.11666666666667</v>
      </c>
      <c r="J247" s="36">
        <v>466.73333333333335</v>
      </c>
      <c r="K247" s="31">
        <v>451.5</v>
      </c>
      <c r="L247" s="31">
        <v>432.6</v>
      </c>
      <c r="M247" s="31">
        <v>43.546039999999998</v>
      </c>
      <c r="N247" s="1"/>
      <c r="O247" s="1"/>
    </row>
    <row r="248" spans="1:15" ht="12.75" customHeight="1">
      <c r="A248" s="33">
        <v>238</v>
      </c>
      <c r="B248" s="53" t="s">
        <v>149</v>
      </c>
      <c r="C248" s="31">
        <v>338.2</v>
      </c>
      <c r="D248" s="36">
        <v>340.83333333333331</v>
      </c>
      <c r="E248" s="36">
        <v>332.86666666666662</v>
      </c>
      <c r="F248" s="36">
        <v>327.5333333333333</v>
      </c>
      <c r="G248" s="36">
        <v>319.56666666666661</v>
      </c>
      <c r="H248" s="36">
        <v>346.16666666666663</v>
      </c>
      <c r="I248" s="36">
        <v>354.13333333333333</v>
      </c>
      <c r="J248" s="36">
        <v>359.46666666666664</v>
      </c>
      <c r="K248" s="31">
        <v>348.8</v>
      </c>
      <c r="L248" s="31">
        <v>335.5</v>
      </c>
      <c r="M248" s="31">
        <v>127.70435000000001</v>
      </c>
      <c r="N248" s="1"/>
      <c r="O248" s="1"/>
    </row>
    <row r="249" spans="1:15" ht="12.75" customHeight="1">
      <c r="A249" s="33">
        <v>239</v>
      </c>
      <c r="B249" s="53" t="s">
        <v>148</v>
      </c>
      <c r="C249" s="31">
        <v>1452.55</v>
      </c>
      <c r="D249" s="36">
        <v>1467.7333333333333</v>
      </c>
      <c r="E249" s="36">
        <v>1432.8166666666666</v>
      </c>
      <c r="F249" s="36">
        <v>1413.0833333333333</v>
      </c>
      <c r="G249" s="36">
        <v>1378.1666666666665</v>
      </c>
      <c r="H249" s="36">
        <v>1487.4666666666667</v>
      </c>
      <c r="I249" s="36">
        <v>1522.3833333333332</v>
      </c>
      <c r="J249" s="36">
        <v>1542.1166666666668</v>
      </c>
      <c r="K249" s="31">
        <v>1502.65</v>
      </c>
      <c r="L249" s="31">
        <v>1448</v>
      </c>
      <c r="M249" s="31">
        <v>18.845960000000002</v>
      </c>
      <c r="N249" s="1"/>
      <c r="O249" s="1"/>
    </row>
    <row r="250" spans="1:15" ht="12.75" customHeight="1">
      <c r="A250" s="33">
        <v>240</v>
      </c>
      <c r="B250" s="53" t="s">
        <v>413</v>
      </c>
      <c r="C250" s="31">
        <v>32.6</v>
      </c>
      <c r="D250" s="36">
        <v>32.516666666666673</v>
      </c>
      <c r="E250" s="36">
        <v>31.983333333333348</v>
      </c>
      <c r="F250" s="36">
        <v>31.366666666666674</v>
      </c>
      <c r="G250" s="36">
        <v>30.83333333333335</v>
      </c>
      <c r="H250" s="36">
        <v>33.133333333333347</v>
      </c>
      <c r="I250" s="36">
        <v>33.666666666666664</v>
      </c>
      <c r="J250" s="36">
        <v>34.283333333333346</v>
      </c>
      <c r="K250" s="31">
        <v>33.049999999999997</v>
      </c>
      <c r="L250" s="31">
        <v>31.9</v>
      </c>
      <c r="M250" s="31">
        <v>192.79741999999999</v>
      </c>
      <c r="N250" s="1"/>
      <c r="O250" s="1"/>
    </row>
    <row r="251" spans="1:15" ht="12.75" customHeight="1">
      <c r="A251" s="33">
        <v>241</v>
      </c>
      <c r="B251" s="53" t="s">
        <v>183</v>
      </c>
      <c r="C251" s="31">
        <v>5885.3</v>
      </c>
      <c r="D251" s="36">
        <v>5906.0166666666664</v>
      </c>
      <c r="E251" s="36">
        <v>5818.083333333333</v>
      </c>
      <c r="F251" s="36">
        <v>5750.8666666666668</v>
      </c>
      <c r="G251" s="36">
        <v>5662.9333333333334</v>
      </c>
      <c r="H251" s="36">
        <v>5973.2333333333327</v>
      </c>
      <c r="I251" s="36">
        <v>6061.166666666667</v>
      </c>
      <c r="J251" s="36">
        <v>6128.3833333333323</v>
      </c>
      <c r="K251" s="31">
        <v>5993.95</v>
      </c>
      <c r="L251" s="31">
        <v>5838.8</v>
      </c>
      <c r="M251" s="31">
        <v>1.8768800000000001</v>
      </c>
      <c r="N251" s="1"/>
      <c r="O251" s="1"/>
    </row>
    <row r="252" spans="1:15" ht="12.75" customHeight="1">
      <c r="A252" s="33">
        <v>242</v>
      </c>
      <c r="B252" s="53" t="s">
        <v>150</v>
      </c>
      <c r="C252" s="31">
        <v>1440.95</v>
      </c>
      <c r="D252" s="36">
        <v>1433.3</v>
      </c>
      <c r="E252" s="36">
        <v>1423.25</v>
      </c>
      <c r="F252" s="36">
        <v>1405.55</v>
      </c>
      <c r="G252" s="36">
        <v>1395.5</v>
      </c>
      <c r="H252" s="36">
        <v>1451</v>
      </c>
      <c r="I252" s="36">
        <v>1461.0499999999997</v>
      </c>
      <c r="J252" s="36">
        <v>1478.75</v>
      </c>
      <c r="K252" s="31">
        <v>1443.35</v>
      </c>
      <c r="L252" s="31">
        <v>1415.6</v>
      </c>
      <c r="M252" s="31">
        <v>60.806609999999999</v>
      </c>
      <c r="N252" s="1"/>
      <c r="O252" s="1"/>
    </row>
    <row r="253" spans="1:15" ht="12.75" customHeight="1">
      <c r="A253" s="33">
        <v>243</v>
      </c>
      <c r="B253" s="53" t="s">
        <v>831</v>
      </c>
      <c r="C253" s="31">
        <v>4082.45</v>
      </c>
      <c r="D253" s="36">
        <v>4064.4833333333336</v>
      </c>
      <c r="E253" s="36">
        <v>4017.9666666666672</v>
      </c>
      <c r="F253" s="36">
        <v>3953.4833333333336</v>
      </c>
      <c r="G253" s="36">
        <v>3906.9666666666672</v>
      </c>
      <c r="H253" s="36">
        <v>4128.9666666666672</v>
      </c>
      <c r="I253" s="36">
        <v>4175.4833333333336</v>
      </c>
      <c r="J253" s="36">
        <v>4239.9666666666672</v>
      </c>
      <c r="K253" s="31">
        <v>4111</v>
      </c>
      <c r="L253" s="31">
        <v>4000</v>
      </c>
      <c r="M253" s="31">
        <v>0.23155999999999999</v>
      </c>
      <c r="N253" s="1"/>
      <c r="O253" s="1"/>
    </row>
    <row r="254" spans="1:15" ht="12.75" customHeight="1">
      <c r="A254" s="33">
        <v>244</v>
      </c>
      <c r="B254" s="53" t="s">
        <v>151</v>
      </c>
      <c r="C254" s="31">
        <v>1031.05</v>
      </c>
      <c r="D254" s="36">
        <v>1026.6499999999999</v>
      </c>
      <c r="E254" s="36">
        <v>1000.6499999999996</v>
      </c>
      <c r="F254" s="36">
        <v>970.24999999999977</v>
      </c>
      <c r="G254" s="36">
        <v>944.24999999999955</v>
      </c>
      <c r="H254" s="36">
        <v>1057.0499999999997</v>
      </c>
      <c r="I254" s="36">
        <v>1083.0500000000002</v>
      </c>
      <c r="J254" s="36">
        <v>1113.4499999999998</v>
      </c>
      <c r="K254" s="31">
        <v>1052.6500000000001</v>
      </c>
      <c r="L254" s="31">
        <v>996.25</v>
      </c>
      <c r="M254" s="31">
        <v>4.02644</v>
      </c>
      <c r="N254" s="1"/>
      <c r="O254" s="1"/>
    </row>
    <row r="255" spans="1:15" ht="12.75" customHeight="1">
      <c r="A255" s="33">
        <v>245</v>
      </c>
      <c r="B255" s="53" t="s">
        <v>147</v>
      </c>
      <c r="C255" s="31">
        <v>3948.65</v>
      </c>
      <c r="D255" s="36">
        <v>3968.0500000000006</v>
      </c>
      <c r="E255" s="36">
        <v>3896.1500000000015</v>
      </c>
      <c r="F255" s="36">
        <v>3843.650000000001</v>
      </c>
      <c r="G255" s="36">
        <v>3771.7500000000018</v>
      </c>
      <c r="H255" s="36">
        <v>4020.5500000000011</v>
      </c>
      <c r="I255" s="36">
        <v>4092.45</v>
      </c>
      <c r="J255" s="36">
        <v>4144.9500000000007</v>
      </c>
      <c r="K255" s="31">
        <v>4039.95</v>
      </c>
      <c r="L255" s="31">
        <v>3915.55</v>
      </c>
      <c r="M255" s="31">
        <v>7.30464</v>
      </c>
      <c r="N255" s="1"/>
      <c r="O255" s="1"/>
    </row>
    <row r="256" spans="1:15" ht="12.75" customHeight="1">
      <c r="A256" s="33">
        <v>246</v>
      </c>
      <c r="B256" s="53" t="s">
        <v>153</v>
      </c>
      <c r="C256" s="31">
        <v>1293.3</v>
      </c>
      <c r="D256" s="36">
        <v>1303.8333333333333</v>
      </c>
      <c r="E256" s="36">
        <v>1263.2166666666665</v>
      </c>
      <c r="F256" s="36">
        <v>1233.1333333333332</v>
      </c>
      <c r="G256" s="36">
        <v>1192.5166666666664</v>
      </c>
      <c r="H256" s="36">
        <v>1333.9166666666665</v>
      </c>
      <c r="I256" s="36">
        <v>1374.5333333333333</v>
      </c>
      <c r="J256" s="36">
        <v>1404.6166666666666</v>
      </c>
      <c r="K256" s="31">
        <v>1344.45</v>
      </c>
      <c r="L256" s="31">
        <v>1273.75</v>
      </c>
      <c r="M256" s="31">
        <v>3.6048800000000001</v>
      </c>
      <c r="N256" s="1"/>
      <c r="O256" s="1"/>
    </row>
    <row r="257" spans="1:15" ht="12.75" customHeight="1">
      <c r="A257" s="33">
        <v>247</v>
      </c>
      <c r="B257" s="53" t="s">
        <v>414</v>
      </c>
      <c r="C257" s="31">
        <v>1802.6</v>
      </c>
      <c r="D257" s="36">
        <v>1813.2833333333335</v>
      </c>
      <c r="E257" s="36">
        <v>1773.3166666666671</v>
      </c>
      <c r="F257" s="36">
        <v>1744.0333333333335</v>
      </c>
      <c r="G257" s="36">
        <v>1704.0666666666671</v>
      </c>
      <c r="H257" s="36">
        <v>1842.5666666666671</v>
      </c>
      <c r="I257" s="36">
        <v>1882.5333333333338</v>
      </c>
      <c r="J257" s="36">
        <v>1911.8166666666671</v>
      </c>
      <c r="K257" s="31">
        <v>1853.25</v>
      </c>
      <c r="L257" s="31">
        <v>1784</v>
      </c>
      <c r="M257" s="31">
        <v>0.79144999999999999</v>
      </c>
      <c r="N257" s="1"/>
      <c r="O257" s="1"/>
    </row>
    <row r="258" spans="1:15" ht="12.75" customHeight="1">
      <c r="A258" s="33">
        <v>248</v>
      </c>
      <c r="B258" s="53" t="s">
        <v>157</v>
      </c>
      <c r="C258" s="31">
        <v>3910.55</v>
      </c>
      <c r="D258" s="36">
        <v>3932.85</v>
      </c>
      <c r="E258" s="36">
        <v>3857.7</v>
      </c>
      <c r="F258" s="36">
        <v>3804.85</v>
      </c>
      <c r="G258" s="36">
        <v>3729.7</v>
      </c>
      <c r="H258" s="36">
        <v>3985.7</v>
      </c>
      <c r="I258" s="36">
        <v>4060.8500000000004</v>
      </c>
      <c r="J258" s="36">
        <v>4113.7</v>
      </c>
      <c r="K258" s="31">
        <v>4008</v>
      </c>
      <c r="L258" s="31">
        <v>3880</v>
      </c>
      <c r="M258" s="31">
        <v>1.6682900000000001</v>
      </c>
      <c r="N258" s="1"/>
      <c r="O258" s="1"/>
    </row>
    <row r="259" spans="1:15" ht="12.75" customHeight="1">
      <c r="A259" s="33">
        <v>249</v>
      </c>
      <c r="B259" s="53" t="s">
        <v>415</v>
      </c>
      <c r="C259" s="31">
        <v>1846.7</v>
      </c>
      <c r="D259" s="36">
        <v>1873.5666666666666</v>
      </c>
      <c r="E259" s="36">
        <v>1812.1333333333332</v>
      </c>
      <c r="F259" s="36">
        <v>1777.5666666666666</v>
      </c>
      <c r="G259" s="36">
        <v>1716.1333333333332</v>
      </c>
      <c r="H259" s="36">
        <v>1908.1333333333332</v>
      </c>
      <c r="I259" s="36">
        <v>1969.5666666666666</v>
      </c>
      <c r="J259" s="36">
        <v>2004.1333333333332</v>
      </c>
      <c r="K259" s="31">
        <v>1935</v>
      </c>
      <c r="L259" s="31">
        <v>1839</v>
      </c>
      <c r="M259" s="31">
        <v>1.3343400000000001</v>
      </c>
      <c r="N259" s="1"/>
      <c r="O259" s="1"/>
    </row>
    <row r="260" spans="1:15" ht="12.75" customHeight="1">
      <c r="A260" s="33">
        <v>250</v>
      </c>
      <c r="B260" s="53" t="s">
        <v>416</v>
      </c>
      <c r="C260" s="31">
        <v>794.2</v>
      </c>
      <c r="D260" s="36">
        <v>792.73333333333323</v>
      </c>
      <c r="E260" s="36">
        <v>783.46666666666647</v>
      </c>
      <c r="F260" s="36">
        <v>772.73333333333323</v>
      </c>
      <c r="G260" s="36">
        <v>763.46666666666647</v>
      </c>
      <c r="H260" s="36">
        <v>803.46666666666647</v>
      </c>
      <c r="I260" s="36">
        <v>812.73333333333312</v>
      </c>
      <c r="J260" s="36">
        <v>823.46666666666647</v>
      </c>
      <c r="K260" s="31">
        <v>802</v>
      </c>
      <c r="L260" s="31">
        <v>782</v>
      </c>
      <c r="M260" s="31">
        <v>2.9210099999999999</v>
      </c>
      <c r="N260" s="1"/>
      <c r="O260" s="1"/>
    </row>
    <row r="261" spans="1:15" ht="12.75" customHeight="1">
      <c r="A261" s="33">
        <v>251</v>
      </c>
      <c r="B261" s="53" t="s">
        <v>417</v>
      </c>
      <c r="C261" s="31">
        <v>369.85</v>
      </c>
      <c r="D261" s="36">
        <v>372.08333333333331</v>
      </c>
      <c r="E261" s="36">
        <v>364.16666666666663</v>
      </c>
      <c r="F261" s="36">
        <v>358.48333333333329</v>
      </c>
      <c r="G261" s="36">
        <v>350.56666666666661</v>
      </c>
      <c r="H261" s="36">
        <v>377.76666666666665</v>
      </c>
      <c r="I261" s="36">
        <v>385.68333333333328</v>
      </c>
      <c r="J261" s="36">
        <v>391.36666666666667</v>
      </c>
      <c r="K261" s="31">
        <v>380</v>
      </c>
      <c r="L261" s="31">
        <v>366.4</v>
      </c>
      <c r="M261" s="31">
        <v>4.5856899999999996</v>
      </c>
      <c r="N261" s="1"/>
      <c r="O261" s="1"/>
    </row>
    <row r="262" spans="1:15" ht="12.75" customHeight="1">
      <c r="A262" s="33">
        <v>252</v>
      </c>
      <c r="B262" s="53" t="s">
        <v>418</v>
      </c>
      <c r="C262" s="31">
        <v>81.95</v>
      </c>
      <c r="D262" s="36">
        <v>81.933333333333337</v>
      </c>
      <c r="E262" s="36">
        <v>80.566666666666677</v>
      </c>
      <c r="F262" s="36">
        <v>79.183333333333337</v>
      </c>
      <c r="G262" s="36">
        <v>77.816666666666677</v>
      </c>
      <c r="H262" s="36">
        <v>83.316666666666677</v>
      </c>
      <c r="I262" s="36">
        <v>84.683333333333351</v>
      </c>
      <c r="J262" s="36">
        <v>86.066666666666677</v>
      </c>
      <c r="K262" s="31">
        <v>83.3</v>
      </c>
      <c r="L262" s="31">
        <v>80.55</v>
      </c>
      <c r="M262" s="31">
        <v>23.952549999999999</v>
      </c>
      <c r="N262" s="1"/>
      <c r="O262" s="1"/>
    </row>
    <row r="263" spans="1:15" ht="12.75" customHeight="1">
      <c r="A263" s="33">
        <v>253</v>
      </c>
      <c r="B263" s="53" t="s">
        <v>280</v>
      </c>
      <c r="C263" s="31">
        <v>584.04999999999995</v>
      </c>
      <c r="D263" s="36">
        <v>594.56666666666661</v>
      </c>
      <c r="E263" s="36">
        <v>568.48333333333323</v>
      </c>
      <c r="F263" s="36">
        <v>552.91666666666663</v>
      </c>
      <c r="G263" s="36">
        <v>526.83333333333326</v>
      </c>
      <c r="H263" s="36">
        <v>610.13333333333321</v>
      </c>
      <c r="I263" s="36">
        <v>636.2166666666667</v>
      </c>
      <c r="J263" s="36">
        <v>651.78333333333319</v>
      </c>
      <c r="K263" s="31">
        <v>620.65</v>
      </c>
      <c r="L263" s="31">
        <v>579</v>
      </c>
      <c r="M263" s="31">
        <v>42.153190000000002</v>
      </c>
      <c r="N263" s="1"/>
      <c r="O263" s="1"/>
    </row>
    <row r="264" spans="1:15" ht="12.75" customHeight="1">
      <c r="A264" s="33">
        <v>254</v>
      </c>
      <c r="B264" s="53" t="s">
        <v>158</v>
      </c>
      <c r="C264" s="31">
        <v>857.35</v>
      </c>
      <c r="D264" s="36">
        <v>861.38333333333333</v>
      </c>
      <c r="E264" s="36">
        <v>841.7166666666667</v>
      </c>
      <c r="F264" s="36">
        <v>826.08333333333337</v>
      </c>
      <c r="G264" s="36">
        <v>806.41666666666674</v>
      </c>
      <c r="H264" s="36">
        <v>877.01666666666665</v>
      </c>
      <c r="I264" s="36">
        <v>896.68333333333339</v>
      </c>
      <c r="J264" s="36">
        <v>912.31666666666661</v>
      </c>
      <c r="K264" s="31">
        <v>881.05</v>
      </c>
      <c r="L264" s="31">
        <v>845.75</v>
      </c>
      <c r="M264" s="31">
        <v>23.691109999999998</v>
      </c>
      <c r="N264" s="1"/>
      <c r="O264" s="1"/>
    </row>
    <row r="265" spans="1:15" ht="12.75" customHeight="1">
      <c r="A265" s="33">
        <v>255</v>
      </c>
      <c r="B265" s="53" t="s">
        <v>419</v>
      </c>
      <c r="C265" s="31">
        <v>132.1</v>
      </c>
      <c r="D265" s="36">
        <v>133.11666666666665</v>
      </c>
      <c r="E265" s="36">
        <v>130.43333333333328</v>
      </c>
      <c r="F265" s="36">
        <v>128.76666666666662</v>
      </c>
      <c r="G265" s="36">
        <v>126.08333333333326</v>
      </c>
      <c r="H265" s="36">
        <v>134.7833333333333</v>
      </c>
      <c r="I265" s="36">
        <v>137.46666666666664</v>
      </c>
      <c r="J265" s="36">
        <v>139.13333333333333</v>
      </c>
      <c r="K265" s="31">
        <v>135.80000000000001</v>
      </c>
      <c r="L265" s="31">
        <v>131.44999999999999</v>
      </c>
      <c r="M265" s="31">
        <v>32.257759999999998</v>
      </c>
      <c r="N265" s="1"/>
      <c r="O265" s="1"/>
    </row>
    <row r="266" spans="1:15" ht="12.75" customHeight="1">
      <c r="A266" s="33">
        <v>256</v>
      </c>
      <c r="B266" s="53" t="s">
        <v>870</v>
      </c>
      <c r="C266" s="31">
        <v>567.95000000000005</v>
      </c>
      <c r="D266" s="36">
        <v>573.58333333333337</v>
      </c>
      <c r="E266" s="36">
        <v>549.36666666666679</v>
      </c>
      <c r="F266" s="36">
        <v>530.78333333333342</v>
      </c>
      <c r="G266" s="36">
        <v>506.56666666666683</v>
      </c>
      <c r="H266" s="36">
        <v>592.16666666666674</v>
      </c>
      <c r="I266" s="36">
        <v>616.38333333333321</v>
      </c>
      <c r="J266" s="36">
        <v>634.9666666666667</v>
      </c>
      <c r="K266" s="31">
        <v>597.79999999999995</v>
      </c>
      <c r="L266" s="31">
        <v>555</v>
      </c>
      <c r="M266" s="31">
        <v>22.225840000000002</v>
      </c>
      <c r="N266" s="1"/>
      <c r="O266" s="1"/>
    </row>
    <row r="267" spans="1:15" ht="12.75" customHeight="1">
      <c r="A267" s="33">
        <v>257</v>
      </c>
      <c r="B267" s="53" t="s">
        <v>420</v>
      </c>
      <c r="C267" s="31">
        <v>700.85</v>
      </c>
      <c r="D267" s="36">
        <v>705.93333333333339</v>
      </c>
      <c r="E267" s="36">
        <v>684.91666666666674</v>
      </c>
      <c r="F267" s="36">
        <v>668.98333333333335</v>
      </c>
      <c r="G267" s="36">
        <v>647.9666666666667</v>
      </c>
      <c r="H267" s="36">
        <v>721.86666666666679</v>
      </c>
      <c r="I267" s="36">
        <v>742.88333333333344</v>
      </c>
      <c r="J267" s="36">
        <v>758.81666666666683</v>
      </c>
      <c r="K267" s="31">
        <v>726.95</v>
      </c>
      <c r="L267" s="31">
        <v>690</v>
      </c>
      <c r="M267" s="31">
        <v>20.195419999999999</v>
      </c>
      <c r="N267" s="1"/>
      <c r="O267" s="1"/>
    </row>
    <row r="268" spans="1:15" ht="12.75" customHeight="1">
      <c r="A268" s="33">
        <v>258</v>
      </c>
      <c r="B268" s="53" t="s">
        <v>156</v>
      </c>
      <c r="C268" s="31">
        <v>924.05</v>
      </c>
      <c r="D268" s="36">
        <v>926.2833333333333</v>
      </c>
      <c r="E268" s="36">
        <v>913.76666666666665</v>
      </c>
      <c r="F268" s="36">
        <v>903.48333333333335</v>
      </c>
      <c r="G268" s="36">
        <v>890.9666666666667</v>
      </c>
      <c r="H268" s="36">
        <v>936.56666666666661</v>
      </c>
      <c r="I268" s="36">
        <v>949.08333333333326</v>
      </c>
      <c r="J268" s="36">
        <v>959.36666666666656</v>
      </c>
      <c r="K268" s="31">
        <v>938.8</v>
      </c>
      <c r="L268" s="31">
        <v>916</v>
      </c>
      <c r="M268" s="31">
        <v>29.14141</v>
      </c>
      <c r="N268" s="1"/>
      <c r="O268" s="1"/>
    </row>
    <row r="269" spans="1:15" ht="12.75" customHeight="1">
      <c r="A269" s="33">
        <v>259</v>
      </c>
      <c r="B269" s="53" t="s">
        <v>159</v>
      </c>
      <c r="C269" s="31">
        <v>480.3</v>
      </c>
      <c r="D269" s="36">
        <v>483.23333333333335</v>
      </c>
      <c r="E269" s="36">
        <v>468.61666666666667</v>
      </c>
      <c r="F269" s="36">
        <v>456.93333333333334</v>
      </c>
      <c r="G269" s="36">
        <v>442.31666666666666</v>
      </c>
      <c r="H269" s="36">
        <v>494.91666666666669</v>
      </c>
      <c r="I269" s="36">
        <v>509.53333333333336</v>
      </c>
      <c r="J269" s="36">
        <v>521.2166666666667</v>
      </c>
      <c r="K269" s="31">
        <v>497.85</v>
      </c>
      <c r="L269" s="31">
        <v>471.55</v>
      </c>
      <c r="M269" s="31">
        <v>92.807569999999998</v>
      </c>
      <c r="N269" s="1"/>
      <c r="O269" s="1"/>
    </row>
    <row r="270" spans="1:15" ht="12.75" customHeight="1">
      <c r="A270" s="33">
        <v>260</v>
      </c>
      <c r="B270" s="53" t="s">
        <v>421</v>
      </c>
      <c r="C270" s="31">
        <v>523.20000000000005</v>
      </c>
      <c r="D270" s="36">
        <v>526.30000000000007</v>
      </c>
      <c r="E270" s="36">
        <v>516.40000000000009</v>
      </c>
      <c r="F270" s="36">
        <v>509.6</v>
      </c>
      <c r="G270" s="36">
        <v>499.70000000000005</v>
      </c>
      <c r="H270" s="36">
        <v>533.10000000000014</v>
      </c>
      <c r="I270" s="36">
        <v>543</v>
      </c>
      <c r="J270" s="36">
        <v>549.80000000000018</v>
      </c>
      <c r="K270" s="31">
        <v>536.20000000000005</v>
      </c>
      <c r="L270" s="31">
        <v>519.5</v>
      </c>
      <c r="M270" s="31">
        <v>2.85954</v>
      </c>
      <c r="N270" s="1"/>
      <c r="O270" s="1"/>
    </row>
    <row r="271" spans="1:15" ht="12.75" customHeight="1">
      <c r="A271" s="33">
        <v>261</v>
      </c>
      <c r="B271" s="53" t="s">
        <v>422</v>
      </c>
      <c r="C271" s="31">
        <v>698.35</v>
      </c>
      <c r="D271" s="36">
        <v>695.94999999999993</v>
      </c>
      <c r="E271" s="36">
        <v>673.99999999999989</v>
      </c>
      <c r="F271" s="36">
        <v>649.65</v>
      </c>
      <c r="G271" s="36">
        <v>627.69999999999993</v>
      </c>
      <c r="H271" s="36">
        <v>720.29999999999984</v>
      </c>
      <c r="I271" s="36">
        <v>742.24999999999989</v>
      </c>
      <c r="J271" s="36">
        <v>766.5999999999998</v>
      </c>
      <c r="K271" s="31">
        <v>717.9</v>
      </c>
      <c r="L271" s="31">
        <v>671.6</v>
      </c>
      <c r="M271" s="31">
        <v>7.6565500000000002</v>
      </c>
      <c r="N271" s="1"/>
      <c r="O271" s="1"/>
    </row>
    <row r="272" spans="1:15" ht="12.75" customHeight="1">
      <c r="A272" s="33">
        <v>262</v>
      </c>
      <c r="B272" s="53" t="s">
        <v>423</v>
      </c>
      <c r="C272" s="31">
        <v>1025.75</v>
      </c>
      <c r="D272" s="36">
        <v>1046.9333333333334</v>
      </c>
      <c r="E272" s="36">
        <v>993.86666666666679</v>
      </c>
      <c r="F272" s="36">
        <v>961.98333333333335</v>
      </c>
      <c r="G272" s="36">
        <v>908.91666666666674</v>
      </c>
      <c r="H272" s="36">
        <v>1078.8166666666668</v>
      </c>
      <c r="I272" s="36">
        <v>1131.8833333333334</v>
      </c>
      <c r="J272" s="36">
        <v>1163.7666666666669</v>
      </c>
      <c r="K272" s="31">
        <v>1100</v>
      </c>
      <c r="L272" s="31">
        <v>1015.05</v>
      </c>
      <c r="M272" s="31">
        <v>5.76675</v>
      </c>
      <c r="N272" s="1"/>
      <c r="O272" s="1"/>
    </row>
    <row r="273" spans="1:15" ht="12.75" customHeight="1">
      <c r="A273" s="33">
        <v>263</v>
      </c>
      <c r="B273" s="53" t="s">
        <v>424</v>
      </c>
      <c r="C273" s="31">
        <v>456.55</v>
      </c>
      <c r="D273" s="36">
        <v>442.8</v>
      </c>
      <c r="E273" s="36">
        <v>425.70000000000005</v>
      </c>
      <c r="F273" s="36">
        <v>394.85</v>
      </c>
      <c r="G273" s="36">
        <v>377.75000000000006</v>
      </c>
      <c r="H273" s="36">
        <v>473.65000000000003</v>
      </c>
      <c r="I273" s="36">
        <v>490.75000000000006</v>
      </c>
      <c r="J273" s="36">
        <v>521.6</v>
      </c>
      <c r="K273" s="31">
        <v>459.9</v>
      </c>
      <c r="L273" s="31">
        <v>411.95</v>
      </c>
      <c r="M273" s="31">
        <v>88.135050000000007</v>
      </c>
      <c r="N273" s="1"/>
      <c r="O273" s="1"/>
    </row>
    <row r="274" spans="1:15" ht="12.75" customHeight="1">
      <c r="A274" s="33">
        <v>264</v>
      </c>
      <c r="B274" s="53" t="s">
        <v>425</v>
      </c>
      <c r="C274" s="31">
        <v>829.9</v>
      </c>
      <c r="D274" s="36">
        <v>831.66666666666663</v>
      </c>
      <c r="E274" s="36">
        <v>816.33333333333326</v>
      </c>
      <c r="F274" s="36">
        <v>802.76666666666665</v>
      </c>
      <c r="G274" s="36">
        <v>787.43333333333328</v>
      </c>
      <c r="H274" s="36">
        <v>845.23333333333323</v>
      </c>
      <c r="I274" s="36">
        <v>860.56666666666649</v>
      </c>
      <c r="J274" s="36">
        <v>874.13333333333321</v>
      </c>
      <c r="K274" s="31">
        <v>847</v>
      </c>
      <c r="L274" s="31">
        <v>818.1</v>
      </c>
      <c r="M274" s="31">
        <v>9.9726999999999997</v>
      </c>
      <c r="N274" s="1"/>
      <c r="O274" s="1"/>
    </row>
    <row r="275" spans="1:15" ht="12.75" customHeight="1">
      <c r="A275" s="33">
        <v>265</v>
      </c>
      <c r="B275" s="53" t="s">
        <v>426</v>
      </c>
      <c r="C275" s="31">
        <v>3834.75</v>
      </c>
      <c r="D275" s="36">
        <v>3821.65</v>
      </c>
      <c r="E275" s="36">
        <v>3783.3</v>
      </c>
      <c r="F275" s="36">
        <v>3731.85</v>
      </c>
      <c r="G275" s="36">
        <v>3693.5</v>
      </c>
      <c r="H275" s="36">
        <v>3873.1000000000004</v>
      </c>
      <c r="I275" s="36">
        <v>3911.45</v>
      </c>
      <c r="J275" s="36">
        <v>3962.9000000000005</v>
      </c>
      <c r="K275" s="31">
        <v>3860</v>
      </c>
      <c r="L275" s="31">
        <v>3770.2</v>
      </c>
      <c r="M275" s="31">
        <v>2.18127</v>
      </c>
      <c r="N275" s="1"/>
      <c r="O275" s="1"/>
    </row>
    <row r="276" spans="1:15" ht="12.75" customHeight="1">
      <c r="A276" s="33">
        <v>266</v>
      </c>
      <c r="B276" s="53" t="s">
        <v>427</v>
      </c>
      <c r="C276" s="31">
        <v>248.7</v>
      </c>
      <c r="D276" s="36">
        <v>251.23333333333335</v>
      </c>
      <c r="E276" s="36">
        <v>245.4666666666667</v>
      </c>
      <c r="F276" s="36">
        <v>242.23333333333335</v>
      </c>
      <c r="G276" s="36">
        <v>236.4666666666667</v>
      </c>
      <c r="H276" s="36">
        <v>254.4666666666667</v>
      </c>
      <c r="I276" s="36">
        <v>260.23333333333335</v>
      </c>
      <c r="J276" s="36">
        <v>263.4666666666667</v>
      </c>
      <c r="K276" s="31">
        <v>257</v>
      </c>
      <c r="L276" s="31">
        <v>248</v>
      </c>
      <c r="M276" s="31">
        <v>15.724880000000001</v>
      </c>
      <c r="N276" s="1"/>
      <c r="O276" s="1"/>
    </row>
    <row r="277" spans="1:15" ht="12.75" customHeight="1">
      <c r="A277" s="33">
        <v>267</v>
      </c>
      <c r="B277" s="53" t="s">
        <v>428</v>
      </c>
      <c r="C277" s="31">
        <v>1509.9</v>
      </c>
      <c r="D277" s="36">
        <v>1506.3833333333332</v>
      </c>
      <c r="E277" s="36">
        <v>1488.7666666666664</v>
      </c>
      <c r="F277" s="36">
        <v>1467.6333333333332</v>
      </c>
      <c r="G277" s="36">
        <v>1450.0166666666664</v>
      </c>
      <c r="H277" s="36">
        <v>1527.5166666666664</v>
      </c>
      <c r="I277" s="36">
        <v>1545.1333333333332</v>
      </c>
      <c r="J277" s="36">
        <v>1566.2666666666664</v>
      </c>
      <c r="K277" s="31">
        <v>1524</v>
      </c>
      <c r="L277" s="31">
        <v>1485.25</v>
      </c>
      <c r="M277" s="31">
        <v>6.1978299999999997</v>
      </c>
      <c r="N277" s="1"/>
      <c r="O277" s="1"/>
    </row>
    <row r="278" spans="1:15" ht="12.75" customHeight="1">
      <c r="A278" s="33">
        <v>268</v>
      </c>
      <c r="B278" s="53" t="s">
        <v>429</v>
      </c>
      <c r="C278" s="31">
        <v>286.10000000000002</v>
      </c>
      <c r="D278" s="36">
        <v>288.25</v>
      </c>
      <c r="E278" s="36">
        <v>283.39999999999998</v>
      </c>
      <c r="F278" s="36">
        <v>280.7</v>
      </c>
      <c r="G278" s="36">
        <v>275.84999999999997</v>
      </c>
      <c r="H278" s="36">
        <v>290.95</v>
      </c>
      <c r="I278" s="36">
        <v>295.8</v>
      </c>
      <c r="J278" s="36">
        <v>298.5</v>
      </c>
      <c r="K278" s="31">
        <v>293.10000000000002</v>
      </c>
      <c r="L278" s="31">
        <v>285.55</v>
      </c>
      <c r="M278" s="31">
        <v>4.5069600000000003</v>
      </c>
      <c r="N278" s="1"/>
      <c r="O278" s="1"/>
    </row>
    <row r="279" spans="1:15" ht="12.75" customHeight="1">
      <c r="A279" s="33">
        <v>269</v>
      </c>
      <c r="B279" s="53" t="s">
        <v>833</v>
      </c>
      <c r="C279" s="31">
        <v>4359.5</v>
      </c>
      <c r="D279" s="36">
        <v>4413.5166666666664</v>
      </c>
      <c r="E279" s="36">
        <v>4263.0333333333328</v>
      </c>
      <c r="F279" s="36">
        <v>4166.5666666666666</v>
      </c>
      <c r="G279" s="36">
        <v>4016.083333333333</v>
      </c>
      <c r="H279" s="36">
        <v>4509.9833333333327</v>
      </c>
      <c r="I279" s="36">
        <v>4660.4666666666662</v>
      </c>
      <c r="J279" s="36">
        <v>4756.9333333333325</v>
      </c>
      <c r="K279" s="31">
        <v>4564</v>
      </c>
      <c r="L279" s="31">
        <v>4317.05</v>
      </c>
      <c r="M279" s="31">
        <v>0.76217000000000001</v>
      </c>
      <c r="N279" s="1"/>
      <c r="O279" s="1"/>
    </row>
    <row r="280" spans="1:15" ht="12.75" customHeight="1">
      <c r="A280" s="33">
        <v>270</v>
      </c>
      <c r="B280" s="53" t="s">
        <v>430</v>
      </c>
      <c r="C280" s="31">
        <v>1187.55</v>
      </c>
      <c r="D280" s="36">
        <v>1185.8999999999999</v>
      </c>
      <c r="E280" s="36">
        <v>1161.7499999999998</v>
      </c>
      <c r="F280" s="36">
        <v>1135.9499999999998</v>
      </c>
      <c r="G280" s="36">
        <v>1111.7999999999997</v>
      </c>
      <c r="H280" s="36">
        <v>1211.6999999999998</v>
      </c>
      <c r="I280" s="36">
        <v>1235.8499999999999</v>
      </c>
      <c r="J280" s="36">
        <v>1261.6499999999999</v>
      </c>
      <c r="K280" s="31">
        <v>1210.05</v>
      </c>
      <c r="L280" s="31">
        <v>1160.0999999999999</v>
      </c>
      <c r="M280" s="31">
        <v>5.3941699999999999</v>
      </c>
      <c r="N280" s="1"/>
      <c r="O280" s="1"/>
    </row>
    <row r="281" spans="1:15" ht="12.75" customHeight="1">
      <c r="A281" s="33">
        <v>271</v>
      </c>
      <c r="B281" s="53" t="s">
        <v>820</v>
      </c>
      <c r="C281" s="31">
        <v>1206.95</v>
      </c>
      <c r="D281" s="36">
        <v>1220.8999999999999</v>
      </c>
      <c r="E281" s="36">
        <v>1186.0499999999997</v>
      </c>
      <c r="F281" s="36">
        <v>1165.1499999999999</v>
      </c>
      <c r="G281" s="36">
        <v>1130.2999999999997</v>
      </c>
      <c r="H281" s="36">
        <v>1241.7999999999997</v>
      </c>
      <c r="I281" s="36">
        <v>1276.6499999999996</v>
      </c>
      <c r="J281" s="36">
        <v>1297.5499999999997</v>
      </c>
      <c r="K281" s="31">
        <v>1255.75</v>
      </c>
      <c r="L281" s="31">
        <v>1200</v>
      </c>
      <c r="M281" s="31">
        <v>1.4210199999999999</v>
      </c>
      <c r="N281" s="1"/>
      <c r="O281" s="1"/>
    </row>
    <row r="282" spans="1:15" ht="12.75" customHeight="1">
      <c r="A282" s="33">
        <v>272</v>
      </c>
      <c r="B282" s="53" t="s">
        <v>431</v>
      </c>
      <c r="C282" s="31">
        <v>388.5</v>
      </c>
      <c r="D282" s="36">
        <v>389.4666666666667</v>
      </c>
      <c r="E282" s="36">
        <v>377.93333333333339</v>
      </c>
      <c r="F282" s="36">
        <v>367.36666666666667</v>
      </c>
      <c r="G282" s="36">
        <v>355.83333333333337</v>
      </c>
      <c r="H282" s="36">
        <v>400.03333333333342</v>
      </c>
      <c r="I282" s="36">
        <v>411.56666666666672</v>
      </c>
      <c r="J282" s="36">
        <v>422.13333333333344</v>
      </c>
      <c r="K282" s="31">
        <v>401</v>
      </c>
      <c r="L282" s="31">
        <v>378.9</v>
      </c>
      <c r="M282" s="31">
        <v>13.817209999999999</v>
      </c>
      <c r="N282" s="1"/>
      <c r="O282" s="1"/>
    </row>
    <row r="283" spans="1:15" ht="12.75" customHeight="1">
      <c r="A283" s="33">
        <v>273</v>
      </c>
      <c r="B283" s="53" t="s">
        <v>432</v>
      </c>
      <c r="C283" s="31">
        <v>283.60000000000002</v>
      </c>
      <c r="D283" s="36">
        <v>284.51666666666665</v>
      </c>
      <c r="E283" s="36">
        <v>280.33333333333331</v>
      </c>
      <c r="F283" s="36">
        <v>277.06666666666666</v>
      </c>
      <c r="G283" s="36">
        <v>272.88333333333333</v>
      </c>
      <c r="H283" s="36">
        <v>287.7833333333333</v>
      </c>
      <c r="I283" s="36">
        <v>291.9666666666667</v>
      </c>
      <c r="J283" s="36">
        <v>295.23333333333329</v>
      </c>
      <c r="K283" s="31">
        <v>288.7</v>
      </c>
      <c r="L283" s="31">
        <v>281.25</v>
      </c>
      <c r="M283" s="31">
        <v>2.9055800000000001</v>
      </c>
      <c r="N283" s="1"/>
      <c r="O283" s="1"/>
    </row>
    <row r="284" spans="1:15" ht="12.75" customHeight="1">
      <c r="A284" s="33">
        <v>274</v>
      </c>
      <c r="B284" s="53" t="s">
        <v>433</v>
      </c>
      <c r="C284" s="31">
        <v>186.65</v>
      </c>
      <c r="D284" s="36">
        <v>188.20000000000002</v>
      </c>
      <c r="E284" s="36">
        <v>181.25000000000003</v>
      </c>
      <c r="F284" s="36">
        <v>175.85000000000002</v>
      </c>
      <c r="G284" s="36">
        <v>168.90000000000003</v>
      </c>
      <c r="H284" s="36">
        <v>193.60000000000002</v>
      </c>
      <c r="I284" s="36">
        <v>200.55</v>
      </c>
      <c r="J284" s="36">
        <v>205.95000000000002</v>
      </c>
      <c r="K284" s="31">
        <v>195.15</v>
      </c>
      <c r="L284" s="31">
        <v>182.8</v>
      </c>
      <c r="M284" s="31">
        <v>50.843719999999998</v>
      </c>
      <c r="N284" s="1"/>
      <c r="O284" s="1"/>
    </row>
    <row r="285" spans="1:15" ht="12.75" customHeight="1">
      <c r="A285" s="33">
        <v>275</v>
      </c>
      <c r="B285" s="53" t="s">
        <v>871</v>
      </c>
      <c r="C285" s="31">
        <v>2461</v>
      </c>
      <c r="D285" s="36">
        <v>2478.6666666666665</v>
      </c>
      <c r="E285" s="36">
        <v>2437.333333333333</v>
      </c>
      <c r="F285" s="36">
        <v>2413.6666666666665</v>
      </c>
      <c r="G285" s="36">
        <v>2372.333333333333</v>
      </c>
      <c r="H285" s="36">
        <v>2502.333333333333</v>
      </c>
      <c r="I285" s="36">
        <v>2543.6666666666661</v>
      </c>
      <c r="J285" s="36">
        <v>2567.333333333333</v>
      </c>
      <c r="K285" s="31">
        <v>2520</v>
      </c>
      <c r="L285" s="31">
        <v>2455</v>
      </c>
      <c r="M285" s="31">
        <v>0.57593000000000005</v>
      </c>
      <c r="N285" s="1"/>
      <c r="O285" s="1"/>
    </row>
    <row r="286" spans="1:15" ht="12.75" customHeight="1">
      <c r="A286" s="33">
        <v>276</v>
      </c>
      <c r="B286" s="53" t="s">
        <v>434</v>
      </c>
      <c r="C286" s="31">
        <v>740.35</v>
      </c>
      <c r="D286" s="36">
        <v>741.85</v>
      </c>
      <c r="E286" s="36">
        <v>734.5</v>
      </c>
      <c r="F286" s="36">
        <v>728.65</v>
      </c>
      <c r="G286" s="36">
        <v>721.3</v>
      </c>
      <c r="H286" s="36">
        <v>747.7</v>
      </c>
      <c r="I286" s="36">
        <v>755.05000000000018</v>
      </c>
      <c r="J286" s="36">
        <v>760.90000000000009</v>
      </c>
      <c r="K286" s="31">
        <v>749.2</v>
      </c>
      <c r="L286" s="31">
        <v>736</v>
      </c>
      <c r="M286" s="31">
        <v>3.4072</v>
      </c>
      <c r="N286" s="1"/>
      <c r="O286" s="1"/>
    </row>
    <row r="287" spans="1:15" ht="12.75" customHeight="1">
      <c r="A287" s="33">
        <v>277</v>
      </c>
      <c r="B287" s="53" t="s">
        <v>832</v>
      </c>
      <c r="C287" s="31">
        <v>762.6</v>
      </c>
      <c r="D287" s="36">
        <v>770</v>
      </c>
      <c r="E287" s="36">
        <v>747.3</v>
      </c>
      <c r="F287" s="36">
        <v>732</v>
      </c>
      <c r="G287" s="36">
        <v>709.3</v>
      </c>
      <c r="H287" s="36">
        <v>785.3</v>
      </c>
      <c r="I287" s="36">
        <v>808</v>
      </c>
      <c r="J287" s="36">
        <v>823.3</v>
      </c>
      <c r="K287" s="31">
        <v>792.7</v>
      </c>
      <c r="L287" s="31">
        <v>754.7</v>
      </c>
      <c r="M287" s="31">
        <v>3.6141700000000001</v>
      </c>
      <c r="N287" s="1"/>
      <c r="O287" s="1"/>
    </row>
    <row r="288" spans="1:15" ht="12.75" customHeight="1">
      <c r="A288" s="33">
        <v>278</v>
      </c>
      <c r="B288" s="53" t="s">
        <v>160</v>
      </c>
      <c r="C288" s="31">
        <v>1643.9</v>
      </c>
      <c r="D288" s="36">
        <v>1636.4166666666667</v>
      </c>
      <c r="E288" s="36">
        <v>1625.4833333333336</v>
      </c>
      <c r="F288" s="36">
        <v>1607.0666666666668</v>
      </c>
      <c r="G288" s="36">
        <v>1596.1333333333337</v>
      </c>
      <c r="H288" s="36">
        <v>1654.8333333333335</v>
      </c>
      <c r="I288" s="36">
        <v>1665.7666666666664</v>
      </c>
      <c r="J288" s="36">
        <v>1684.1833333333334</v>
      </c>
      <c r="K288" s="31">
        <v>1647.35</v>
      </c>
      <c r="L288" s="31">
        <v>1618</v>
      </c>
      <c r="M288" s="31">
        <v>98.667850000000001</v>
      </c>
      <c r="N288" s="1"/>
      <c r="O288" s="1"/>
    </row>
    <row r="289" spans="1:15" ht="12.75" customHeight="1">
      <c r="A289" s="33">
        <v>279</v>
      </c>
      <c r="B289" s="53" t="s">
        <v>435</v>
      </c>
      <c r="C289" s="31">
        <v>2058.6</v>
      </c>
      <c r="D289" s="36">
        <v>2056.5333333333333</v>
      </c>
      <c r="E289" s="36">
        <v>2034.2166666666667</v>
      </c>
      <c r="F289" s="36">
        <v>2009.8333333333335</v>
      </c>
      <c r="G289" s="36">
        <v>1987.5166666666669</v>
      </c>
      <c r="H289" s="36">
        <v>2080.9166666666665</v>
      </c>
      <c r="I289" s="36">
        <v>2103.2333333333331</v>
      </c>
      <c r="J289" s="36">
        <v>2127.6166666666663</v>
      </c>
      <c r="K289" s="31">
        <v>2078.85</v>
      </c>
      <c r="L289" s="31">
        <v>2032.15</v>
      </c>
      <c r="M289" s="31">
        <v>1.43459</v>
      </c>
      <c r="N289" s="1"/>
      <c r="O289" s="1"/>
    </row>
    <row r="290" spans="1:15" ht="12.75" customHeight="1">
      <c r="A290" s="33">
        <v>280</v>
      </c>
      <c r="B290" s="53" t="s">
        <v>907</v>
      </c>
      <c r="C290" s="31">
        <v>160.94999999999999</v>
      </c>
      <c r="D290" s="36">
        <v>161.75</v>
      </c>
      <c r="E290" s="36">
        <v>159.25</v>
      </c>
      <c r="F290" s="36">
        <v>157.55000000000001</v>
      </c>
      <c r="G290" s="36">
        <v>155.05000000000001</v>
      </c>
      <c r="H290" s="36">
        <v>163.44999999999999</v>
      </c>
      <c r="I290" s="36">
        <v>165.95</v>
      </c>
      <c r="J290" s="36">
        <v>167.64999999999998</v>
      </c>
      <c r="K290" s="31">
        <v>164.25</v>
      </c>
      <c r="L290" s="31">
        <v>160.05000000000001</v>
      </c>
      <c r="M290" s="31">
        <v>39.366869999999999</v>
      </c>
      <c r="N290" s="1"/>
      <c r="O290" s="1"/>
    </row>
    <row r="291" spans="1:15" ht="12.75" customHeight="1">
      <c r="A291" s="33">
        <v>281</v>
      </c>
      <c r="B291" s="53" t="s">
        <v>166</v>
      </c>
      <c r="C291" s="31">
        <v>4504.8999999999996</v>
      </c>
      <c r="D291" s="36">
        <v>4505.0666666666666</v>
      </c>
      <c r="E291" s="36">
        <v>4446.833333333333</v>
      </c>
      <c r="F291" s="36">
        <v>4388.7666666666664</v>
      </c>
      <c r="G291" s="36">
        <v>4330.5333333333328</v>
      </c>
      <c r="H291" s="36">
        <v>4563.1333333333332</v>
      </c>
      <c r="I291" s="36">
        <v>4621.3666666666668</v>
      </c>
      <c r="J291" s="36">
        <v>4679.4333333333334</v>
      </c>
      <c r="K291" s="31">
        <v>4563.3</v>
      </c>
      <c r="L291" s="31">
        <v>4447</v>
      </c>
      <c r="M291" s="31">
        <v>3.5533299999999999</v>
      </c>
      <c r="N291" s="1"/>
      <c r="O291" s="1"/>
    </row>
    <row r="292" spans="1:15" ht="12.75" customHeight="1">
      <c r="A292" s="33">
        <v>282</v>
      </c>
      <c r="B292" s="53" t="s">
        <v>163</v>
      </c>
      <c r="C292" s="31">
        <v>623.15</v>
      </c>
      <c r="D292" s="36">
        <v>624.59999999999991</v>
      </c>
      <c r="E292" s="36">
        <v>612.64999999999986</v>
      </c>
      <c r="F292" s="36">
        <v>602.15</v>
      </c>
      <c r="G292" s="36">
        <v>590.19999999999993</v>
      </c>
      <c r="H292" s="36">
        <v>635.0999999999998</v>
      </c>
      <c r="I292" s="36">
        <v>647.04999999999984</v>
      </c>
      <c r="J292" s="36">
        <v>657.54999999999973</v>
      </c>
      <c r="K292" s="31">
        <v>636.54999999999995</v>
      </c>
      <c r="L292" s="31">
        <v>614.1</v>
      </c>
      <c r="M292" s="31">
        <v>20.239979999999999</v>
      </c>
      <c r="N292" s="1"/>
      <c r="O292" s="1"/>
    </row>
    <row r="293" spans="1:15" ht="12.75" customHeight="1">
      <c r="A293" s="33">
        <v>283</v>
      </c>
      <c r="B293" s="53" t="s">
        <v>165</v>
      </c>
      <c r="C293" s="31">
        <v>4699.3999999999996</v>
      </c>
      <c r="D293" s="36">
        <v>4693.4666666666662</v>
      </c>
      <c r="E293" s="36">
        <v>4657.9333333333325</v>
      </c>
      <c r="F293" s="36">
        <v>4616.4666666666662</v>
      </c>
      <c r="G293" s="36">
        <v>4580.9333333333325</v>
      </c>
      <c r="H293" s="36">
        <v>4734.9333333333325</v>
      </c>
      <c r="I293" s="36">
        <v>4770.4666666666672</v>
      </c>
      <c r="J293" s="36">
        <v>4811.9333333333325</v>
      </c>
      <c r="K293" s="31">
        <v>4729</v>
      </c>
      <c r="L293" s="31">
        <v>4652</v>
      </c>
      <c r="M293" s="31">
        <v>2.8309600000000001</v>
      </c>
      <c r="N293" s="1"/>
      <c r="O293" s="1"/>
    </row>
    <row r="294" spans="1:15" ht="12.75" customHeight="1">
      <c r="A294" s="33">
        <v>284</v>
      </c>
      <c r="B294" s="53" t="s">
        <v>436</v>
      </c>
      <c r="C294" s="31">
        <v>16476.5</v>
      </c>
      <c r="D294" s="36">
        <v>16471.283333333333</v>
      </c>
      <c r="E294" s="36">
        <v>16205.216666666667</v>
      </c>
      <c r="F294" s="36">
        <v>15933.933333333334</v>
      </c>
      <c r="G294" s="36">
        <v>15667.866666666669</v>
      </c>
      <c r="H294" s="36">
        <v>16742.566666666666</v>
      </c>
      <c r="I294" s="36">
        <v>17008.633333333331</v>
      </c>
      <c r="J294" s="36">
        <v>17279.916666666664</v>
      </c>
      <c r="K294" s="31">
        <v>16737.349999999999</v>
      </c>
      <c r="L294" s="31">
        <v>16200</v>
      </c>
      <c r="M294" s="31">
        <v>3.3450000000000001E-2</v>
      </c>
      <c r="N294" s="1"/>
      <c r="O294" s="1"/>
    </row>
    <row r="295" spans="1:15" ht="12.75" customHeight="1">
      <c r="A295" s="33">
        <v>285</v>
      </c>
      <c r="B295" s="53" t="s">
        <v>164</v>
      </c>
      <c r="C295" s="31">
        <v>3427.75</v>
      </c>
      <c r="D295" s="36">
        <v>3449.5833333333335</v>
      </c>
      <c r="E295" s="36">
        <v>3403.166666666667</v>
      </c>
      <c r="F295" s="36">
        <v>3378.5833333333335</v>
      </c>
      <c r="G295" s="36">
        <v>3332.166666666667</v>
      </c>
      <c r="H295" s="36">
        <v>3474.166666666667</v>
      </c>
      <c r="I295" s="36">
        <v>3520.5833333333339</v>
      </c>
      <c r="J295" s="36">
        <v>3545.166666666667</v>
      </c>
      <c r="K295" s="31">
        <v>3496</v>
      </c>
      <c r="L295" s="31">
        <v>3425</v>
      </c>
      <c r="M295" s="31">
        <v>33.760129999999997</v>
      </c>
      <c r="N295" s="1"/>
      <c r="O295" s="1"/>
    </row>
    <row r="296" spans="1:15" ht="12.75" customHeight="1">
      <c r="A296" s="33">
        <v>286</v>
      </c>
      <c r="B296" s="53" t="s">
        <v>437</v>
      </c>
      <c r="C296" s="31">
        <v>473.2</v>
      </c>
      <c r="D296" s="36">
        <v>475.09999999999997</v>
      </c>
      <c r="E296" s="36">
        <v>465.14999999999992</v>
      </c>
      <c r="F296" s="36">
        <v>457.09999999999997</v>
      </c>
      <c r="G296" s="36">
        <v>447.14999999999992</v>
      </c>
      <c r="H296" s="36">
        <v>483.14999999999992</v>
      </c>
      <c r="I296" s="36">
        <v>493.09999999999997</v>
      </c>
      <c r="J296" s="36">
        <v>501.14999999999992</v>
      </c>
      <c r="K296" s="31">
        <v>485.05</v>
      </c>
      <c r="L296" s="31">
        <v>467.05</v>
      </c>
      <c r="M296" s="31">
        <v>1.77569</v>
      </c>
      <c r="N296" s="1"/>
      <c r="O296" s="1"/>
    </row>
    <row r="297" spans="1:15" ht="12.75" customHeight="1">
      <c r="A297" s="33">
        <v>287</v>
      </c>
      <c r="B297" s="53" t="s">
        <v>162</v>
      </c>
      <c r="C297" s="31">
        <v>429.45</v>
      </c>
      <c r="D297" s="36">
        <v>431.61666666666662</v>
      </c>
      <c r="E297" s="36">
        <v>422.23333333333323</v>
      </c>
      <c r="F297" s="36">
        <v>415.01666666666659</v>
      </c>
      <c r="G297" s="36">
        <v>405.63333333333321</v>
      </c>
      <c r="H297" s="36">
        <v>438.83333333333326</v>
      </c>
      <c r="I297" s="36">
        <v>448.21666666666658</v>
      </c>
      <c r="J297" s="36">
        <v>455.43333333333328</v>
      </c>
      <c r="K297" s="31">
        <v>441</v>
      </c>
      <c r="L297" s="31">
        <v>424.4</v>
      </c>
      <c r="M297" s="31">
        <v>12.098890000000001</v>
      </c>
      <c r="N297" s="1"/>
      <c r="O297" s="1"/>
    </row>
    <row r="298" spans="1:15" ht="12.75" customHeight="1">
      <c r="A298" s="33">
        <v>288</v>
      </c>
      <c r="B298" s="53" t="s">
        <v>438</v>
      </c>
      <c r="C298" s="31">
        <v>236.75</v>
      </c>
      <c r="D298" s="36">
        <v>239</v>
      </c>
      <c r="E298" s="36">
        <v>234.05</v>
      </c>
      <c r="F298" s="36">
        <v>231.35000000000002</v>
      </c>
      <c r="G298" s="36">
        <v>226.40000000000003</v>
      </c>
      <c r="H298" s="36">
        <v>241.7</v>
      </c>
      <c r="I298" s="36">
        <v>246.64999999999998</v>
      </c>
      <c r="J298" s="36">
        <v>249.34999999999997</v>
      </c>
      <c r="K298" s="31">
        <v>243.95</v>
      </c>
      <c r="L298" s="31">
        <v>236.3</v>
      </c>
      <c r="M298" s="31">
        <v>7.1665000000000001</v>
      </c>
      <c r="N298" s="1"/>
      <c r="O298" s="1"/>
    </row>
    <row r="299" spans="1:15" ht="12.75" customHeight="1">
      <c r="A299" s="33">
        <v>289</v>
      </c>
      <c r="B299" s="53" t="s">
        <v>439</v>
      </c>
      <c r="C299" s="31">
        <v>149.85</v>
      </c>
      <c r="D299" s="36">
        <v>151.76666666666668</v>
      </c>
      <c r="E299" s="36">
        <v>146.38333333333335</v>
      </c>
      <c r="F299" s="36">
        <v>142.91666666666669</v>
      </c>
      <c r="G299" s="36">
        <v>137.53333333333336</v>
      </c>
      <c r="H299" s="36">
        <v>155.23333333333335</v>
      </c>
      <c r="I299" s="36">
        <v>160.61666666666667</v>
      </c>
      <c r="J299" s="36">
        <v>164.08333333333334</v>
      </c>
      <c r="K299" s="31">
        <v>157.15</v>
      </c>
      <c r="L299" s="31">
        <v>148.30000000000001</v>
      </c>
      <c r="M299" s="31">
        <v>48.732939999999999</v>
      </c>
      <c r="N299" s="1"/>
      <c r="O299" s="1"/>
    </row>
    <row r="300" spans="1:15" ht="12.75" customHeight="1">
      <c r="A300" s="33">
        <v>290</v>
      </c>
      <c r="B300" s="53" t="s">
        <v>281</v>
      </c>
      <c r="C300" s="31">
        <v>921.65</v>
      </c>
      <c r="D300" s="36">
        <v>926.63333333333333</v>
      </c>
      <c r="E300" s="36">
        <v>907.26666666666665</v>
      </c>
      <c r="F300" s="36">
        <v>892.88333333333333</v>
      </c>
      <c r="G300" s="36">
        <v>873.51666666666665</v>
      </c>
      <c r="H300" s="36">
        <v>941.01666666666665</v>
      </c>
      <c r="I300" s="36">
        <v>960.38333333333321</v>
      </c>
      <c r="J300" s="36">
        <v>974.76666666666665</v>
      </c>
      <c r="K300" s="31">
        <v>946</v>
      </c>
      <c r="L300" s="31">
        <v>912.25</v>
      </c>
      <c r="M300" s="31">
        <v>21.54627</v>
      </c>
      <c r="N300" s="1"/>
      <c r="O300" s="1"/>
    </row>
    <row r="301" spans="1:15" ht="12.75" customHeight="1">
      <c r="A301" s="33">
        <v>291</v>
      </c>
      <c r="B301" s="53" t="s">
        <v>282</v>
      </c>
      <c r="C301" s="31">
        <v>7983.1</v>
      </c>
      <c r="D301" s="36">
        <v>8121.0333333333328</v>
      </c>
      <c r="E301" s="36">
        <v>7792.0666666666657</v>
      </c>
      <c r="F301" s="36">
        <v>7601.0333333333328</v>
      </c>
      <c r="G301" s="36">
        <v>7272.0666666666657</v>
      </c>
      <c r="H301" s="36">
        <v>8312.0666666666657</v>
      </c>
      <c r="I301" s="36">
        <v>8641.0333333333328</v>
      </c>
      <c r="J301" s="36">
        <v>8832.0666666666657</v>
      </c>
      <c r="K301" s="31">
        <v>8450</v>
      </c>
      <c r="L301" s="31">
        <v>7930</v>
      </c>
      <c r="M301" s="31">
        <v>0.65078000000000003</v>
      </c>
      <c r="N301" s="1"/>
      <c r="O301" s="1"/>
    </row>
    <row r="302" spans="1:15" ht="12.75" customHeight="1">
      <c r="A302" s="33">
        <v>292</v>
      </c>
      <c r="B302" s="53" t="s">
        <v>167</v>
      </c>
      <c r="C302" s="31">
        <v>1610.6</v>
      </c>
      <c r="D302" s="36">
        <v>1618.2</v>
      </c>
      <c r="E302" s="36">
        <v>1552.4</v>
      </c>
      <c r="F302" s="36">
        <v>1494.2</v>
      </c>
      <c r="G302" s="36">
        <v>1428.4</v>
      </c>
      <c r="H302" s="36">
        <v>1676.4</v>
      </c>
      <c r="I302" s="36">
        <v>1742.1999999999998</v>
      </c>
      <c r="J302" s="36">
        <v>1800.4</v>
      </c>
      <c r="K302" s="31">
        <v>1684</v>
      </c>
      <c r="L302" s="31">
        <v>1560</v>
      </c>
      <c r="M302" s="31">
        <v>51.437049999999999</v>
      </c>
      <c r="N302" s="1"/>
      <c r="O302" s="1"/>
    </row>
    <row r="303" spans="1:15" ht="12.75" customHeight="1">
      <c r="A303" s="33">
        <v>293</v>
      </c>
      <c r="B303" s="53" t="s">
        <v>440</v>
      </c>
      <c r="C303" s="31">
        <v>1443.6</v>
      </c>
      <c r="D303" s="36">
        <v>1452.7666666666664</v>
      </c>
      <c r="E303" s="36">
        <v>1425.4833333333329</v>
      </c>
      <c r="F303" s="36">
        <v>1407.3666666666666</v>
      </c>
      <c r="G303" s="36">
        <v>1380.083333333333</v>
      </c>
      <c r="H303" s="36">
        <v>1470.8833333333328</v>
      </c>
      <c r="I303" s="36">
        <v>1498.1666666666665</v>
      </c>
      <c r="J303" s="36">
        <v>1516.2833333333326</v>
      </c>
      <c r="K303" s="31">
        <v>1480.05</v>
      </c>
      <c r="L303" s="31">
        <v>1434.65</v>
      </c>
      <c r="M303" s="31">
        <v>0.86065999999999998</v>
      </c>
      <c r="N303" s="1"/>
      <c r="O303" s="1"/>
    </row>
    <row r="304" spans="1:15" ht="12.75" customHeight="1">
      <c r="A304" s="33">
        <v>294</v>
      </c>
      <c r="B304" s="53" t="s">
        <v>441</v>
      </c>
      <c r="C304" s="31">
        <v>70.45</v>
      </c>
      <c r="D304" s="36">
        <v>71.233333333333334</v>
      </c>
      <c r="E304" s="36">
        <v>69.216666666666669</v>
      </c>
      <c r="F304" s="36">
        <v>67.983333333333334</v>
      </c>
      <c r="G304" s="36">
        <v>65.966666666666669</v>
      </c>
      <c r="H304" s="36">
        <v>72.466666666666669</v>
      </c>
      <c r="I304" s="36">
        <v>74.483333333333348</v>
      </c>
      <c r="J304" s="36">
        <v>75.716666666666669</v>
      </c>
      <c r="K304" s="31">
        <v>73.25</v>
      </c>
      <c r="L304" s="31">
        <v>70</v>
      </c>
      <c r="M304" s="31">
        <v>15.383050000000001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124514.5</v>
      </c>
      <c r="D305" s="36">
        <v>124870.55</v>
      </c>
      <c r="E305" s="36">
        <v>122755.05</v>
      </c>
      <c r="F305" s="36">
        <v>120995.6</v>
      </c>
      <c r="G305" s="36">
        <v>118880.1</v>
      </c>
      <c r="H305" s="36">
        <v>126630</v>
      </c>
      <c r="I305" s="36">
        <v>128745.5</v>
      </c>
      <c r="J305" s="36">
        <v>130504.95</v>
      </c>
      <c r="K305" s="31">
        <v>126986.05</v>
      </c>
      <c r="L305" s="31">
        <v>123111.1</v>
      </c>
      <c r="M305" s="31">
        <v>0.13141</v>
      </c>
      <c r="N305" s="1"/>
      <c r="O305" s="1"/>
    </row>
    <row r="306" spans="1:15" ht="12.75" customHeight="1">
      <c r="A306" s="33">
        <v>296</v>
      </c>
      <c r="B306" s="53" t="s">
        <v>442</v>
      </c>
      <c r="C306" s="31">
        <v>1848.75</v>
      </c>
      <c r="D306" s="36">
        <v>1839.9166666666667</v>
      </c>
      <c r="E306" s="36">
        <v>1820.8333333333335</v>
      </c>
      <c r="F306" s="36">
        <v>1792.9166666666667</v>
      </c>
      <c r="G306" s="36">
        <v>1773.8333333333335</v>
      </c>
      <c r="H306" s="36">
        <v>1867.8333333333335</v>
      </c>
      <c r="I306" s="36">
        <v>1886.916666666667</v>
      </c>
      <c r="J306" s="36">
        <v>1914.8333333333335</v>
      </c>
      <c r="K306" s="31">
        <v>1859</v>
      </c>
      <c r="L306" s="31">
        <v>1812</v>
      </c>
      <c r="M306" s="31">
        <v>1.06175</v>
      </c>
      <c r="N306" s="1"/>
      <c r="O306" s="1"/>
    </row>
    <row r="307" spans="1:15" ht="12.75" customHeight="1">
      <c r="A307" s="33">
        <v>297</v>
      </c>
      <c r="B307" s="53" t="s">
        <v>443</v>
      </c>
      <c r="C307" s="31">
        <v>1118.25</v>
      </c>
      <c r="D307" s="36">
        <v>1135.05</v>
      </c>
      <c r="E307" s="36">
        <v>1093.1999999999998</v>
      </c>
      <c r="F307" s="36">
        <v>1068.1499999999999</v>
      </c>
      <c r="G307" s="36">
        <v>1026.2999999999997</v>
      </c>
      <c r="H307" s="36">
        <v>1160.0999999999999</v>
      </c>
      <c r="I307" s="36">
        <v>1201.9499999999998</v>
      </c>
      <c r="J307" s="36">
        <v>1227</v>
      </c>
      <c r="K307" s="31">
        <v>1176.9000000000001</v>
      </c>
      <c r="L307" s="31">
        <v>1110</v>
      </c>
      <c r="M307" s="31">
        <v>10.30053</v>
      </c>
      <c r="N307" s="1"/>
      <c r="O307" s="1"/>
    </row>
    <row r="308" spans="1:15" ht="12.75" customHeight="1">
      <c r="A308" s="33">
        <v>298</v>
      </c>
      <c r="B308" s="53" t="s">
        <v>177</v>
      </c>
      <c r="C308" s="31">
        <v>1337.65</v>
      </c>
      <c r="D308" s="36">
        <v>1363.5833333333333</v>
      </c>
      <c r="E308" s="36">
        <v>1304.0666666666666</v>
      </c>
      <c r="F308" s="36">
        <v>1270.4833333333333</v>
      </c>
      <c r="G308" s="36">
        <v>1210.9666666666667</v>
      </c>
      <c r="H308" s="36">
        <v>1397.1666666666665</v>
      </c>
      <c r="I308" s="36">
        <v>1456.6833333333334</v>
      </c>
      <c r="J308" s="36">
        <v>1490.2666666666664</v>
      </c>
      <c r="K308" s="31">
        <v>1423.1</v>
      </c>
      <c r="L308" s="31">
        <v>1330</v>
      </c>
      <c r="M308" s="31">
        <v>5.65144</v>
      </c>
      <c r="N308" s="1"/>
      <c r="O308" s="1"/>
    </row>
    <row r="309" spans="1:15" ht="12.75" customHeight="1">
      <c r="A309" s="33">
        <v>299</v>
      </c>
      <c r="B309" s="53" t="s">
        <v>169</v>
      </c>
      <c r="C309" s="31">
        <v>256.89999999999998</v>
      </c>
      <c r="D309" s="36">
        <v>256.31666666666666</v>
      </c>
      <c r="E309" s="36">
        <v>251.98333333333335</v>
      </c>
      <c r="F309" s="36">
        <v>247.06666666666669</v>
      </c>
      <c r="G309" s="36">
        <v>242.73333333333338</v>
      </c>
      <c r="H309" s="36">
        <v>261.23333333333335</v>
      </c>
      <c r="I309" s="36">
        <v>265.56666666666672</v>
      </c>
      <c r="J309" s="36">
        <v>270.48333333333329</v>
      </c>
      <c r="K309" s="31">
        <v>260.64999999999998</v>
      </c>
      <c r="L309" s="31">
        <v>251.4</v>
      </c>
      <c r="M309" s="31">
        <v>89.17098</v>
      </c>
      <c r="N309" s="1"/>
      <c r="O309" s="1"/>
    </row>
    <row r="310" spans="1:15" ht="12.75" customHeight="1">
      <c r="A310" s="33">
        <v>300</v>
      </c>
      <c r="B310" s="53" t="s">
        <v>168</v>
      </c>
      <c r="C310" s="31">
        <v>2191.5</v>
      </c>
      <c r="D310" s="36">
        <v>2197.75</v>
      </c>
      <c r="E310" s="36">
        <v>2158.6</v>
      </c>
      <c r="F310" s="36">
        <v>2125.6999999999998</v>
      </c>
      <c r="G310" s="36">
        <v>2086.5499999999997</v>
      </c>
      <c r="H310" s="36">
        <v>2230.65</v>
      </c>
      <c r="I310" s="36">
        <v>2269.7999999999997</v>
      </c>
      <c r="J310" s="36">
        <v>2302.7000000000003</v>
      </c>
      <c r="K310" s="31">
        <v>2236.9</v>
      </c>
      <c r="L310" s="31">
        <v>2164.85</v>
      </c>
      <c r="M310" s="31">
        <v>17.278230000000001</v>
      </c>
      <c r="N310" s="1"/>
      <c r="O310" s="1"/>
    </row>
    <row r="311" spans="1:15" ht="12.75" customHeight="1">
      <c r="A311" s="33">
        <v>301</v>
      </c>
      <c r="B311" s="53" t="s">
        <v>444</v>
      </c>
      <c r="C311" s="31">
        <v>403.65</v>
      </c>
      <c r="D311" s="36">
        <v>403.5333333333333</v>
      </c>
      <c r="E311" s="36">
        <v>398.71666666666658</v>
      </c>
      <c r="F311" s="36">
        <v>393.7833333333333</v>
      </c>
      <c r="G311" s="36">
        <v>388.96666666666658</v>
      </c>
      <c r="H311" s="36">
        <v>408.46666666666658</v>
      </c>
      <c r="I311" s="36">
        <v>413.2833333333333</v>
      </c>
      <c r="J311" s="36">
        <v>418.21666666666658</v>
      </c>
      <c r="K311" s="31">
        <v>408.35</v>
      </c>
      <c r="L311" s="31">
        <v>398.6</v>
      </c>
      <c r="M311" s="31">
        <v>1.12287</v>
      </c>
      <c r="N311" s="1"/>
      <c r="O311" s="1"/>
    </row>
    <row r="312" spans="1:15" ht="12.75" customHeight="1">
      <c r="A312" s="33">
        <v>302</v>
      </c>
      <c r="B312" s="53" t="s">
        <v>445</v>
      </c>
      <c r="C312" s="31">
        <v>602.45000000000005</v>
      </c>
      <c r="D312" s="36">
        <v>602.93333333333339</v>
      </c>
      <c r="E312" s="36">
        <v>596.51666666666677</v>
      </c>
      <c r="F312" s="36">
        <v>590.58333333333337</v>
      </c>
      <c r="G312" s="36">
        <v>584.16666666666674</v>
      </c>
      <c r="H312" s="36">
        <v>608.86666666666679</v>
      </c>
      <c r="I312" s="36">
        <v>615.2833333333333</v>
      </c>
      <c r="J312" s="36">
        <v>621.21666666666681</v>
      </c>
      <c r="K312" s="31">
        <v>609.35</v>
      </c>
      <c r="L312" s="31">
        <v>597</v>
      </c>
      <c r="M312" s="31">
        <v>2.6155499999999998</v>
      </c>
      <c r="N312" s="1"/>
      <c r="O312" s="1"/>
    </row>
    <row r="313" spans="1:15" ht="12.75" customHeight="1">
      <c r="A313" s="33">
        <v>303</v>
      </c>
      <c r="B313" s="53" t="s">
        <v>170</v>
      </c>
      <c r="C313" s="31">
        <v>185.65</v>
      </c>
      <c r="D313" s="36">
        <v>188.06666666666669</v>
      </c>
      <c r="E313" s="36">
        <v>182.33333333333337</v>
      </c>
      <c r="F313" s="36">
        <v>179.01666666666668</v>
      </c>
      <c r="G313" s="36">
        <v>173.28333333333336</v>
      </c>
      <c r="H313" s="36">
        <v>191.38333333333338</v>
      </c>
      <c r="I313" s="36">
        <v>197.11666666666667</v>
      </c>
      <c r="J313" s="36">
        <v>200.43333333333339</v>
      </c>
      <c r="K313" s="31">
        <v>193.8</v>
      </c>
      <c r="L313" s="31">
        <v>184.75</v>
      </c>
      <c r="M313" s="31">
        <v>60.17024</v>
      </c>
      <c r="N313" s="1"/>
      <c r="O313" s="1"/>
    </row>
    <row r="314" spans="1:15" ht="12.75" customHeight="1">
      <c r="A314" s="33">
        <v>304</v>
      </c>
      <c r="B314" s="53" t="s">
        <v>446</v>
      </c>
      <c r="C314" s="31">
        <v>214.7</v>
      </c>
      <c r="D314" s="36">
        <v>220.86666666666667</v>
      </c>
      <c r="E314" s="36">
        <v>207.83333333333334</v>
      </c>
      <c r="F314" s="36">
        <v>200.96666666666667</v>
      </c>
      <c r="G314" s="36">
        <v>187.93333333333334</v>
      </c>
      <c r="H314" s="36">
        <v>227.73333333333335</v>
      </c>
      <c r="I314" s="36">
        <v>240.76666666666665</v>
      </c>
      <c r="J314" s="36">
        <v>247.63333333333335</v>
      </c>
      <c r="K314" s="31">
        <v>233.9</v>
      </c>
      <c r="L314" s="31">
        <v>214</v>
      </c>
      <c r="M314" s="31">
        <v>80.751180000000005</v>
      </c>
      <c r="N314" s="1"/>
      <c r="O314" s="1"/>
    </row>
    <row r="315" spans="1:15" ht="12.75" customHeight="1">
      <c r="A315" s="33">
        <v>305</v>
      </c>
      <c r="B315" s="53" t="s">
        <v>838</v>
      </c>
      <c r="C315" s="31">
        <v>2217.25</v>
      </c>
      <c r="D315" s="36">
        <v>2238.75</v>
      </c>
      <c r="E315" s="36">
        <v>2174.3000000000002</v>
      </c>
      <c r="F315" s="36">
        <v>2131.3500000000004</v>
      </c>
      <c r="G315" s="36">
        <v>2066.9000000000005</v>
      </c>
      <c r="H315" s="36">
        <v>2281.6999999999998</v>
      </c>
      <c r="I315" s="36">
        <v>2346.1499999999996</v>
      </c>
      <c r="J315" s="36">
        <v>2389.0999999999995</v>
      </c>
      <c r="K315" s="31">
        <v>2303.1999999999998</v>
      </c>
      <c r="L315" s="31">
        <v>2195.8000000000002</v>
      </c>
      <c r="M315" s="31">
        <v>4.0720999999999998</v>
      </c>
      <c r="N315" s="1"/>
      <c r="O315" s="1"/>
    </row>
    <row r="316" spans="1:15" ht="12.75" customHeight="1">
      <c r="A316" s="33">
        <v>306</v>
      </c>
      <c r="B316" s="53" t="s">
        <v>171</v>
      </c>
      <c r="C316" s="31">
        <v>583.5</v>
      </c>
      <c r="D316" s="36">
        <v>576.36666666666667</v>
      </c>
      <c r="E316" s="36">
        <v>566.73333333333335</v>
      </c>
      <c r="F316" s="36">
        <v>549.9666666666667</v>
      </c>
      <c r="G316" s="36">
        <v>540.33333333333337</v>
      </c>
      <c r="H316" s="36">
        <v>593.13333333333333</v>
      </c>
      <c r="I316" s="36">
        <v>602.76666666666677</v>
      </c>
      <c r="J316" s="36">
        <v>619.5333333333333</v>
      </c>
      <c r="K316" s="31">
        <v>586</v>
      </c>
      <c r="L316" s="31">
        <v>559.6</v>
      </c>
      <c r="M316" s="31">
        <v>350.41160000000002</v>
      </c>
      <c r="N316" s="1"/>
      <c r="O316" s="1"/>
    </row>
    <row r="317" spans="1:15" ht="12.75" customHeight="1">
      <c r="A317" s="33">
        <v>307</v>
      </c>
      <c r="B317" s="53" t="s">
        <v>172</v>
      </c>
      <c r="C317" s="31">
        <v>12364.05</v>
      </c>
      <c r="D317" s="36">
        <v>12370.516666666668</v>
      </c>
      <c r="E317" s="36">
        <v>12232.533333333336</v>
      </c>
      <c r="F317" s="36">
        <v>12101.016666666668</v>
      </c>
      <c r="G317" s="36">
        <v>11963.033333333336</v>
      </c>
      <c r="H317" s="36">
        <v>12502.033333333336</v>
      </c>
      <c r="I317" s="36">
        <v>12640.01666666667</v>
      </c>
      <c r="J317" s="36">
        <v>12771.533333333336</v>
      </c>
      <c r="K317" s="31">
        <v>12508.5</v>
      </c>
      <c r="L317" s="31">
        <v>12239</v>
      </c>
      <c r="M317" s="31">
        <v>6.0437500000000002</v>
      </c>
      <c r="N317" s="1"/>
      <c r="O317" s="1"/>
    </row>
    <row r="318" spans="1:15" ht="12.75" customHeight="1">
      <c r="A318" s="33">
        <v>308</v>
      </c>
      <c r="B318" s="53" t="s">
        <v>447</v>
      </c>
      <c r="C318" s="31">
        <v>2524</v>
      </c>
      <c r="D318" s="36">
        <v>2542.1833333333334</v>
      </c>
      <c r="E318" s="36">
        <v>2493.8166666666666</v>
      </c>
      <c r="F318" s="36">
        <v>2463.6333333333332</v>
      </c>
      <c r="G318" s="36">
        <v>2415.2666666666664</v>
      </c>
      <c r="H318" s="36">
        <v>2572.3666666666668</v>
      </c>
      <c r="I318" s="36">
        <v>2620.7333333333336</v>
      </c>
      <c r="J318" s="36">
        <v>2650.916666666667</v>
      </c>
      <c r="K318" s="31">
        <v>2590.5500000000002</v>
      </c>
      <c r="L318" s="31">
        <v>2512</v>
      </c>
      <c r="M318" s="31">
        <v>0.25818000000000002</v>
      </c>
      <c r="N318" s="1"/>
      <c r="O318" s="1"/>
    </row>
    <row r="319" spans="1:15" ht="12.75" customHeight="1">
      <c r="A319" s="33">
        <v>309</v>
      </c>
      <c r="B319" s="53" t="s">
        <v>176</v>
      </c>
      <c r="C319" s="31">
        <v>969.65</v>
      </c>
      <c r="D319" s="36">
        <v>977.41666666666663</v>
      </c>
      <c r="E319" s="36">
        <v>958.23333333333323</v>
      </c>
      <c r="F319" s="36">
        <v>946.81666666666661</v>
      </c>
      <c r="G319" s="36">
        <v>927.63333333333321</v>
      </c>
      <c r="H319" s="36">
        <v>988.83333333333326</v>
      </c>
      <c r="I319" s="36">
        <v>1008.0166666666667</v>
      </c>
      <c r="J319" s="36">
        <v>1019.4333333333333</v>
      </c>
      <c r="K319" s="31">
        <v>996.6</v>
      </c>
      <c r="L319" s="31">
        <v>966</v>
      </c>
      <c r="M319" s="31">
        <v>6.9089299999999998</v>
      </c>
      <c r="N319" s="1"/>
      <c r="O319" s="1"/>
    </row>
    <row r="320" spans="1:15" ht="12.75" customHeight="1">
      <c r="A320" s="33">
        <v>310</v>
      </c>
      <c r="B320" s="53" t="s">
        <v>283</v>
      </c>
      <c r="C320" s="31">
        <v>805.2</v>
      </c>
      <c r="D320" s="36">
        <v>812.18333333333339</v>
      </c>
      <c r="E320" s="36">
        <v>793.01666666666677</v>
      </c>
      <c r="F320" s="36">
        <v>780.83333333333337</v>
      </c>
      <c r="G320" s="36">
        <v>761.66666666666674</v>
      </c>
      <c r="H320" s="36">
        <v>824.36666666666679</v>
      </c>
      <c r="I320" s="36">
        <v>843.5333333333333</v>
      </c>
      <c r="J320" s="36">
        <v>855.71666666666681</v>
      </c>
      <c r="K320" s="31">
        <v>831.35</v>
      </c>
      <c r="L320" s="31">
        <v>800</v>
      </c>
      <c r="M320" s="31">
        <v>9.1289499999999997</v>
      </c>
      <c r="N320" s="1"/>
      <c r="O320" s="1"/>
    </row>
    <row r="321" spans="1:15" ht="12.75" customHeight="1">
      <c r="A321" s="33">
        <v>311</v>
      </c>
      <c r="B321" s="53" t="s">
        <v>448</v>
      </c>
      <c r="C321" s="31">
        <v>2163.65</v>
      </c>
      <c r="D321" s="36">
        <v>2212.2666666666669</v>
      </c>
      <c r="E321" s="36">
        <v>2106.3833333333337</v>
      </c>
      <c r="F321" s="36">
        <v>2049.1166666666668</v>
      </c>
      <c r="G321" s="36">
        <v>1943.2333333333336</v>
      </c>
      <c r="H321" s="36">
        <v>2269.5333333333338</v>
      </c>
      <c r="I321" s="36">
        <v>2375.416666666667</v>
      </c>
      <c r="J321" s="36">
        <v>2432.6833333333338</v>
      </c>
      <c r="K321" s="31">
        <v>2318.15</v>
      </c>
      <c r="L321" s="31">
        <v>2155</v>
      </c>
      <c r="M321" s="31">
        <v>16.304110000000001</v>
      </c>
      <c r="N321" s="1"/>
      <c r="O321" s="1"/>
    </row>
    <row r="322" spans="1:15" ht="12.75" customHeight="1">
      <c r="A322" s="33">
        <v>312</v>
      </c>
      <c r="B322" s="53" t="s">
        <v>449</v>
      </c>
      <c r="C322" s="31">
        <v>687.45</v>
      </c>
      <c r="D322" s="36">
        <v>681.08333333333337</v>
      </c>
      <c r="E322" s="36">
        <v>672.01666666666677</v>
      </c>
      <c r="F322" s="36">
        <v>656.58333333333337</v>
      </c>
      <c r="G322" s="36">
        <v>647.51666666666677</v>
      </c>
      <c r="H322" s="36">
        <v>696.51666666666677</v>
      </c>
      <c r="I322" s="36">
        <v>705.58333333333337</v>
      </c>
      <c r="J322" s="36">
        <v>721.01666666666677</v>
      </c>
      <c r="K322" s="31">
        <v>690.15</v>
      </c>
      <c r="L322" s="31">
        <v>665.65</v>
      </c>
      <c r="M322" s="31">
        <v>0.63934000000000002</v>
      </c>
      <c r="N322" s="1"/>
      <c r="O322" s="1"/>
    </row>
    <row r="323" spans="1:15" ht="12.75" customHeight="1">
      <c r="A323" s="33">
        <v>313</v>
      </c>
      <c r="B323" s="53" t="s">
        <v>450</v>
      </c>
      <c r="C323" s="31">
        <v>1066.95</v>
      </c>
      <c r="D323" s="36">
        <v>1065.7</v>
      </c>
      <c r="E323" s="36">
        <v>1056.4000000000001</v>
      </c>
      <c r="F323" s="36">
        <v>1045.8500000000001</v>
      </c>
      <c r="G323" s="36">
        <v>1036.5500000000002</v>
      </c>
      <c r="H323" s="36">
        <v>1076.25</v>
      </c>
      <c r="I323" s="36">
        <v>1085.5499999999997</v>
      </c>
      <c r="J323" s="36">
        <v>1096.0999999999999</v>
      </c>
      <c r="K323" s="31">
        <v>1075</v>
      </c>
      <c r="L323" s="31">
        <v>1055.1500000000001</v>
      </c>
      <c r="M323" s="31">
        <v>0.92430999999999996</v>
      </c>
      <c r="N323" s="1"/>
      <c r="O323" s="1"/>
    </row>
    <row r="324" spans="1:15" ht="12.75" customHeight="1">
      <c r="A324" s="33">
        <v>314</v>
      </c>
      <c r="B324" s="53" t="s">
        <v>175</v>
      </c>
      <c r="C324" s="31">
        <v>1778.55</v>
      </c>
      <c r="D324" s="36">
        <v>1778.5833333333333</v>
      </c>
      <c r="E324" s="36">
        <v>1742.1666666666665</v>
      </c>
      <c r="F324" s="36">
        <v>1705.7833333333333</v>
      </c>
      <c r="G324" s="36">
        <v>1669.3666666666666</v>
      </c>
      <c r="H324" s="36">
        <v>1814.9666666666665</v>
      </c>
      <c r="I324" s="36">
        <v>1851.383333333333</v>
      </c>
      <c r="J324" s="36">
        <v>1887.7666666666664</v>
      </c>
      <c r="K324" s="31">
        <v>1815</v>
      </c>
      <c r="L324" s="31">
        <v>1742.2</v>
      </c>
      <c r="M324" s="31">
        <v>1.4339900000000001</v>
      </c>
      <c r="N324" s="1"/>
      <c r="O324" s="1"/>
    </row>
    <row r="325" spans="1:15" ht="12.75" customHeight="1">
      <c r="A325" s="33">
        <v>315</v>
      </c>
      <c r="B325" s="53" t="s">
        <v>837</v>
      </c>
      <c r="C325" s="31">
        <v>403.1</v>
      </c>
      <c r="D325" s="36">
        <v>403.2166666666667</v>
      </c>
      <c r="E325" s="36">
        <v>397.93333333333339</v>
      </c>
      <c r="F325" s="36">
        <v>392.76666666666671</v>
      </c>
      <c r="G325" s="36">
        <v>387.48333333333341</v>
      </c>
      <c r="H325" s="36">
        <v>408.38333333333338</v>
      </c>
      <c r="I325" s="36">
        <v>413.66666666666669</v>
      </c>
      <c r="J325" s="36">
        <v>418.83333333333337</v>
      </c>
      <c r="K325" s="31">
        <v>408.5</v>
      </c>
      <c r="L325" s="31">
        <v>398.05</v>
      </c>
      <c r="M325" s="31">
        <v>3.6534</v>
      </c>
      <c r="N325" s="1"/>
      <c r="O325" s="1"/>
    </row>
    <row r="326" spans="1:15" ht="12.75" customHeight="1">
      <c r="A326" s="33">
        <v>316</v>
      </c>
      <c r="B326" s="53" t="s">
        <v>284</v>
      </c>
      <c r="C326" s="31">
        <v>68</v>
      </c>
      <c r="D326" s="36">
        <v>68.083333333333329</v>
      </c>
      <c r="E326" s="36">
        <v>67.216666666666654</v>
      </c>
      <c r="F326" s="36">
        <v>66.433333333333323</v>
      </c>
      <c r="G326" s="36">
        <v>65.566666666666649</v>
      </c>
      <c r="H326" s="36">
        <v>68.86666666666666</v>
      </c>
      <c r="I326" s="36">
        <v>69.733333333333334</v>
      </c>
      <c r="J326" s="36">
        <v>70.516666666666666</v>
      </c>
      <c r="K326" s="31">
        <v>68.95</v>
      </c>
      <c r="L326" s="31">
        <v>67.3</v>
      </c>
      <c r="M326" s="31">
        <v>43.403559999999999</v>
      </c>
      <c r="N326" s="1"/>
      <c r="O326" s="1"/>
    </row>
    <row r="327" spans="1:15" ht="12.75" customHeight="1">
      <c r="A327" s="33">
        <v>317</v>
      </c>
      <c r="B327" s="53" t="s">
        <v>451</v>
      </c>
      <c r="C327" s="31">
        <v>2381.0500000000002</v>
      </c>
      <c r="D327" s="36">
        <v>2403.6833333333334</v>
      </c>
      <c r="E327" s="36">
        <v>2347.3666666666668</v>
      </c>
      <c r="F327" s="36">
        <v>2313.6833333333334</v>
      </c>
      <c r="G327" s="36">
        <v>2257.3666666666668</v>
      </c>
      <c r="H327" s="36">
        <v>2437.3666666666668</v>
      </c>
      <c r="I327" s="36">
        <v>2493.6833333333334</v>
      </c>
      <c r="J327" s="36">
        <v>2527.3666666666668</v>
      </c>
      <c r="K327" s="31">
        <v>2460</v>
      </c>
      <c r="L327" s="31">
        <v>2370</v>
      </c>
      <c r="M327" s="31">
        <v>2.54752</v>
      </c>
      <c r="N327" s="1"/>
      <c r="O327" s="1"/>
    </row>
    <row r="328" spans="1:15" ht="12.75" customHeight="1">
      <c r="A328" s="33">
        <v>318</v>
      </c>
      <c r="B328" s="53" t="s">
        <v>179</v>
      </c>
      <c r="C328" s="31">
        <v>2286.8000000000002</v>
      </c>
      <c r="D328" s="36">
        <v>2283.8666666666668</v>
      </c>
      <c r="E328" s="36">
        <v>2257.9333333333334</v>
      </c>
      <c r="F328" s="36">
        <v>2229.0666666666666</v>
      </c>
      <c r="G328" s="36">
        <v>2203.1333333333332</v>
      </c>
      <c r="H328" s="36">
        <v>2312.7333333333336</v>
      </c>
      <c r="I328" s="36">
        <v>2338.666666666667</v>
      </c>
      <c r="J328" s="36">
        <v>2367.5333333333338</v>
      </c>
      <c r="K328" s="31">
        <v>2309.8000000000002</v>
      </c>
      <c r="L328" s="31">
        <v>2255</v>
      </c>
      <c r="M328" s="31">
        <v>4.0756300000000003</v>
      </c>
      <c r="N328" s="1"/>
      <c r="O328" s="1"/>
    </row>
    <row r="329" spans="1:15" ht="12.75" customHeight="1">
      <c r="A329" s="33">
        <v>319</v>
      </c>
      <c r="B329" s="53" t="s">
        <v>174</v>
      </c>
      <c r="C329" s="31">
        <v>3912.7</v>
      </c>
      <c r="D329" s="36">
        <v>3934.9333333333329</v>
      </c>
      <c r="E329" s="36">
        <v>3800.266666666666</v>
      </c>
      <c r="F329" s="36">
        <v>3687.833333333333</v>
      </c>
      <c r="G329" s="36">
        <v>3553.1666666666661</v>
      </c>
      <c r="H329" s="36">
        <v>4047.3666666666659</v>
      </c>
      <c r="I329" s="36">
        <v>4182.0333333333328</v>
      </c>
      <c r="J329" s="36">
        <v>4294.4666666666653</v>
      </c>
      <c r="K329" s="31">
        <v>4069.6</v>
      </c>
      <c r="L329" s="31">
        <v>3822.5</v>
      </c>
      <c r="M329" s="31">
        <v>5.7734800000000002</v>
      </c>
      <c r="N329" s="1"/>
      <c r="O329" s="1"/>
    </row>
    <row r="330" spans="1:15" ht="12.75" customHeight="1">
      <c r="A330" s="33">
        <v>320</v>
      </c>
      <c r="B330" s="53" t="s">
        <v>181</v>
      </c>
      <c r="C330" s="31">
        <v>1675.9</v>
      </c>
      <c r="D330" s="36">
        <v>1669.7</v>
      </c>
      <c r="E330" s="36">
        <v>1653.4</v>
      </c>
      <c r="F330" s="36">
        <v>1630.9</v>
      </c>
      <c r="G330" s="36">
        <v>1614.6000000000001</v>
      </c>
      <c r="H330" s="36">
        <v>1692.2</v>
      </c>
      <c r="I330" s="36">
        <v>1708.4999999999998</v>
      </c>
      <c r="J330" s="36">
        <v>1731</v>
      </c>
      <c r="K330" s="31">
        <v>1686</v>
      </c>
      <c r="L330" s="31">
        <v>1647.2</v>
      </c>
      <c r="M330" s="31">
        <v>3.8285399999999998</v>
      </c>
      <c r="N330" s="1"/>
      <c r="O330" s="1"/>
    </row>
    <row r="331" spans="1:15" ht="12.75" customHeight="1">
      <c r="A331" s="33">
        <v>321</v>
      </c>
      <c r="B331" s="53" t="s">
        <v>452</v>
      </c>
      <c r="C331" s="31">
        <v>994.95</v>
      </c>
      <c r="D331" s="36">
        <v>1002.0166666666668</v>
      </c>
      <c r="E331" s="36">
        <v>979.03333333333353</v>
      </c>
      <c r="F331" s="36">
        <v>963.11666666666679</v>
      </c>
      <c r="G331" s="36">
        <v>940.13333333333355</v>
      </c>
      <c r="H331" s="36">
        <v>1017.9333333333335</v>
      </c>
      <c r="I331" s="36">
        <v>1040.916666666667</v>
      </c>
      <c r="J331" s="36">
        <v>1056.8333333333335</v>
      </c>
      <c r="K331" s="31">
        <v>1025</v>
      </c>
      <c r="L331" s="31">
        <v>986.1</v>
      </c>
      <c r="M331" s="31">
        <v>4.8739800000000004</v>
      </c>
      <c r="N331" s="1"/>
      <c r="O331" s="1"/>
    </row>
    <row r="332" spans="1:15" ht="12.75" customHeight="1">
      <c r="A332" s="33">
        <v>322</v>
      </c>
      <c r="B332" s="53" t="s">
        <v>453</v>
      </c>
      <c r="C332" s="31">
        <v>128.6</v>
      </c>
      <c r="D332" s="36">
        <v>130.05000000000001</v>
      </c>
      <c r="E332" s="36">
        <v>125.10000000000002</v>
      </c>
      <c r="F332" s="36">
        <v>121.60000000000001</v>
      </c>
      <c r="G332" s="36">
        <v>116.65000000000002</v>
      </c>
      <c r="H332" s="36">
        <v>133.55000000000001</v>
      </c>
      <c r="I332" s="36">
        <v>138.5</v>
      </c>
      <c r="J332" s="36">
        <v>142.00000000000003</v>
      </c>
      <c r="K332" s="31">
        <v>135</v>
      </c>
      <c r="L332" s="31">
        <v>126.55</v>
      </c>
      <c r="M332" s="31">
        <v>115.18631999999999</v>
      </c>
      <c r="N332" s="1"/>
      <c r="O332" s="1"/>
    </row>
    <row r="333" spans="1:15" ht="12.75" customHeight="1">
      <c r="A333" s="33">
        <v>323</v>
      </c>
      <c r="B333" s="53" t="s">
        <v>454</v>
      </c>
      <c r="C333" s="31">
        <v>241.4</v>
      </c>
      <c r="D333" s="36">
        <v>245.23333333333335</v>
      </c>
      <c r="E333" s="36">
        <v>236.16666666666669</v>
      </c>
      <c r="F333" s="36">
        <v>230.93333333333334</v>
      </c>
      <c r="G333" s="36">
        <v>221.86666666666667</v>
      </c>
      <c r="H333" s="36">
        <v>250.4666666666667</v>
      </c>
      <c r="I333" s="36">
        <v>259.53333333333336</v>
      </c>
      <c r="J333" s="36">
        <v>264.76666666666671</v>
      </c>
      <c r="K333" s="31">
        <v>254.3</v>
      </c>
      <c r="L333" s="31">
        <v>240</v>
      </c>
      <c r="M333" s="31">
        <v>60.150449999999999</v>
      </c>
      <c r="N333" s="1"/>
      <c r="O333" s="1"/>
    </row>
    <row r="334" spans="1:15" ht="12.75" customHeight="1">
      <c r="A334" s="33">
        <v>324</v>
      </c>
      <c r="B334" s="53" t="s">
        <v>455</v>
      </c>
      <c r="C334" s="31">
        <v>97.1</v>
      </c>
      <c r="D334" s="36">
        <v>98.5</v>
      </c>
      <c r="E334" s="36">
        <v>94.65</v>
      </c>
      <c r="F334" s="36">
        <v>92.2</v>
      </c>
      <c r="G334" s="36">
        <v>88.350000000000009</v>
      </c>
      <c r="H334" s="36">
        <v>100.95</v>
      </c>
      <c r="I334" s="36">
        <v>104.8</v>
      </c>
      <c r="J334" s="36">
        <v>107.25</v>
      </c>
      <c r="K334" s="31">
        <v>102.35</v>
      </c>
      <c r="L334" s="31">
        <v>96.05</v>
      </c>
      <c r="M334" s="31">
        <v>1087.28559</v>
      </c>
      <c r="N334" s="1"/>
      <c r="O334" s="1"/>
    </row>
    <row r="335" spans="1:15" ht="12.75" customHeight="1">
      <c r="A335" s="33">
        <v>325</v>
      </c>
      <c r="B335" s="53" t="s">
        <v>456</v>
      </c>
      <c r="C335" s="31">
        <v>217</v>
      </c>
      <c r="D335" s="36">
        <v>219.76666666666665</v>
      </c>
      <c r="E335" s="36">
        <v>210.23333333333329</v>
      </c>
      <c r="F335" s="36">
        <v>203.46666666666664</v>
      </c>
      <c r="G335" s="36">
        <v>193.93333333333328</v>
      </c>
      <c r="H335" s="36">
        <v>226.5333333333333</v>
      </c>
      <c r="I335" s="36">
        <v>236.06666666666666</v>
      </c>
      <c r="J335" s="36">
        <v>242.83333333333331</v>
      </c>
      <c r="K335" s="31">
        <v>229.3</v>
      </c>
      <c r="L335" s="31">
        <v>213</v>
      </c>
      <c r="M335" s="31">
        <v>73.605180000000004</v>
      </c>
      <c r="N335" s="1"/>
      <c r="O335" s="1"/>
    </row>
    <row r="336" spans="1:15" ht="12.75" customHeight="1">
      <c r="A336" s="33">
        <v>326</v>
      </c>
      <c r="B336" s="53" t="s">
        <v>186</v>
      </c>
      <c r="C336" s="31">
        <v>260.8</v>
      </c>
      <c r="D336" s="36">
        <v>263.18333333333334</v>
      </c>
      <c r="E336" s="36">
        <v>255.86666666666667</v>
      </c>
      <c r="F336" s="36">
        <v>250.93333333333334</v>
      </c>
      <c r="G336" s="36">
        <v>243.61666666666667</v>
      </c>
      <c r="H336" s="36">
        <v>268.11666666666667</v>
      </c>
      <c r="I336" s="36">
        <v>275.43333333333339</v>
      </c>
      <c r="J336" s="36">
        <v>280.36666666666667</v>
      </c>
      <c r="K336" s="31">
        <v>270.5</v>
      </c>
      <c r="L336" s="31">
        <v>258.25</v>
      </c>
      <c r="M336" s="31">
        <v>200.81243000000001</v>
      </c>
      <c r="N336" s="1"/>
      <c r="O336" s="1"/>
    </row>
    <row r="337" spans="1:15" ht="12.75" customHeight="1">
      <c r="A337" s="33">
        <v>327</v>
      </c>
      <c r="B337" s="53" t="s">
        <v>835</v>
      </c>
      <c r="C337" s="31">
        <v>61.2</v>
      </c>
      <c r="D337" s="36">
        <v>62.183333333333337</v>
      </c>
      <c r="E337" s="36">
        <v>60.01666666666668</v>
      </c>
      <c r="F337" s="36">
        <v>58.833333333333343</v>
      </c>
      <c r="G337" s="36">
        <v>56.666666666666686</v>
      </c>
      <c r="H337" s="36">
        <v>63.366666666666674</v>
      </c>
      <c r="I337" s="36">
        <v>65.533333333333331</v>
      </c>
      <c r="J337" s="36">
        <v>66.716666666666669</v>
      </c>
      <c r="K337" s="31">
        <v>64.349999999999994</v>
      </c>
      <c r="L337" s="31">
        <v>61</v>
      </c>
      <c r="M337" s="31">
        <v>152.60876999999999</v>
      </c>
      <c r="N337" s="1"/>
      <c r="O337" s="1"/>
    </row>
    <row r="338" spans="1:15" ht="12.75" customHeight="1">
      <c r="A338" s="33">
        <v>328</v>
      </c>
      <c r="B338" s="53" t="s">
        <v>188</v>
      </c>
      <c r="C338" s="31">
        <v>349.15</v>
      </c>
      <c r="D338" s="36">
        <v>351.48333333333329</v>
      </c>
      <c r="E338" s="36">
        <v>344.51666666666659</v>
      </c>
      <c r="F338" s="36">
        <v>339.88333333333333</v>
      </c>
      <c r="G338" s="36">
        <v>332.91666666666663</v>
      </c>
      <c r="H338" s="36">
        <v>356.11666666666656</v>
      </c>
      <c r="I338" s="36">
        <v>363.08333333333326</v>
      </c>
      <c r="J338" s="36">
        <v>367.71666666666653</v>
      </c>
      <c r="K338" s="31">
        <v>358.45</v>
      </c>
      <c r="L338" s="31">
        <v>346.85</v>
      </c>
      <c r="M338" s="31">
        <v>100.28071</v>
      </c>
      <c r="N338" s="1"/>
      <c r="O338" s="1"/>
    </row>
    <row r="339" spans="1:15" ht="12.75" customHeight="1">
      <c r="A339" s="33">
        <v>329</v>
      </c>
      <c r="B339" s="53" t="s">
        <v>458</v>
      </c>
      <c r="C339" s="31">
        <v>1278.8</v>
      </c>
      <c r="D339" s="36">
        <v>1270.55</v>
      </c>
      <c r="E339" s="36">
        <v>1259.1499999999999</v>
      </c>
      <c r="F339" s="36">
        <v>1239.5</v>
      </c>
      <c r="G339" s="36">
        <v>1228.0999999999999</v>
      </c>
      <c r="H339" s="36">
        <v>1290.1999999999998</v>
      </c>
      <c r="I339" s="36">
        <v>1301.5999999999999</v>
      </c>
      <c r="J339" s="36">
        <v>1321.2499999999998</v>
      </c>
      <c r="K339" s="31">
        <v>1281.95</v>
      </c>
      <c r="L339" s="31">
        <v>1250.9000000000001</v>
      </c>
      <c r="M339" s="31">
        <v>3.2033</v>
      </c>
      <c r="N339" s="1"/>
      <c r="O339" s="1"/>
    </row>
    <row r="340" spans="1:15" ht="12.75" customHeight="1">
      <c r="A340" s="33">
        <v>330</v>
      </c>
      <c r="B340" s="53" t="s">
        <v>182</v>
      </c>
      <c r="C340" s="31">
        <v>176.6</v>
      </c>
      <c r="D340" s="36">
        <v>178.13333333333333</v>
      </c>
      <c r="E340" s="36">
        <v>172.71666666666664</v>
      </c>
      <c r="F340" s="36">
        <v>168.83333333333331</v>
      </c>
      <c r="G340" s="36">
        <v>163.41666666666663</v>
      </c>
      <c r="H340" s="36">
        <v>182.01666666666665</v>
      </c>
      <c r="I340" s="36">
        <v>187.43333333333334</v>
      </c>
      <c r="J340" s="36">
        <v>191.31666666666666</v>
      </c>
      <c r="K340" s="31">
        <v>183.55</v>
      </c>
      <c r="L340" s="31">
        <v>174.25</v>
      </c>
      <c r="M340" s="31">
        <v>145.05251999999999</v>
      </c>
      <c r="N340" s="1"/>
      <c r="O340" s="1"/>
    </row>
    <row r="341" spans="1:15" ht="12.75" customHeight="1">
      <c r="A341" s="33">
        <v>331</v>
      </c>
      <c r="B341" s="53" t="s">
        <v>184</v>
      </c>
      <c r="C341" s="31">
        <v>3377.1</v>
      </c>
      <c r="D341" s="36">
        <v>3391.6833333333329</v>
      </c>
      <c r="E341" s="36">
        <v>3316.9666666666658</v>
      </c>
      <c r="F341" s="36">
        <v>3256.833333333333</v>
      </c>
      <c r="G341" s="36">
        <v>3182.1166666666659</v>
      </c>
      <c r="H341" s="36">
        <v>3451.8166666666657</v>
      </c>
      <c r="I341" s="36">
        <v>3526.5333333333328</v>
      </c>
      <c r="J341" s="36">
        <v>3586.6666666666656</v>
      </c>
      <c r="K341" s="31">
        <v>3466.4</v>
      </c>
      <c r="L341" s="31">
        <v>3331.55</v>
      </c>
      <c r="M341" s="31">
        <v>3.9096199999999999</v>
      </c>
      <c r="N341" s="1"/>
      <c r="O341" s="1"/>
    </row>
    <row r="342" spans="1:15" ht="12.75" customHeight="1">
      <c r="A342" s="33">
        <v>332</v>
      </c>
      <c r="B342" s="53" t="s">
        <v>459</v>
      </c>
      <c r="C342" s="31">
        <v>636.04999999999995</v>
      </c>
      <c r="D342" s="36">
        <v>636.55000000000007</v>
      </c>
      <c r="E342" s="36">
        <v>629.10000000000014</v>
      </c>
      <c r="F342" s="36">
        <v>622.15000000000009</v>
      </c>
      <c r="G342" s="36">
        <v>614.70000000000016</v>
      </c>
      <c r="H342" s="36">
        <v>643.50000000000011</v>
      </c>
      <c r="I342" s="36">
        <v>650.95000000000016</v>
      </c>
      <c r="J342" s="36">
        <v>657.90000000000009</v>
      </c>
      <c r="K342" s="31">
        <v>644</v>
      </c>
      <c r="L342" s="31">
        <v>629.6</v>
      </c>
      <c r="M342" s="31">
        <v>2.8751799999999998</v>
      </c>
      <c r="N342" s="1"/>
      <c r="O342" s="1"/>
    </row>
    <row r="343" spans="1:15" ht="12.75" customHeight="1">
      <c r="A343" s="33">
        <v>333</v>
      </c>
      <c r="B343" s="53" t="s">
        <v>185</v>
      </c>
      <c r="C343" s="31">
        <v>2508.65</v>
      </c>
      <c r="D343" s="36">
        <v>2498.85</v>
      </c>
      <c r="E343" s="36">
        <v>2469.35</v>
      </c>
      <c r="F343" s="36">
        <v>2430.0500000000002</v>
      </c>
      <c r="G343" s="36">
        <v>2400.5500000000002</v>
      </c>
      <c r="H343" s="36">
        <v>2538.1499999999996</v>
      </c>
      <c r="I343" s="36">
        <v>2567.6499999999996</v>
      </c>
      <c r="J343" s="36">
        <v>2606.9499999999994</v>
      </c>
      <c r="K343" s="31">
        <v>2528.35</v>
      </c>
      <c r="L343" s="31">
        <v>2459.5500000000002</v>
      </c>
      <c r="M343" s="31">
        <v>10.734590000000001</v>
      </c>
      <c r="N343" s="1"/>
      <c r="O343" s="1"/>
    </row>
    <row r="344" spans="1:15" ht="12.75" customHeight="1">
      <c r="A344" s="33">
        <v>334</v>
      </c>
      <c r="B344" s="53" t="s">
        <v>460</v>
      </c>
      <c r="C344" s="31">
        <v>80</v>
      </c>
      <c r="D344" s="36">
        <v>80.5</v>
      </c>
      <c r="E344" s="36">
        <v>78.099999999999994</v>
      </c>
      <c r="F344" s="36">
        <v>76.199999999999989</v>
      </c>
      <c r="G344" s="36">
        <v>73.799999999999983</v>
      </c>
      <c r="H344" s="36">
        <v>82.4</v>
      </c>
      <c r="I344" s="36">
        <v>84.800000000000011</v>
      </c>
      <c r="J344" s="36">
        <v>86.700000000000017</v>
      </c>
      <c r="K344" s="31">
        <v>82.9</v>
      </c>
      <c r="L344" s="31">
        <v>78.599999999999994</v>
      </c>
      <c r="M344" s="31">
        <v>9.5526700000000009</v>
      </c>
      <c r="N344" s="1"/>
      <c r="O344" s="1"/>
    </row>
    <row r="345" spans="1:15" ht="12.75" customHeight="1">
      <c r="A345" s="33">
        <v>335</v>
      </c>
      <c r="B345" s="53" t="s">
        <v>285</v>
      </c>
      <c r="C345" s="31">
        <v>574.6</v>
      </c>
      <c r="D345" s="36">
        <v>580.13333333333333</v>
      </c>
      <c r="E345" s="36">
        <v>565.26666666666665</v>
      </c>
      <c r="F345" s="36">
        <v>555.93333333333328</v>
      </c>
      <c r="G345" s="36">
        <v>541.06666666666661</v>
      </c>
      <c r="H345" s="36">
        <v>589.4666666666667</v>
      </c>
      <c r="I345" s="36">
        <v>604.33333333333326</v>
      </c>
      <c r="J345" s="36">
        <v>613.66666666666674</v>
      </c>
      <c r="K345" s="31">
        <v>595</v>
      </c>
      <c r="L345" s="31">
        <v>570.79999999999995</v>
      </c>
      <c r="M345" s="31">
        <v>10.008509999999999</v>
      </c>
      <c r="N345" s="1"/>
      <c r="O345" s="1"/>
    </row>
    <row r="346" spans="1:15" ht="12.75" customHeight="1">
      <c r="A346" s="33">
        <v>336</v>
      </c>
      <c r="B346" s="53" t="s">
        <v>461</v>
      </c>
      <c r="C346" s="31">
        <v>325.85000000000002</v>
      </c>
      <c r="D346" s="36">
        <v>326.7166666666667</v>
      </c>
      <c r="E346" s="36">
        <v>319.38333333333338</v>
      </c>
      <c r="F346" s="36">
        <v>312.91666666666669</v>
      </c>
      <c r="G346" s="36">
        <v>305.58333333333337</v>
      </c>
      <c r="H346" s="36">
        <v>333.18333333333339</v>
      </c>
      <c r="I346" s="36">
        <v>340.51666666666665</v>
      </c>
      <c r="J346" s="36">
        <v>346.98333333333341</v>
      </c>
      <c r="K346" s="31">
        <v>334.05</v>
      </c>
      <c r="L346" s="31">
        <v>320.25</v>
      </c>
      <c r="M346" s="31">
        <v>5.09077</v>
      </c>
      <c r="N346" s="1"/>
      <c r="O346" s="1"/>
    </row>
    <row r="347" spans="1:15" ht="12.75" customHeight="1">
      <c r="A347" s="33">
        <v>337</v>
      </c>
      <c r="B347" s="53" t="s">
        <v>189</v>
      </c>
      <c r="C347" s="31">
        <v>1467.05</v>
      </c>
      <c r="D347" s="36">
        <v>1486.9166666666667</v>
      </c>
      <c r="E347" s="36">
        <v>1427.4833333333336</v>
      </c>
      <c r="F347" s="36">
        <v>1387.9166666666667</v>
      </c>
      <c r="G347" s="36">
        <v>1328.4833333333336</v>
      </c>
      <c r="H347" s="36">
        <v>1526.4833333333336</v>
      </c>
      <c r="I347" s="36">
        <v>1585.9166666666665</v>
      </c>
      <c r="J347" s="36">
        <v>1625.4833333333336</v>
      </c>
      <c r="K347" s="31">
        <v>1546.35</v>
      </c>
      <c r="L347" s="31">
        <v>1447.35</v>
      </c>
      <c r="M347" s="31">
        <v>11.84544</v>
      </c>
      <c r="N347" s="1"/>
      <c r="O347" s="1"/>
    </row>
    <row r="348" spans="1:15" ht="12.75" customHeight="1">
      <c r="A348" s="33">
        <v>338</v>
      </c>
      <c r="B348" s="53" t="s">
        <v>191</v>
      </c>
      <c r="C348" s="31">
        <v>273.60000000000002</v>
      </c>
      <c r="D348" s="36">
        <v>276.86666666666667</v>
      </c>
      <c r="E348" s="36">
        <v>268.73333333333335</v>
      </c>
      <c r="F348" s="36">
        <v>263.86666666666667</v>
      </c>
      <c r="G348" s="36">
        <v>255.73333333333335</v>
      </c>
      <c r="H348" s="36">
        <v>281.73333333333335</v>
      </c>
      <c r="I348" s="36">
        <v>289.86666666666667</v>
      </c>
      <c r="J348" s="36">
        <v>294.73333333333335</v>
      </c>
      <c r="K348" s="31">
        <v>285</v>
      </c>
      <c r="L348" s="31">
        <v>272</v>
      </c>
      <c r="M348" s="31">
        <v>131.79001</v>
      </c>
      <c r="N348" s="1"/>
      <c r="O348" s="1"/>
    </row>
    <row r="349" spans="1:15" ht="12.75" customHeight="1">
      <c r="A349" s="33">
        <v>339</v>
      </c>
      <c r="B349" s="53" t="s">
        <v>286</v>
      </c>
      <c r="C349" s="31">
        <v>636.65</v>
      </c>
      <c r="D349" s="36">
        <v>637.98333333333335</v>
      </c>
      <c r="E349" s="36">
        <v>626.9666666666667</v>
      </c>
      <c r="F349" s="36">
        <v>617.2833333333333</v>
      </c>
      <c r="G349" s="36">
        <v>606.26666666666665</v>
      </c>
      <c r="H349" s="36">
        <v>647.66666666666674</v>
      </c>
      <c r="I349" s="36">
        <v>658.68333333333339</v>
      </c>
      <c r="J349" s="36">
        <v>668.36666666666679</v>
      </c>
      <c r="K349" s="31">
        <v>649</v>
      </c>
      <c r="L349" s="31">
        <v>628.29999999999995</v>
      </c>
      <c r="M349" s="31">
        <v>62.617699999999999</v>
      </c>
      <c r="N349" s="1"/>
      <c r="O349" s="1"/>
    </row>
    <row r="350" spans="1:15" ht="12.75" customHeight="1">
      <c r="A350" s="33">
        <v>340</v>
      </c>
      <c r="B350" s="53" t="s">
        <v>462</v>
      </c>
      <c r="C350" s="31">
        <v>1634.5</v>
      </c>
      <c r="D350" s="36">
        <v>1649.4333333333334</v>
      </c>
      <c r="E350" s="36">
        <v>1610.0666666666668</v>
      </c>
      <c r="F350" s="36">
        <v>1585.6333333333334</v>
      </c>
      <c r="G350" s="36">
        <v>1546.2666666666669</v>
      </c>
      <c r="H350" s="36">
        <v>1673.8666666666668</v>
      </c>
      <c r="I350" s="36">
        <v>1713.2333333333336</v>
      </c>
      <c r="J350" s="36">
        <v>1737.6666666666667</v>
      </c>
      <c r="K350" s="31">
        <v>1688.8</v>
      </c>
      <c r="L350" s="31">
        <v>1625</v>
      </c>
      <c r="M350" s="31">
        <v>4.7447900000000001</v>
      </c>
      <c r="N350" s="1"/>
      <c r="O350" s="1"/>
    </row>
    <row r="351" spans="1:15" ht="12.75" customHeight="1">
      <c r="A351" s="33">
        <v>341</v>
      </c>
      <c r="B351" s="53" t="s">
        <v>287</v>
      </c>
      <c r="C351" s="31">
        <v>333.85</v>
      </c>
      <c r="D351" s="36">
        <v>339.68333333333334</v>
      </c>
      <c r="E351" s="36">
        <v>328.01666666666665</v>
      </c>
      <c r="F351" s="36">
        <v>322.18333333333334</v>
      </c>
      <c r="G351" s="36">
        <v>310.51666666666665</v>
      </c>
      <c r="H351" s="36">
        <v>345.51666666666665</v>
      </c>
      <c r="I351" s="36">
        <v>357.18333333333328</v>
      </c>
      <c r="J351" s="36">
        <v>363.01666666666665</v>
      </c>
      <c r="K351" s="31">
        <v>351.35</v>
      </c>
      <c r="L351" s="31">
        <v>333.85</v>
      </c>
      <c r="M351" s="31">
        <v>54.12856</v>
      </c>
      <c r="N351" s="1"/>
      <c r="O351" s="1"/>
    </row>
    <row r="352" spans="1:15" ht="12.75" customHeight="1">
      <c r="A352" s="33">
        <v>342</v>
      </c>
      <c r="B352" s="53" t="s">
        <v>190</v>
      </c>
      <c r="C352" s="31">
        <v>7667.65</v>
      </c>
      <c r="D352" s="36">
        <v>7677.6166666666659</v>
      </c>
      <c r="E352" s="36">
        <v>7550.2333333333318</v>
      </c>
      <c r="F352" s="36">
        <v>7432.8166666666657</v>
      </c>
      <c r="G352" s="36">
        <v>7305.4333333333316</v>
      </c>
      <c r="H352" s="36">
        <v>7795.0333333333319</v>
      </c>
      <c r="I352" s="36">
        <v>7922.4166666666652</v>
      </c>
      <c r="J352" s="36">
        <v>8039.8333333333321</v>
      </c>
      <c r="K352" s="31">
        <v>7805</v>
      </c>
      <c r="L352" s="31">
        <v>7560.2</v>
      </c>
      <c r="M352" s="31">
        <v>3.8168600000000001</v>
      </c>
      <c r="N352" s="1"/>
      <c r="O352" s="1"/>
    </row>
    <row r="353" spans="1:15" ht="12.75" customHeight="1">
      <c r="A353" s="33">
        <v>343</v>
      </c>
      <c r="B353" s="53" t="s">
        <v>463</v>
      </c>
      <c r="C353" s="31">
        <v>221.95</v>
      </c>
      <c r="D353" s="36">
        <v>223.68333333333331</v>
      </c>
      <c r="E353" s="36">
        <v>218.91666666666663</v>
      </c>
      <c r="F353" s="36">
        <v>215.88333333333333</v>
      </c>
      <c r="G353" s="36">
        <v>211.11666666666665</v>
      </c>
      <c r="H353" s="36">
        <v>226.71666666666661</v>
      </c>
      <c r="I353" s="36">
        <v>231.48333333333332</v>
      </c>
      <c r="J353" s="36">
        <v>234.51666666666659</v>
      </c>
      <c r="K353" s="31">
        <v>228.45</v>
      </c>
      <c r="L353" s="31">
        <v>220.65</v>
      </c>
      <c r="M353" s="31">
        <v>2.9005200000000002</v>
      </c>
      <c r="N353" s="1"/>
      <c r="O353" s="1"/>
    </row>
    <row r="354" spans="1:15" ht="12.75" customHeight="1">
      <c r="A354" s="33">
        <v>344</v>
      </c>
      <c r="B354" s="53" t="s">
        <v>288</v>
      </c>
      <c r="C354" s="31">
        <v>1243.8</v>
      </c>
      <c r="D354" s="36">
        <v>1256.3833333333332</v>
      </c>
      <c r="E354" s="36">
        <v>1218.8666666666663</v>
      </c>
      <c r="F354" s="36">
        <v>1193.9333333333332</v>
      </c>
      <c r="G354" s="36">
        <v>1156.4166666666663</v>
      </c>
      <c r="H354" s="36">
        <v>1281.3166666666664</v>
      </c>
      <c r="I354" s="36">
        <v>1318.8333333333333</v>
      </c>
      <c r="J354" s="36">
        <v>1343.7666666666664</v>
      </c>
      <c r="K354" s="31">
        <v>1293.9000000000001</v>
      </c>
      <c r="L354" s="31">
        <v>1231.45</v>
      </c>
      <c r="M354" s="31">
        <v>10.29011</v>
      </c>
      <c r="N354" s="1"/>
      <c r="O354" s="1"/>
    </row>
    <row r="355" spans="1:15" ht="12.75" customHeight="1">
      <c r="A355" s="33">
        <v>345</v>
      </c>
      <c r="B355" s="53" t="s">
        <v>464</v>
      </c>
      <c r="C355" s="31">
        <v>254.45</v>
      </c>
      <c r="D355" s="36">
        <v>256.75</v>
      </c>
      <c r="E355" s="36">
        <v>249.5</v>
      </c>
      <c r="F355" s="36">
        <v>244.55</v>
      </c>
      <c r="G355" s="36">
        <v>237.3</v>
      </c>
      <c r="H355" s="36">
        <v>261.7</v>
      </c>
      <c r="I355" s="36">
        <v>268.95</v>
      </c>
      <c r="J355" s="36">
        <v>273.89999999999998</v>
      </c>
      <c r="K355" s="31">
        <v>264</v>
      </c>
      <c r="L355" s="31">
        <v>251.8</v>
      </c>
      <c r="M355" s="31">
        <v>15.22331</v>
      </c>
      <c r="N355" s="1"/>
      <c r="O355" s="1"/>
    </row>
    <row r="356" spans="1:15" ht="12.75" customHeight="1">
      <c r="A356" s="33">
        <v>346</v>
      </c>
      <c r="B356" s="53" t="s">
        <v>198</v>
      </c>
      <c r="C356" s="31">
        <v>3507.5</v>
      </c>
      <c r="D356" s="36">
        <v>3534.7833333333333</v>
      </c>
      <c r="E356" s="36">
        <v>3469.7166666666667</v>
      </c>
      <c r="F356" s="36">
        <v>3431.9333333333334</v>
      </c>
      <c r="G356" s="36">
        <v>3366.8666666666668</v>
      </c>
      <c r="H356" s="36">
        <v>3572.5666666666666</v>
      </c>
      <c r="I356" s="36">
        <v>3637.6333333333332</v>
      </c>
      <c r="J356" s="36">
        <v>3675.4166666666665</v>
      </c>
      <c r="K356" s="31">
        <v>3599.85</v>
      </c>
      <c r="L356" s="31">
        <v>3497</v>
      </c>
      <c r="M356" s="31">
        <v>4.2401200000000001</v>
      </c>
      <c r="N356" s="1"/>
      <c r="O356" s="1"/>
    </row>
    <row r="357" spans="1:15" ht="12.75" customHeight="1">
      <c r="A357" s="33">
        <v>347</v>
      </c>
      <c r="B357" s="53" t="s">
        <v>465</v>
      </c>
      <c r="C357" s="31">
        <v>759.8</v>
      </c>
      <c r="D357" s="36">
        <v>762.2833333333333</v>
      </c>
      <c r="E357" s="36">
        <v>749.51666666666665</v>
      </c>
      <c r="F357" s="36">
        <v>739.23333333333335</v>
      </c>
      <c r="G357" s="36">
        <v>726.4666666666667</v>
      </c>
      <c r="H357" s="36">
        <v>772.56666666666661</v>
      </c>
      <c r="I357" s="36">
        <v>785.33333333333326</v>
      </c>
      <c r="J357" s="36">
        <v>795.61666666666656</v>
      </c>
      <c r="K357" s="31">
        <v>775.05</v>
      </c>
      <c r="L357" s="31">
        <v>752</v>
      </c>
      <c r="M357" s="31">
        <v>2.9043700000000001</v>
      </c>
      <c r="N357" s="1"/>
      <c r="O357" s="1"/>
    </row>
    <row r="358" spans="1:15" ht="12.75" customHeight="1">
      <c r="A358" s="33">
        <v>348</v>
      </c>
      <c r="B358" s="53" t="s">
        <v>466</v>
      </c>
      <c r="C358" s="31">
        <v>424.55</v>
      </c>
      <c r="D358" s="36">
        <v>426.15000000000003</v>
      </c>
      <c r="E358" s="36">
        <v>415.35000000000008</v>
      </c>
      <c r="F358" s="36">
        <v>406.15000000000003</v>
      </c>
      <c r="G358" s="36">
        <v>395.35000000000008</v>
      </c>
      <c r="H358" s="36">
        <v>435.35000000000008</v>
      </c>
      <c r="I358" s="36">
        <v>446.15000000000003</v>
      </c>
      <c r="J358" s="36">
        <v>455.35000000000008</v>
      </c>
      <c r="K358" s="31">
        <v>436.95</v>
      </c>
      <c r="L358" s="31">
        <v>416.95</v>
      </c>
      <c r="M358" s="31">
        <v>4.9976799999999999</v>
      </c>
      <c r="N358" s="1"/>
      <c r="O358" s="1"/>
    </row>
    <row r="359" spans="1:15" ht="12.75" customHeight="1">
      <c r="A359" s="33">
        <v>349</v>
      </c>
      <c r="B359" s="53" t="s">
        <v>203</v>
      </c>
      <c r="C359" s="31">
        <v>1307.1500000000001</v>
      </c>
      <c r="D359" s="36">
        <v>1308.2333333333333</v>
      </c>
      <c r="E359" s="36">
        <v>1292.0666666666666</v>
      </c>
      <c r="F359" s="36">
        <v>1276.9833333333333</v>
      </c>
      <c r="G359" s="36">
        <v>1260.8166666666666</v>
      </c>
      <c r="H359" s="36">
        <v>1323.3166666666666</v>
      </c>
      <c r="I359" s="36">
        <v>1339.4833333333331</v>
      </c>
      <c r="J359" s="36">
        <v>1354.5666666666666</v>
      </c>
      <c r="K359" s="31">
        <v>1324.4</v>
      </c>
      <c r="L359" s="31">
        <v>1293.1500000000001</v>
      </c>
      <c r="M359" s="31">
        <v>4.1338600000000003</v>
      </c>
      <c r="N359" s="1"/>
      <c r="O359" s="1"/>
    </row>
    <row r="360" spans="1:15" ht="12.75" customHeight="1">
      <c r="A360" s="33">
        <v>350</v>
      </c>
      <c r="B360" s="53" t="s">
        <v>192</v>
      </c>
      <c r="C360" s="31">
        <v>34370.1</v>
      </c>
      <c r="D360" s="36">
        <v>34351.683333333327</v>
      </c>
      <c r="E360" s="36">
        <v>33888.416666666657</v>
      </c>
      <c r="F360" s="36">
        <v>33406.73333333333</v>
      </c>
      <c r="G360" s="36">
        <v>32943.46666666666</v>
      </c>
      <c r="H360" s="36">
        <v>34833.366666666654</v>
      </c>
      <c r="I360" s="36">
        <v>35296.633333333331</v>
      </c>
      <c r="J360" s="36">
        <v>35778.316666666651</v>
      </c>
      <c r="K360" s="31">
        <v>34814.949999999997</v>
      </c>
      <c r="L360" s="31">
        <v>33870</v>
      </c>
      <c r="M360" s="31">
        <v>0.23727000000000001</v>
      </c>
      <c r="N360" s="1"/>
      <c r="O360" s="1"/>
    </row>
    <row r="361" spans="1:15" ht="12.75" customHeight="1">
      <c r="A361" s="33">
        <v>351</v>
      </c>
      <c r="B361" s="53" t="s">
        <v>289</v>
      </c>
      <c r="C361" s="31">
        <v>1447.35</v>
      </c>
      <c r="D361" s="36">
        <v>1438.45</v>
      </c>
      <c r="E361" s="36">
        <v>1408.9</v>
      </c>
      <c r="F361" s="36">
        <v>1370.45</v>
      </c>
      <c r="G361" s="36">
        <v>1340.9</v>
      </c>
      <c r="H361" s="36">
        <v>1476.9</v>
      </c>
      <c r="I361" s="36">
        <v>1506.4499999999998</v>
      </c>
      <c r="J361" s="36">
        <v>1544.9</v>
      </c>
      <c r="K361" s="31">
        <v>1468</v>
      </c>
      <c r="L361" s="31">
        <v>1400</v>
      </c>
      <c r="M361" s="31">
        <v>6.4037499999999996</v>
      </c>
      <c r="N361" s="1"/>
      <c r="O361" s="1"/>
    </row>
    <row r="362" spans="1:15" ht="12.75" customHeight="1">
      <c r="A362" s="33">
        <v>352</v>
      </c>
      <c r="B362" s="53" t="s">
        <v>194</v>
      </c>
      <c r="C362" s="31">
        <v>3361.9</v>
      </c>
      <c r="D362" s="36">
        <v>3365.9666666666667</v>
      </c>
      <c r="E362" s="36">
        <v>3316.9333333333334</v>
      </c>
      <c r="F362" s="36">
        <v>3271.9666666666667</v>
      </c>
      <c r="G362" s="36">
        <v>3222.9333333333334</v>
      </c>
      <c r="H362" s="36">
        <v>3410.9333333333334</v>
      </c>
      <c r="I362" s="36">
        <v>3459.9666666666672</v>
      </c>
      <c r="J362" s="36">
        <v>3504.9333333333334</v>
      </c>
      <c r="K362" s="31">
        <v>3415</v>
      </c>
      <c r="L362" s="31">
        <v>3321</v>
      </c>
      <c r="M362" s="31">
        <v>2.8352900000000001</v>
      </c>
      <c r="N362" s="1"/>
      <c r="O362" s="1"/>
    </row>
    <row r="363" spans="1:15" ht="12.75" customHeight="1">
      <c r="A363" s="33">
        <v>353</v>
      </c>
      <c r="B363" s="53" t="s">
        <v>195</v>
      </c>
      <c r="C363" s="31">
        <v>297.55</v>
      </c>
      <c r="D363" s="36">
        <v>299.86666666666667</v>
      </c>
      <c r="E363" s="36">
        <v>293.43333333333334</v>
      </c>
      <c r="F363" s="36">
        <v>289.31666666666666</v>
      </c>
      <c r="G363" s="36">
        <v>282.88333333333333</v>
      </c>
      <c r="H363" s="36">
        <v>303.98333333333335</v>
      </c>
      <c r="I363" s="36">
        <v>310.41666666666674</v>
      </c>
      <c r="J363" s="36">
        <v>314.53333333333336</v>
      </c>
      <c r="K363" s="31">
        <v>306.3</v>
      </c>
      <c r="L363" s="31">
        <v>295.75</v>
      </c>
      <c r="M363" s="31">
        <v>50.62097</v>
      </c>
      <c r="N363" s="1"/>
      <c r="O363" s="1"/>
    </row>
    <row r="364" spans="1:15" ht="12.75" customHeight="1">
      <c r="A364" s="33">
        <v>354</v>
      </c>
      <c r="B364" s="53" t="s">
        <v>467</v>
      </c>
      <c r="C364" s="31">
        <v>4262.55</v>
      </c>
      <c r="D364" s="36">
        <v>4257.5166666666664</v>
      </c>
      <c r="E364" s="36">
        <v>4216.0333333333328</v>
      </c>
      <c r="F364" s="36">
        <v>4169.5166666666664</v>
      </c>
      <c r="G364" s="36">
        <v>4128.0333333333328</v>
      </c>
      <c r="H364" s="36">
        <v>4304.0333333333328</v>
      </c>
      <c r="I364" s="36">
        <v>4345.5166666666664</v>
      </c>
      <c r="J364" s="36">
        <v>4392.0333333333328</v>
      </c>
      <c r="K364" s="31">
        <v>4299</v>
      </c>
      <c r="L364" s="31">
        <v>4211</v>
      </c>
      <c r="M364" s="31">
        <v>0.10886</v>
      </c>
      <c r="N364" s="1"/>
      <c r="O364" s="1"/>
    </row>
    <row r="365" spans="1:15" ht="12.75" customHeight="1">
      <c r="A365" s="33">
        <v>355</v>
      </c>
      <c r="B365" s="53" t="s">
        <v>468</v>
      </c>
      <c r="C365" s="31">
        <v>2975.05</v>
      </c>
      <c r="D365" s="36">
        <v>3007.0666666666671</v>
      </c>
      <c r="E365" s="36">
        <v>2881.5833333333339</v>
      </c>
      <c r="F365" s="36">
        <v>2788.1166666666668</v>
      </c>
      <c r="G365" s="36">
        <v>2662.6333333333337</v>
      </c>
      <c r="H365" s="36">
        <v>3100.5333333333342</v>
      </c>
      <c r="I365" s="36">
        <v>3226.0166666666669</v>
      </c>
      <c r="J365" s="36">
        <v>3319.4833333333345</v>
      </c>
      <c r="K365" s="31">
        <v>3132.55</v>
      </c>
      <c r="L365" s="31">
        <v>2913.6</v>
      </c>
      <c r="M365" s="31">
        <v>3.71468</v>
      </c>
      <c r="N365" s="1"/>
      <c r="O365" s="1"/>
    </row>
    <row r="366" spans="1:15" ht="12.75" customHeight="1">
      <c r="A366" s="33">
        <v>356</v>
      </c>
      <c r="B366" s="53" t="s">
        <v>197</v>
      </c>
      <c r="C366" s="31">
        <v>2950.25</v>
      </c>
      <c r="D366" s="36">
        <v>2948.7833333333333</v>
      </c>
      <c r="E366" s="36">
        <v>2932.0166666666664</v>
      </c>
      <c r="F366" s="36">
        <v>2913.7833333333333</v>
      </c>
      <c r="G366" s="36">
        <v>2897.0166666666664</v>
      </c>
      <c r="H366" s="36">
        <v>2967.0166666666664</v>
      </c>
      <c r="I366" s="36">
        <v>2983.7833333333338</v>
      </c>
      <c r="J366" s="36">
        <v>3002.0166666666664</v>
      </c>
      <c r="K366" s="31">
        <v>2965.55</v>
      </c>
      <c r="L366" s="31">
        <v>2930.55</v>
      </c>
      <c r="M366" s="31">
        <v>3.0986600000000002</v>
      </c>
      <c r="N366" s="1"/>
      <c r="O366" s="1"/>
    </row>
    <row r="367" spans="1:15" ht="12.75" customHeight="1">
      <c r="A367" s="33">
        <v>357</v>
      </c>
      <c r="B367" s="53" t="s">
        <v>193</v>
      </c>
      <c r="C367" s="31">
        <v>928.75</v>
      </c>
      <c r="D367" s="36">
        <v>934.15</v>
      </c>
      <c r="E367" s="36">
        <v>911.19999999999993</v>
      </c>
      <c r="F367" s="36">
        <v>893.65</v>
      </c>
      <c r="G367" s="36">
        <v>870.69999999999993</v>
      </c>
      <c r="H367" s="36">
        <v>951.69999999999993</v>
      </c>
      <c r="I367" s="36">
        <v>974.65</v>
      </c>
      <c r="J367" s="36">
        <v>992.19999999999993</v>
      </c>
      <c r="K367" s="31">
        <v>957.1</v>
      </c>
      <c r="L367" s="31">
        <v>916.6</v>
      </c>
      <c r="M367" s="31">
        <v>12.24766</v>
      </c>
      <c r="N367" s="1"/>
      <c r="O367" s="1"/>
    </row>
    <row r="368" spans="1:15" ht="12.75" customHeight="1">
      <c r="A368" s="33">
        <v>358</v>
      </c>
      <c r="B368" s="53" t="s">
        <v>469</v>
      </c>
      <c r="C368" s="31">
        <v>150</v>
      </c>
      <c r="D368" s="36">
        <v>151.76666666666665</v>
      </c>
      <c r="E368" s="36">
        <v>146.33333333333331</v>
      </c>
      <c r="F368" s="36">
        <v>142.66666666666666</v>
      </c>
      <c r="G368" s="36">
        <v>137.23333333333332</v>
      </c>
      <c r="H368" s="36">
        <v>155.43333333333331</v>
      </c>
      <c r="I368" s="36">
        <v>160.86666666666665</v>
      </c>
      <c r="J368" s="36">
        <v>164.5333333333333</v>
      </c>
      <c r="K368" s="31">
        <v>157.19999999999999</v>
      </c>
      <c r="L368" s="31">
        <v>148.1</v>
      </c>
      <c r="M368" s="31">
        <v>58.673209999999997</v>
      </c>
      <c r="N368" s="1"/>
      <c r="O368" s="1"/>
    </row>
    <row r="369" spans="1:15" ht="12.75" customHeight="1">
      <c r="A369" s="33">
        <v>359</v>
      </c>
      <c r="B369" s="53" t="s">
        <v>470</v>
      </c>
      <c r="C369" s="31">
        <v>1598.7</v>
      </c>
      <c r="D369" s="36">
        <v>1602.05</v>
      </c>
      <c r="E369" s="36">
        <v>1559.6499999999999</v>
      </c>
      <c r="F369" s="36">
        <v>1520.6</v>
      </c>
      <c r="G369" s="36">
        <v>1478.1999999999998</v>
      </c>
      <c r="H369" s="36">
        <v>1641.1</v>
      </c>
      <c r="I369" s="36">
        <v>1683.5</v>
      </c>
      <c r="J369" s="36">
        <v>1722.55</v>
      </c>
      <c r="K369" s="31">
        <v>1644.45</v>
      </c>
      <c r="L369" s="31">
        <v>1563</v>
      </c>
      <c r="M369" s="31">
        <v>0.41034999999999999</v>
      </c>
      <c r="N369" s="1"/>
      <c r="O369" s="1"/>
    </row>
    <row r="370" spans="1:15" ht="12.75" customHeight="1">
      <c r="A370" s="33">
        <v>360</v>
      </c>
      <c r="B370" s="53" t="s">
        <v>200</v>
      </c>
      <c r="C370" s="31">
        <v>5808.8</v>
      </c>
      <c r="D370" s="36">
        <v>5812.55</v>
      </c>
      <c r="E370" s="36">
        <v>5676.25</v>
      </c>
      <c r="F370" s="36">
        <v>5543.7</v>
      </c>
      <c r="G370" s="36">
        <v>5407.4</v>
      </c>
      <c r="H370" s="36">
        <v>5945.1</v>
      </c>
      <c r="I370" s="36">
        <v>6081.4000000000015</v>
      </c>
      <c r="J370" s="36">
        <v>6213.9500000000007</v>
      </c>
      <c r="K370" s="31">
        <v>5948.85</v>
      </c>
      <c r="L370" s="31">
        <v>5680</v>
      </c>
      <c r="M370" s="31">
        <v>4.8171299999999997</v>
      </c>
      <c r="N370" s="1"/>
      <c r="O370" s="1"/>
    </row>
    <row r="371" spans="1:15" ht="12.75" customHeight="1">
      <c r="A371" s="33">
        <v>361</v>
      </c>
      <c r="B371" s="53" t="s">
        <v>471</v>
      </c>
      <c r="C371" s="31">
        <v>877.25</v>
      </c>
      <c r="D371" s="36">
        <v>882.1</v>
      </c>
      <c r="E371" s="36">
        <v>867.15000000000009</v>
      </c>
      <c r="F371" s="36">
        <v>857.05000000000007</v>
      </c>
      <c r="G371" s="36">
        <v>842.10000000000014</v>
      </c>
      <c r="H371" s="36">
        <v>892.2</v>
      </c>
      <c r="I371" s="36">
        <v>907.15000000000009</v>
      </c>
      <c r="J371" s="36">
        <v>917.25</v>
      </c>
      <c r="K371" s="31">
        <v>897.05</v>
      </c>
      <c r="L371" s="31">
        <v>872</v>
      </c>
      <c r="M371" s="31">
        <v>0.54742999999999997</v>
      </c>
      <c r="N371" s="1"/>
      <c r="O371" s="1"/>
    </row>
    <row r="372" spans="1:15" ht="12.75" customHeight="1">
      <c r="A372" s="33">
        <v>362</v>
      </c>
      <c r="B372" s="53" t="s">
        <v>290</v>
      </c>
      <c r="C372" s="31">
        <v>471.55</v>
      </c>
      <c r="D372" s="36">
        <v>473.63333333333338</v>
      </c>
      <c r="E372" s="36">
        <v>466.46666666666675</v>
      </c>
      <c r="F372" s="36">
        <v>461.38333333333338</v>
      </c>
      <c r="G372" s="36">
        <v>454.21666666666675</v>
      </c>
      <c r="H372" s="36">
        <v>478.71666666666675</v>
      </c>
      <c r="I372" s="36">
        <v>485.88333333333338</v>
      </c>
      <c r="J372" s="36">
        <v>490.96666666666675</v>
      </c>
      <c r="K372" s="31">
        <v>480.8</v>
      </c>
      <c r="L372" s="31">
        <v>468.55</v>
      </c>
      <c r="M372" s="31">
        <v>9.9307200000000009</v>
      </c>
      <c r="N372" s="1"/>
      <c r="O372" s="1"/>
    </row>
    <row r="373" spans="1:15" ht="12.75" customHeight="1">
      <c r="A373" s="33">
        <v>363</v>
      </c>
      <c r="B373" s="53" t="s">
        <v>196</v>
      </c>
      <c r="C373" s="31">
        <v>421.55</v>
      </c>
      <c r="D373" s="36">
        <v>425.95</v>
      </c>
      <c r="E373" s="36">
        <v>410.9</v>
      </c>
      <c r="F373" s="36">
        <v>400.25</v>
      </c>
      <c r="G373" s="36">
        <v>385.2</v>
      </c>
      <c r="H373" s="36">
        <v>436.59999999999997</v>
      </c>
      <c r="I373" s="36">
        <v>451.65000000000003</v>
      </c>
      <c r="J373" s="36">
        <v>462.29999999999995</v>
      </c>
      <c r="K373" s="31">
        <v>441</v>
      </c>
      <c r="L373" s="31">
        <v>415.3</v>
      </c>
      <c r="M373" s="31">
        <v>258.18752000000001</v>
      </c>
      <c r="N373" s="1"/>
      <c r="O373" s="1"/>
    </row>
    <row r="374" spans="1:15" ht="12.75" customHeight="1">
      <c r="A374" s="33">
        <v>364</v>
      </c>
      <c r="B374" s="53" t="s">
        <v>201</v>
      </c>
      <c r="C374" s="31">
        <v>295.25</v>
      </c>
      <c r="D374" s="36">
        <v>299.34999999999997</v>
      </c>
      <c r="E374" s="36">
        <v>290.39999999999992</v>
      </c>
      <c r="F374" s="36">
        <v>285.54999999999995</v>
      </c>
      <c r="G374" s="36">
        <v>276.59999999999991</v>
      </c>
      <c r="H374" s="36">
        <v>304.19999999999993</v>
      </c>
      <c r="I374" s="36">
        <v>313.14999999999998</v>
      </c>
      <c r="J374" s="36">
        <v>317.99999999999994</v>
      </c>
      <c r="K374" s="31">
        <v>308.3</v>
      </c>
      <c r="L374" s="31">
        <v>294.5</v>
      </c>
      <c r="M374" s="31">
        <v>138.57463999999999</v>
      </c>
      <c r="N374" s="1"/>
      <c r="O374" s="1"/>
    </row>
    <row r="375" spans="1:15" ht="12.75" customHeight="1">
      <c r="A375" s="33">
        <v>365</v>
      </c>
      <c r="B375" s="53" t="s">
        <v>472</v>
      </c>
      <c r="C375" s="31">
        <v>526.65</v>
      </c>
      <c r="D375" s="36">
        <v>531.2166666666667</v>
      </c>
      <c r="E375" s="36">
        <v>518.43333333333339</v>
      </c>
      <c r="F375" s="36">
        <v>510.2166666666667</v>
      </c>
      <c r="G375" s="36">
        <v>497.43333333333339</v>
      </c>
      <c r="H375" s="36">
        <v>539.43333333333339</v>
      </c>
      <c r="I375" s="36">
        <v>552.2166666666667</v>
      </c>
      <c r="J375" s="36">
        <v>560.43333333333339</v>
      </c>
      <c r="K375" s="31">
        <v>544</v>
      </c>
      <c r="L375" s="31">
        <v>523</v>
      </c>
      <c r="M375" s="31">
        <v>6.5373900000000003</v>
      </c>
      <c r="N375" s="1"/>
      <c r="O375" s="1"/>
    </row>
    <row r="376" spans="1:15" ht="12.75" customHeight="1">
      <c r="A376" s="33">
        <v>366</v>
      </c>
      <c r="B376" s="53" t="s">
        <v>291</v>
      </c>
      <c r="C376" s="31">
        <v>1470.65</v>
      </c>
      <c r="D376" s="36">
        <v>1483.7666666666667</v>
      </c>
      <c r="E376" s="36">
        <v>1408.5333333333333</v>
      </c>
      <c r="F376" s="36">
        <v>1346.4166666666667</v>
      </c>
      <c r="G376" s="36">
        <v>1271.1833333333334</v>
      </c>
      <c r="H376" s="36">
        <v>1545.8833333333332</v>
      </c>
      <c r="I376" s="36">
        <v>1621.1166666666663</v>
      </c>
      <c r="J376" s="36">
        <v>1683.2333333333331</v>
      </c>
      <c r="K376" s="31">
        <v>1559</v>
      </c>
      <c r="L376" s="31">
        <v>1421.65</v>
      </c>
      <c r="M376" s="31">
        <v>18.04645</v>
      </c>
      <c r="N376" s="1"/>
      <c r="O376" s="1"/>
    </row>
    <row r="377" spans="1:15" ht="12.75" customHeight="1">
      <c r="A377" s="33">
        <v>367</v>
      </c>
      <c r="B377" s="53" t="s">
        <v>473</v>
      </c>
      <c r="C377" s="31">
        <v>623.15</v>
      </c>
      <c r="D377" s="36">
        <v>626.56666666666661</v>
      </c>
      <c r="E377" s="36">
        <v>613.73333333333323</v>
      </c>
      <c r="F377" s="36">
        <v>604.31666666666661</v>
      </c>
      <c r="G377" s="36">
        <v>591.48333333333323</v>
      </c>
      <c r="H377" s="36">
        <v>635.98333333333323</v>
      </c>
      <c r="I377" s="36">
        <v>648.81666666666672</v>
      </c>
      <c r="J377" s="36">
        <v>658.23333333333323</v>
      </c>
      <c r="K377" s="31">
        <v>639.4</v>
      </c>
      <c r="L377" s="31">
        <v>617.15</v>
      </c>
      <c r="M377" s="31">
        <v>1.2194799999999999</v>
      </c>
      <c r="N377" s="1"/>
      <c r="O377" s="1"/>
    </row>
    <row r="378" spans="1:15" ht="12.75" customHeight="1">
      <c r="A378" s="33">
        <v>368</v>
      </c>
      <c r="B378" s="53" t="s">
        <v>474</v>
      </c>
      <c r="C378" s="31">
        <v>153.25</v>
      </c>
      <c r="D378" s="36">
        <v>154.4</v>
      </c>
      <c r="E378" s="36">
        <v>150.20000000000002</v>
      </c>
      <c r="F378" s="36">
        <v>147.15</v>
      </c>
      <c r="G378" s="36">
        <v>142.95000000000002</v>
      </c>
      <c r="H378" s="36">
        <v>157.45000000000002</v>
      </c>
      <c r="I378" s="36">
        <v>161.65</v>
      </c>
      <c r="J378" s="36">
        <v>164.70000000000002</v>
      </c>
      <c r="K378" s="31">
        <v>158.6</v>
      </c>
      <c r="L378" s="31">
        <v>151.35</v>
      </c>
      <c r="M378" s="31">
        <v>2.33588</v>
      </c>
      <c r="N378" s="1"/>
      <c r="O378" s="1"/>
    </row>
    <row r="379" spans="1:15" ht="12.75" customHeight="1">
      <c r="A379" s="33">
        <v>369</v>
      </c>
      <c r="B379" s="53" t="s">
        <v>872</v>
      </c>
      <c r="C379" s="31">
        <v>4748.7</v>
      </c>
      <c r="D379" s="36">
        <v>4741.25</v>
      </c>
      <c r="E379" s="36">
        <v>4683.5</v>
      </c>
      <c r="F379" s="36">
        <v>4618.3</v>
      </c>
      <c r="G379" s="36">
        <v>4560.55</v>
      </c>
      <c r="H379" s="36">
        <v>4806.45</v>
      </c>
      <c r="I379" s="36">
        <v>4864.2</v>
      </c>
      <c r="J379" s="36">
        <v>4929.3999999999996</v>
      </c>
      <c r="K379" s="31">
        <v>4799</v>
      </c>
      <c r="L379" s="31">
        <v>4676.05</v>
      </c>
      <c r="M379" s="31">
        <v>0.12728</v>
      </c>
      <c r="N379" s="1"/>
      <c r="O379" s="1"/>
    </row>
    <row r="380" spans="1:15" ht="12.75" customHeight="1">
      <c r="A380" s="33">
        <v>370</v>
      </c>
      <c r="B380" s="53" t="s">
        <v>292</v>
      </c>
      <c r="C380" s="31">
        <v>15889.1</v>
      </c>
      <c r="D380" s="36">
        <v>16015.65</v>
      </c>
      <c r="E380" s="36">
        <v>15623.45</v>
      </c>
      <c r="F380" s="36">
        <v>15357.800000000001</v>
      </c>
      <c r="G380" s="36">
        <v>14965.600000000002</v>
      </c>
      <c r="H380" s="36">
        <v>16281.3</v>
      </c>
      <c r="I380" s="36">
        <v>16673.5</v>
      </c>
      <c r="J380" s="36">
        <v>16939.149999999998</v>
      </c>
      <c r="K380" s="31">
        <v>16407.849999999999</v>
      </c>
      <c r="L380" s="31">
        <v>15750</v>
      </c>
      <c r="M380" s="31">
        <v>0.12797</v>
      </c>
      <c r="N380" s="1"/>
      <c r="O380" s="1"/>
    </row>
    <row r="381" spans="1:15" ht="12.75" customHeight="1">
      <c r="A381" s="33">
        <v>371</v>
      </c>
      <c r="B381" s="53" t="s">
        <v>199</v>
      </c>
      <c r="C381" s="31">
        <v>122.3</v>
      </c>
      <c r="D381" s="36">
        <v>123.66666666666667</v>
      </c>
      <c r="E381" s="36">
        <v>119.38333333333334</v>
      </c>
      <c r="F381" s="36">
        <v>116.46666666666667</v>
      </c>
      <c r="G381" s="36">
        <v>112.18333333333334</v>
      </c>
      <c r="H381" s="36">
        <v>126.58333333333334</v>
      </c>
      <c r="I381" s="36">
        <v>130.86666666666667</v>
      </c>
      <c r="J381" s="36">
        <v>133.78333333333336</v>
      </c>
      <c r="K381" s="31">
        <v>127.95</v>
      </c>
      <c r="L381" s="31">
        <v>120.75</v>
      </c>
      <c r="M381" s="31">
        <v>862.43645000000004</v>
      </c>
      <c r="N381" s="1"/>
      <c r="O381" s="1"/>
    </row>
    <row r="382" spans="1:15" ht="12.75" customHeight="1">
      <c r="A382" s="33">
        <v>372</v>
      </c>
      <c r="B382" s="53" t="s">
        <v>475</v>
      </c>
      <c r="C382" s="31">
        <v>629</v>
      </c>
      <c r="D382" s="36">
        <v>631.33333333333337</v>
      </c>
      <c r="E382" s="36">
        <v>620.76666666666677</v>
      </c>
      <c r="F382" s="36">
        <v>612.53333333333342</v>
      </c>
      <c r="G382" s="36">
        <v>601.96666666666681</v>
      </c>
      <c r="H382" s="36">
        <v>639.56666666666672</v>
      </c>
      <c r="I382" s="36">
        <v>650.13333333333333</v>
      </c>
      <c r="J382" s="36">
        <v>658.36666666666667</v>
      </c>
      <c r="K382" s="31">
        <v>641.9</v>
      </c>
      <c r="L382" s="31">
        <v>623.1</v>
      </c>
      <c r="M382" s="31">
        <v>2.9994100000000001</v>
      </c>
      <c r="N382" s="1"/>
      <c r="O382" s="1"/>
    </row>
    <row r="383" spans="1:15" ht="12.75" customHeight="1">
      <c r="A383" s="33">
        <v>373</v>
      </c>
      <c r="B383" s="53" t="s">
        <v>206</v>
      </c>
      <c r="C383" s="31">
        <v>246</v>
      </c>
      <c r="D383" s="36">
        <v>248.9666666666667</v>
      </c>
      <c r="E383" s="36">
        <v>242.3333333333334</v>
      </c>
      <c r="F383" s="36">
        <v>238.66666666666671</v>
      </c>
      <c r="G383" s="36">
        <v>232.03333333333342</v>
      </c>
      <c r="H383" s="36">
        <v>252.63333333333338</v>
      </c>
      <c r="I383" s="36">
        <v>259.26666666666671</v>
      </c>
      <c r="J383" s="36">
        <v>262.93333333333339</v>
      </c>
      <c r="K383" s="31">
        <v>255.6</v>
      </c>
      <c r="L383" s="31">
        <v>245.3</v>
      </c>
      <c r="M383" s="31">
        <v>57.390999999999998</v>
      </c>
      <c r="N383" s="1"/>
      <c r="O383" s="1"/>
    </row>
    <row r="384" spans="1:15" ht="12.75" customHeight="1">
      <c r="A384" s="33">
        <v>374</v>
      </c>
      <c r="B384" s="53" t="s">
        <v>207</v>
      </c>
      <c r="C384" s="31">
        <v>507.05</v>
      </c>
      <c r="D384" s="36">
        <v>511.88333333333338</v>
      </c>
      <c r="E384" s="36">
        <v>496.11666666666679</v>
      </c>
      <c r="F384" s="36">
        <v>485.18333333333339</v>
      </c>
      <c r="G384" s="36">
        <v>469.4166666666668</v>
      </c>
      <c r="H384" s="36">
        <v>522.81666666666683</v>
      </c>
      <c r="I384" s="36">
        <v>538.58333333333326</v>
      </c>
      <c r="J384" s="36">
        <v>549.51666666666677</v>
      </c>
      <c r="K384" s="31">
        <v>527.65</v>
      </c>
      <c r="L384" s="31">
        <v>500.95</v>
      </c>
      <c r="M384" s="31">
        <v>346.08625999999998</v>
      </c>
      <c r="N384" s="1"/>
      <c r="O384" s="1"/>
    </row>
    <row r="385" spans="1:15" ht="12.75" customHeight="1">
      <c r="A385" s="33">
        <v>375</v>
      </c>
      <c r="B385" s="53" t="s">
        <v>476</v>
      </c>
      <c r="C385" s="31">
        <v>611.95000000000005</v>
      </c>
      <c r="D385" s="36">
        <v>609.86666666666667</v>
      </c>
      <c r="E385" s="36">
        <v>601.7833333333333</v>
      </c>
      <c r="F385" s="36">
        <v>591.61666666666667</v>
      </c>
      <c r="G385" s="36">
        <v>583.5333333333333</v>
      </c>
      <c r="H385" s="36">
        <v>620.0333333333333</v>
      </c>
      <c r="I385" s="36">
        <v>628.11666666666656</v>
      </c>
      <c r="J385" s="36">
        <v>638.2833333333333</v>
      </c>
      <c r="K385" s="31">
        <v>617.95000000000005</v>
      </c>
      <c r="L385" s="31">
        <v>599.70000000000005</v>
      </c>
      <c r="M385" s="31">
        <v>8.2939699999999998</v>
      </c>
      <c r="N385" s="1"/>
      <c r="O385" s="1"/>
    </row>
    <row r="386" spans="1:15" ht="12.75" customHeight="1">
      <c r="A386" s="33">
        <v>376</v>
      </c>
      <c r="B386" s="53" t="s">
        <v>477</v>
      </c>
      <c r="C386" s="31">
        <v>654.95000000000005</v>
      </c>
      <c r="D386" s="36">
        <v>661.55000000000007</v>
      </c>
      <c r="E386" s="36">
        <v>642.40000000000009</v>
      </c>
      <c r="F386" s="36">
        <v>629.85</v>
      </c>
      <c r="G386" s="36">
        <v>610.70000000000005</v>
      </c>
      <c r="H386" s="36">
        <v>674.10000000000014</v>
      </c>
      <c r="I386" s="36">
        <v>693.25</v>
      </c>
      <c r="J386" s="36">
        <v>705.80000000000018</v>
      </c>
      <c r="K386" s="31">
        <v>680.7</v>
      </c>
      <c r="L386" s="31">
        <v>649</v>
      </c>
      <c r="M386" s="31">
        <v>11.434570000000001</v>
      </c>
      <c r="N386" s="1"/>
      <c r="O386" s="1"/>
    </row>
    <row r="387" spans="1:15" ht="12.75" customHeight="1">
      <c r="A387" s="33">
        <v>377</v>
      </c>
      <c r="B387" s="53" t="s">
        <v>478</v>
      </c>
      <c r="C387" s="31">
        <v>1700.7</v>
      </c>
      <c r="D387" s="36">
        <v>1712.5333333333335</v>
      </c>
      <c r="E387" s="36">
        <v>1663.116666666667</v>
      </c>
      <c r="F387" s="36">
        <v>1625.5333333333335</v>
      </c>
      <c r="G387" s="36">
        <v>1576.116666666667</v>
      </c>
      <c r="H387" s="36">
        <v>1750.116666666667</v>
      </c>
      <c r="I387" s="36">
        <v>1799.5333333333335</v>
      </c>
      <c r="J387" s="36">
        <v>1837.116666666667</v>
      </c>
      <c r="K387" s="31">
        <v>1761.95</v>
      </c>
      <c r="L387" s="31">
        <v>1674.95</v>
      </c>
      <c r="M387" s="31">
        <v>1.67926</v>
      </c>
      <c r="N387" s="1"/>
      <c r="O387" s="1"/>
    </row>
    <row r="388" spans="1:15" ht="12.75" customHeight="1">
      <c r="A388" s="33">
        <v>378</v>
      </c>
      <c r="B388" s="53" t="s">
        <v>479</v>
      </c>
      <c r="C388" s="31">
        <v>266.85000000000002</v>
      </c>
      <c r="D388" s="36">
        <v>269.33333333333331</v>
      </c>
      <c r="E388" s="36">
        <v>261.91666666666663</v>
      </c>
      <c r="F388" s="36">
        <v>256.98333333333329</v>
      </c>
      <c r="G388" s="36">
        <v>249.56666666666661</v>
      </c>
      <c r="H388" s="36">
        <v>274.26666666666665</v>
      </c>
      <c r="I388" s="36">
        <v>281.68333333333328</v>
      </c>
      <c r="J388" s="36">
        <v>286.61666666666667</v>
      </c>
      <c r="K388" s="31">
        <v>276.75</v>
      </c>
      <c r="L388" s="31">
        <v>264.39999999999998</v>
      </c>
      <c r="M388" s="31">
        <v>88.192269999999994</v>
      </c>
      <c r="N388" s="1"/>
      <c r="O388" s="1"/>
    </row>
    <row r="389" spans="1:15" ht="12.75" customHeight="1">
      <c r="A389" s="33">
        <v>379</v>
      </c>
      <c r="B389" s="53" t="s">
        <v>204</v>
      </c>
      <c r="C389" s="31">
        <v>166.45</v>
      </c>
      <c r="D389" s="36">
        <v>167.71666666666667</v>
      </c>
      <c r="E389" s="36">
        <v>163.88333333333333</v>
      </c>
      <c r="F389" s="36">
        <v>161.31666666666666</v>
      </c>
      <c r="G389" s="36">
        <v>157.48333333333332</v>
      </c>
      <c r="H389" s="36">
        <v>170.28333333333333</v>
      </c>
      <c r="I389" s="36">
        <v>174.11666666666665</v>
      </c>
      <c r="J389" s="36">
        <v>176.68333333333334</v>
      </c>
      <c r="K389" s="31">
        <v>171.55</v>
      </c>
      <c r="L389" s="31">
        <v>165.15</v>
      </c>
      <c r="M389" s="31">
        <v>16.85641</v>
      </c>
      <c r="N389" s="1"/>
      <c r="O389" s="1"/>
    </row>
    <row r="390" spans="1:15" ht="12.75" customHeight="1">
      <c r="A390" s="33">
        <v>380</v>
      </c>
      <c r="B390" s="53" t="s">
        <v>480</v>
      </c>
      <c r="C390" s="31">
        <v>1449.95</v>
      </c>
      <c r="D390" s="36">
        <v>1484.3</v>
      </c>
      <c r="E390" s="36">
        <v>1405.6499999999999</v>
      </c>
      <c r="F390" s="36">
        <v>1361.35</v>
      </c>
      <c r="G390" s="36">
        <v>1282.6999999999998</v>
      </c>
      <c r="H390" s="36">
        <v>1528.6</v>
      </c>
      <c r="I390" s="36">
        <v>1607.25</v>
      </c>
      <c r="J390" s="36">
        <v>1651.55</v>
      </c>
      <c r="K390" s="31">
        <v>1562.95</v>
      </c>
      <c r="L390" s="31">
        <v>1440</v>
      </c>
      <c r="M390" s="31">
        <v>5.3736800000000002</v>
      </c>
      <c r="N390" s="1"/>
      <c r="O390" s="1"/>
    </row>
    <row r="391" spans="1:15" ht="12.75" customHeight="1">
      <c r="A391" s="33">
        <v>381</v>
      </c>
      <c r="B391" s="53" t="s">
        <v>481</v>
      </c>
      <c r="C391" s="31">
        <v>300.7</v>
      </c>
      <c r="D391" s="36">
        <v>300.63333333333333</v>
      </c>
      <c r="E391" s="36">
        <v>295.46666666666664</v>
      </c>
      <c r="F391" s="36">
        <v>290.23333333333329</v>
      </c>
      <c r="G391" s="36">
        <v>285.06666666666661</v>
      </c>
      <c r="H391" s="36">
        <v>305.86666666666667</v>
      </c>
      <c r="I391" s="36">
        <v>311.03333333333342</v>
      </c>
      <c r="J391" s="36">
        <v>316.26666666666671</v>
      </c>
      <c r="K391" s="31">
        <v>305.8</v>
      </c>
      <c r="L391" s="31">
        <v>295.39999999999998</v>
      </c>
      <c r="M391" s="31">
        <v>3.2992699999999999</v>
      </c>
      <c r="N391" s="1"/>
      <c r="O391" s="1"/>
    </row>
    <row r="392" spans="1:15" ht="12.75" customHeight="1">
      <c r="A392" s="33">
        <v>382</v>
      </c>
      <c r="B392" s="53" t="s">
        <v>482</v>
      </c>
      <c r="C392" s="31">
        <v>267.95</v>
      </c>
      <c r="D392" s="36">
        <v>269.90000000000003</v>
      </c>
      <c r="E392" s="36">
        <v>264.10000000000008</v>
      </c>
      <c r="F392" s="36">
        <v>260.25000000000006</v>
      </c>
      <c r="G392" s="36">
        <v>254.4500000000001</v>
      </c>
      <c r="H392" s="36">
        <v>273.75000000000006</v>
      </c>
      <c r="I392" s="36">
        <v>279.55</v>
      </c>
      <c r="J392" s="36">
        <v>283.40000000000003</v>
      </c>
      <c r="K392" s="31">
        <v>275.7</v>
      </c>
      <c r="L392" s="31">
        <v>266.05</v>
      </c>
      <c r="M392" s="31">
        <v>6.0642300000000002</v>
      </c>
      <c r="N392" s="1"/>
      <c r="O392" s="1"/>
    </row>
    <row r="393" spans="1:15" ht="12.75" customHeight="1">
      <c r="A393" s="33">
        <v>383</v>
      </c>
      <c r="B393" s="53" t="s">
        <v>483</v>
      </c>
      <c r="C393" s="31">
        <v>142.75</v>
      </c>
      <c r="D393" s="36">
        <v>143.6</v>
      </c>
      <c r="E393" s="36">
        <v>140.64999999999998</v>
      </c>
      <c r="F393" s="36">
        <v>138.54999999999998</v>
      </c>
      <c r="G393" s="36">
        <v>135.59999999999997</v>
      </c>
      <c r="H393" s="36">
        <v>145.69999999999999</v>
      </c>
      <c r="I393" s="36">
        <v>148.64999999999998</v>
      </c>
      <c r="J393" s="36">
        <v>150.75</v>
      </c>
      <c r="K393" s="31">
        <v>146.55000000000001</v>
      </c>
      <c r="L393" s="31">
        <v>141.5</v>
      </c>
      <c r="M393" s="31">
        <v>15.05411</v>
      </c>
      <c r="N393" s="1"/>
      <c r="O393" s="1"/>
    </row>
    <row r="394" spans="1:15" ht="12.75" customHeight="1">
      <c r="A394" s="33">
        <v>384</v>
      </c>
      <c r="B394" s="53" t="s">
        <v>484</v>
      </c>
      <c r="C394" s="31">
        <v>3111.85</v>
      </c>
      <c r="D394" s="36">
        <v>3092.75</v>
      </c>
      <c r="E394" s="36">
        <v>3057.15</v>
      </c>
      <c r="F394" s="36">
        <v>3002.4500000000003</v>
      </c>
      <c r="G394" s="36">
        <v>2966.8500000000004</v>
      </c>
      <c r="H394" s="36">
        <v>3147.45</v>
      </c>
      <c r="I394" s="36">
        <v>3183.05</v>
      </c>
      <c r="J394" s="36">
        <v>3237.7499999999995</v>
      </c>
      <c r="K394" s="31">
        <v>3128.35</v>
      </c>
      <c r="L394" s="31">
        <v>3038.05</v>
      </c>
      <c r="M394" s="31">
        <v>0.23108000000000001</v>
      </c>
      <c r="N394" s="1"/>
      <c r="O394" s="1"/>
    </row>
    <row r="395" spans="1:15" ht="12.75" customHeight="1">
      <c r="A395" s="33">
        <v>385</v>
      </c>
      <c r="B395" s="53" t="s">
        <v>485</v>
      </c>
      <c r="C395" s="31">
        <v>72.05</v>
      </c>
      <c r="D395" s="36">
        <v>71.933333333333323</v>
      </c>
      <c r="E395" s="36">
        <v>71.016666666666652</v>
      </c>
      <c r="F395" s="36">
        <v>69.983333333333334</v>
      </c>
      <c r="G395" s="36">
        <v>69.066666666666663</v>
      </c>
      <c r="H395" s="36">
        <v>72.96666666666664</v>
      </c>
      <c r="I395" s="36">
        <v>73.883333333333297</v>
      </c>
      <c r="J395" s="36">
        <v>74.916666666666629</v>
      </c>
      <c r="K395" s="31">
        <v>72.849999999999994</v>
      </c>
      <c r="L395" s="31">
        <v>70.900000000000006</v>
      </c>
      <c r="M395" s="31">
        <v>38.959209999999999</v>
      </c>
      <c r="N395" s="1"/>
      <c r="O395" s="1"/>
    </row>
    <row r="396" spans="1:15" ht="12.75" customHeight="1">
      <c r="A396" s="33">
        <v>386</v>
      </c>
      <c r="B396" s="53" t="s">
        <v>486</v>
      </c>
      <c r="C396" s="31">
        <v>2173.15</v>
      </c>
      <c r="D396" s="36">
        <v>2178.3833333333332</v>
      </c>
      <c r="E396" s="36">
        <v>2129.7666666666664</v>
      </c>
      <c r="F396" s="36">
        <v>2086.3833333333332</v>
      </c>
      <c r="G396" s="36">
        <v>2037.7666666666664</v>
      </c>
      <c r="H396" s="36">
        <v>2221.7666666666664</v>
      </c>
      <c r="I396" s="36">
        <v>2270.3833333333332</v>
      </c>
      <c r="J396" s="36">
        <v>2313.7666666666664</v>
      </c>
      <c r="K396" s="31">
        <v>2227</v>
      </c>
      <c r="L396" s="31">
        <v>2135</v>
      </c>
      <c r="M396" s="31">
        <v>4.8753900000000003</v>
      </c>
      <c r="N396" s="1"/>
      <c r="O396" s="1"/>
    </row>
    <row r="397" spans="1:15" ht="12.75" customHeight="1">
      <c r="A397" s="33">
        <v>387</v>
      </c>
      <c r="B397" s="53" t="s">
        <v>487</v>
      </c>
      <c r="C397" s="31">
        <v>208.8</v>
      </c>
      <c r="D397" s="36">
        <v>209.95000000000002</v>
      </c>
      <c r="E397" s="36">
        <v>205.20000000000005</v>
      </c>
      <c r="F397" s="36">
        <v>201.60000000000002</v>
      </c>
      <c r="G397" s="36">
        <v>196.85000000000005</v>
      </c>
      <c r="H397" s="36">
        <v>213.55000000000004</v>
      </c>
      <c r="I397" s="36">
        <v>218.29999999999998</v>
      </c>
      <c r="J397" s="36">
        <v>221.90000000000003</v>
      </c>
      <c r="K397" s="31">
        <v>214.7</v>
      </c>
      <c r="L397" s="31">
        <v>206.35</v>
      </c>
      <c r="M397" s="31">
        <v>20.450610000000001</v>
      </c>
      <c r="N397" s="1"/>
      <c r="O397" s="1"/>
    </row>
    <row r="398" spans="1:15" ht="12.75" customHeight="1">
      <c r="A398" s="33">
        <v>388</v>
      </c>
      <c r="B398" s="53" t="s">
        <v>488</v>
      </c>
      <c r="C398" s="31">
        <v>838.6</v>
      </c>
      <c r="D398" s="36">
        <v>834.86666666666667</v>
      </c>
      <c r="E398" s="36">
        <v>828.73333333333335</v>
      </c>
      <c r="F398" s="36">
        <v>818.86666666666667</v>
      </c>
      <c r="G398" s="36">
        <v>812.73333333333335</v>
      </c>
      <c r="H398" s="36">
        <v>844.73333333333335</v>
      </c>
      <c r="I398" s="36">
        <v>850.86666666666679</v>
      </c>
      <c r="J398" s="36">
        <v>860.73333333333335</v>
      </c>
      <c r="K398" s="31">
        <v>841</v>
      </c>
      <c r="L398" s="31">
        <v>825</v>
      </c>
      <c r="M398" s="31">
        <v>0.70565999999999995</v>
      </c>
      <c r="N398" s="1"/>
      <c r="O398" s="1"/>
    </row>
    <row r="399" spans="1:15" ht="12.75" customHeight="1">
      <c r="A399" s="33">
        <v>389</v>
      </c>
      <c r="B399" s="53" t="s">
        <v>208</v>
      </c>
      <c r="C399" s="31">
        <v>2802.95</v>
      </c>
      <c r="D399" s="36">
        <v>2809.4833333333336</v>
      </c>
      <c r="E399" s="36">
        <v>2777.4666666666672</v>
      </c>
      <c r="F399" s="36">
        <v>2751.9833333333336</v>
      </c>
      <c r="G399" s="36">
        <v>2719.9666666666672</v>
      </c>
      <c r="H399" s="36">
        <v>2834.9666666666672</v>
      </c>
      <c r="I399" s="36">
        <v>2866.9833333333336</v>
      </c>
      <c r="J399" s="36">
        <v>2892.4666666666672</v>
      </c>
      <c r="K399" s="31">
        <v>2841.5</v>
      </c>
      <c r="L399" s="31">
        <v>2784</v>
      </c>
      <c r="M399" s="31">
        <v>72.587360000000004</v>
      </c>
      <c r="N399" s="1"/>
      <c r="O399" s="1"/>
    </row>
    <row r="400" spans="1:15" ht="12.75" customHeight="1">
      <c r="A400" s="33">
        <v>390</v>
      </c>
      <c r="B400" s="53" t="s">
        <v>489</v>
      </c>
      <c r="C400" s="31">
        <v>102.5</v>
      </c>
      <c r="D400" s="36">
        <v>102.75</v>
      </c>
      <c r="E400" s="36">
        <v>101.05</v>
      </c>
      <c r="F400" s="36">
        <v>99.6</v>
      </c>
      <c r="G400" s="36">
        <v>97.899999999999991</v>
      </c>
      <c r="H400" s="36">
        <v>104.2</v>
      </c>
      <c r="I400" s="36">
        <v>105.89999999999999</v>
      </c>
      <c r="J400" s="36">
        <v>107.35000000000001</v>
      </c>
      <c r="K400" s="31">
        <v>104.45</v>
      </c>
      <c r="L400" s="31">
        <v>101.3</v>
      </c>
      <c r="M400" s="31">
        <v>12.36964</v>
      </c>
      <c r="N400" s="1"/>
      <c r="O400" s="1"/>
    </row>
    <row r="401" spans="1:15" ht="12.75" customHeight="1">
      <c r="A401" s="33">
        <v>391</v>
      </c>
      <c r="B401" s="53" t="s">
        <v>490</v>
      </c>
      <c r="C401" s="31">
        <v>722.9</v>
      </c>
      <c r="D401" s="36">
        <v>724.2833333333333</v>
      </c>
      <c r="E401" s="36">
        <v>712.61666666666656</v>
      </c>
      <c r="F401" s="36">
        <v>702.33333333333326</v>
      </c>
      <c r="G401" s="36">
        <v>690.66666666666652</v>
      </c>
      <c r="H401" s="36">
        <v>734.56666666666661</v>
      </c>
      <c r="I401" s="36">
        <v>746.23333333333335</v>
      </c>
      <c r="J401" s="36">
        <v>756.51666666666665</v>
      </c>
      <c r="K401" s="31">
        <v>735.95</v>
      </c>
      <c r="L401" s="31">
        <v>714</v>
      </c>
      <c r="M401" s="31">
        <v>0.56152999999999997</v>
      </c>
      <c r="N401" s="1"/>
      <c r="O401" s="1"/>
    </row>
    <row r="402" spans="1:15" ht="12.75" customHeight="1">
      <c r="A402" s="33">
        <v>392</v>
      </c>
      <c r="B402" s="53" t="s">
        <v>491</v>
      </c>
      <c r="C402" s="31">
        <v>1456.7</v>
      </c>
      <c r="D402" s="36">
        <v>1470.3166666666666</v>
      </c>
      <c r="E402" s="36">
        <v>1436.3833333333332</v>
      </c>
      <c r="F402" s="36">
        <v>1416.0666666666666</v>
      </c>
      <c r="G402" s="36">
        <v>1382.1333333333332</v>
      </c>
      <c r="H402" s="36">
        <v>1490.6333333333332</v>
      </c>
      <c r="I402" s="36">
        <v>1524.5666666666666</v>
      </c>
      <c r="J402" s="36">
        <v>1544.8833333333332</v>
      </c>
      <c r="K402" s="31">
        <v>1504.25</v>
      </c>
      <c r="L402" s="31">
        <v>1450</v>
      </c>
      <c r="M402" s="31">
        <v>2.54427</v>
      </c>
      <c r="N402" s="1"/>
      <c r="O402" s="1"/>
    </row>
    <row r="403" spans="1:15" ht="12.75" customHeight="1">
      <c r="A403" s="33">
        <v>393</v>
      </c>
      <c r="B403" s="53" t="s">
        <v>210</v>
      </c>
      <c r="C403" s="31">
        <v>715.55</v>
      </c>
      <c r="D403" s="36">
        <v>716.23333333333323</v>
      </c>
      <c r="E403" s="36">
        <v>708.01666666666642</v>
      </c>
      <c r="F403" s="36">
        <v>700.48333333333323</v>
      </c>
      <c r="G403" s="36">
        <v>692.26666666666642</v>
      </c>
      <c r="H403" s="36">
        <v>723.76666666666642</v>
      </c>
      <c r="I403" s="36">
        <v>731.98333333333335</v>
      </c>
      <c r="J403" s="36">
        <v>739.51666666666642</v>
      </c>
      <c r="K403" s="31">
        <v>724.45</v>
      </c>
      <c r="L403" s="31">
        <v>708.7</v>
      </c>
      <c r="M403" s="31">
        <v>13.658239999999999</v>
      </c>
      <c r="N403" s="1"/>
      <c r="O403" s="1"/>
    </row>
    <row r="404" spans="1:15" ht="12.75" customHeight="1">
      <c r="A404" s="33">
        <v>394</v>
      </c>
      <c r="B404" s="53" t="s">
        <v>211</v>
      </c>
      <c r="C404" s="31">
        <v>1450.15</v>
      </c>
      <c r="D404" s="36">
        <v>1446.8666666666668</v>
      </c>
      <c r="E404" s="36">
        <v>1434.8333333333335</v>
      </c>
      <c r="F404" s="36">
        <v>1419.5166666666667</v>
      </c>
      <c r="G404" s="36">
        <v>1407.4833333333333</v>
      </c>
      <c r="H404" s="36">
        <v>1462.1833333333336</v>
      </c>
      <c r="I404" s="36">
        <v>1474.2166666666669</v>
      </c>
      <c r="J404" s="36">
        <v>1489.5333333333338</v>
      </c>
      <c r="K404" s="31">
        <v>1458.9</v>
      </c>
      <c r="L404" s="31">
        <v>1431.55</v>
      </c>
      <c r="M404" s="31">
        <v>18.0092</v>
      </c>
      <c r="N404" s="1"/>
      <c r="O404" s="1"/>
    </row>
    <row r="405" spans="1:15" ht="12.75" customHeight="1">
      <c r="A405" s="33">
        <v>395</v>
      </c>
      <c r="B405" s="53" t="s">
        <v>492</v>
      </c>
      <c r="C405" s="31">
        <v>126.6</v>
      </c>
      <c r="D405" s="36">
        <v>128.28333333333333</v>
      </c>
      <c r="E405" s="36">
        <v>123.91666666666666</v>
      </c>
      <c r="F405" s="36">
        <v>121.23333333333332</v>
      </c>
      <c r="G405" s="36">
        <v>116.86666666666665</v>
      </c>
      <c r="H405" s="36">
        <v>130.96666666666667</v>
      </c>
      <c r="I405" s="36">
        <v>135.33333333333334</v>
      </c>
      <c r="J405" s="36">
        <v>138.01666666666668</v>
      </c>
      <c r="K405" s="31">
        <v>132.65</v>
      </c>
      <c r="L405" s="31">
        <v>125.6</v>
      </c>
      <c r="M405" s="31">
        <v>221.42877999999999</v>
      </c>
      <c r="N405" s="1"/>
      <c r="O405" s="1"/>
    </row>
    <row r="406" spans="1:15" ht="12.75" customHeight="1">
      <c r="A406" s="33">
        <v>396</v>
      </c>
      <c r="B406" s="53" t="s">
        <v>493</v>
      </c>
      <c r="C406" s="31">
        <v>4632.6499999999996</v>
      </c>
      <c r="D406" s="36">
        <v>4644.8666666666659</v>
      </c>
      <c r="E406" s="36">
        <v>4578.7833333333319</v>
      </c>
      <c r="F406" s="36">
        <v>4524.9166666666661</v>
      </c>
      <c r="G406" s="36">
        <v>4458.8333333333321</v>
      </c>
      <c r="H406" s="36">
        <v>4698.7333333333318</v>
      </c>
      <c r="I406" s="36">
        <v>4764.8166666666657</v>
      </c>
      <c r="J406" s="36">
        <v>4818.6833333333316</v>
      </c>
      <c r="K406" s="31">
        <v>4710.95</v>
      </c>
      <c r="L406" s="31">
        <v>4591</v>
      </c>
      <c r="M406" s="31">
        <v>0.61629</v>
      </c>
      <c r="N406" s="1"/>
      <c r="O406" s="1"/>
    </row>
    <row r="407" spans="1:15" ht="12.75" customHeight="1">
      <c r="A407" s="33">
        <v>397</v>
      </c>
      <c r="B407" s="53" t="s">
        <v>215</v>
      </c>
      <c r="C407" s="31">
        <v>2416.85</v>
      </c>
      <c r="D407" s="36">
        <v>2448.5333333333333</v>
      </c>
      <c r="E407" s="36">
        <v>2357.0666666666666</v>
      </c>
      <c r="F407" s="36">
        <v>2297.2833333333333</v>
      </c>
      <c r="G407" s="36">
        <v>2205.8166666666666</v>
      </c>
      <c r="H407" s="36">
        <v>2508.3166666666666</v>
      </c>
      <c r="I407" s="36">
        <v>2599.7833333333328</v>
      </c>
      <c r="J407" s="36">
        <v>2659.5666666666666</v>
      </c>
      <c r="K407" s="31">
        <v>2540</v>
      </c>
      <c r="L407" s="31">
        <v>2388.75</v>
      </c>
      <c r="M407" s="31">
        <v>22.74991</v>
      </c>
      <c r="N407" s="1"/>
      <c r="O407" s="1"/>
    </row>
    <row r="408" spans="1:15" ht="12.75" customHeight="1">
      <c r="A408" s="33">
        <v>398</v>
      </c>
      <c r="B408" s="53" t="s">
        <v>873</v>
      </c>
      <c r="C408" s="31">
        <v>1972.95</v>
      </c>
      <c r="D408" s="36">
        <v>1985.1499999999999</v>
      </c>
      <c r="E408" s="36">
        <v>1931.7999999999997</v>
      </c>
      <c r="F408" s="36">
        <v>1890.6499999999999</v>
      </c>
      <c r="G408" s="36">
        <v>1837.2999999999997</v>
      </c>
      <c r="H408" s="36">
        <v>2026.2999999999997</v>
      </c>
      <c r="I408" s="36">
        <v>2079.6499999999996</v>
      </c>
      <c r="J408" s="36">
        <v>2120.7999999999997</v>
      </c>
      <c r="K408" s="31">
        <v>2038.5</v>
      </c>
      <c r="L408" s="31">
        <v>1944</v>
      </c>
      <c r="M408" s="31">
        <v>0.29336000000000001</v>
      </c>
      <c r="N408" s="1"/>
      <c r="O408" s="1"/>
    </row>
    <row r="409" spans="1:15" ht="12.75" customHeight="1">
      <c r="A409" s="33">
        <v>399</v>
      </c>
      <c r="B409" s="53" t="s">
        <v>178</v>
      </c>
      <c r="C409" s="31">
        <v>125.4</v>
      </c>
      <c r="D409" s="36">
        <v>125.66666666666667</v>
      </c>
      <c r="E409" s="36">
        <v>122.68333333333334</v>
      </c>
      <c r="F409" s="36">
        <v>119.96666666666667</v>
      </c>
      <c r="G409" s="36">
        <v>116.98333333333333</v>
      </c>
      <c r="H409" s="36">
        <v>128.38333333333333</v>
      </c>
      <c r="I409" s="36">
        <v>131.36666666666667</v>
      </c>
      <c r="J409" s="36">
        <v>134.08333333333334</v>
      </c>
      <c r="K409" s="31">
        <v>128.65</v>
      </c>
      <c r="L409" s="31">
        <v>122.95</v>
      </c>
      <c r="M409" s="31">
        <v>118.46168</v>
      </c>
      <c r="N409" s="1"/>
      <c r="O409" s="1"/>
    </row>
    <row r="410" spans="1:15" ht="12.75" customHeight="1">
      <c r="A410" s="33">
        <v>400</v>
      </c>
      <c r="B410" s="53" t="s">
        <v>494</v>
      </c>
      <c r="C410" s="31">
        <v>8373.4500000000007</v>
      </c>
      <c r="D410" s="36">
        <v>8433.8666666666668</v>
      </c>
      <c r="E410" s="36">
        <v>8243.5833333333339</v>
      </c>
      <c r="F410" s="36">
        <v>8113.7166666666672</v>
      </c>
      <c r="G410" s="36">
        <v>7923.4333333333343</v>
      </c>
      <c r="H410" s="36">
        <v>8563.7333333333336</v>
      </c>
      <c r="I410" s="36">
        <v>8754.0166666666664</v>
      </c>
      <c r="J410" s="36">
        <v>8883.8833333333332</v>
      </c>
      <c r="K410" s="31">
        <v>8624.15</v>
      </c>
      <c r="L410" s="31">
        <v>8304</v>
      </c>
      <c r="M410" s="31">
        <v>0.10481</v>
      </c>
      <c r="N410" s="1"/>
      <c r="O410" s="1"/>
    </row>
    <row r="411" spans="1:15" ht="12.75" customHeight="1">
      <c r="A411" s="33">
        <v>401</v>
      </c>
      <c r="B411" s="53" t="s">
        <v>495</v>
      </c>
      <c r="C411" s="31">
        <v>1412.75</v>
      </c>
      <c r="D411" s="36">
        <v>1407.4166666666667</v>
      </c>
      <c r="E411" s="36">
        <v>1391.0833333333335</v>
      </c>
      <c r="F411" s="36">
        <v>1369.4166666666667</v>
      </c>
      <c r="G411" s="36">
        <v>1353.0833333333335</v>
      </c>
      <c r="H411" s="36">
        <v>1429.0833333333335</v>
      </c>
      <c r="I411" s="36">
        <v>1445.416666666667</v>
      </c>
      <c r="J411" s="36">
        <v>1467.0833333333335</v>
      </c>
      <c r="K411" s="31">
        <v>1423.75</v>
      </c>
      <c r="L411" s="31">
        <v>1385.75</v>
      </c>
      <c r="M411" s="31">
        <v>0.35710999999999998</v>
      </c>
      <c r="N411" s="1"/>
      <c r="O411" s="1"/>
    </row>
    <row r="412" spans="1:15" ht="12.75" customHeight="1">
      <c r="A412" s="33">
        <v>402</v>
      </c>
      <c r="B412" t="s">
        <v>874</v>
      </c>
      <c r="C412" s="31">
        <v>431.65</v>
      </c>
      <c r="D412" s="36">
        <v>430.11666666666662</v>
      </c>
      <c r="E412" s="36">
        <v>425.28333333333325</v>
      </c>
      <c r="F412" s="36">
        <v>418.91666666666663</v>
      </c>
      <c r="G412" s="36">
        <v>414.08333333333326</v>
      </c>
      <c r="H412" s="36">
        <v>436.48333333333323</v>
      </c>
      <c r="I412" s="36">
        <v>441.31666666666661</v>
      </c>
      <c r="J412" s="36">
        <v>447.68333333333322</v>
      </c>
      <c r="K412" s="31">
        <v>434.95</v>
      </c>
      <c r="L412" s="31">
        <v>423.75</v>
      </c>
      <c r="M412" s="31">
        <v>2.93885</v>
      </c>
      <c r="N412" s="1"/>
      <c r="O412" s="1"/>
    </row>
    <row r="413" spans="1:15" ht="12.75" customHeight="1">
      <c r="A413" s="33">
        <v>403</v>
      </c>
      <c r="B413" s="53" t="s">
        <v>496</v>
      </c>
      <c r="C413" s="31">
        <v>3821.6</v>
      </c>
      <c r="D413" s="36">
        <v>3867.8666666666668</v>
      </c>
      <c r="E413" s="36">
        <v>3755.7333333333336</v>
      </c>
      <c r="F413" s="36">
        <v>3689.8666666666668</v>
      </c>
      <c r="G413" s="36">
        <v>3577.7333333333336</v>
      </c>
      <c r="H413" s="36">
        <v>3933.7333333333336</v>
      </c>
      <c r="I413" s="36">
        <v>4045.8666666666668</v>
      </c>
      <c r="J413" s="36">
        <v>4111.7333333333336</v>
      </c>
      <c r="K413" s="31">
        <v>3980</v>
      </c>
      <c r="L413" s="31">
        <v>3802</v>
      </c>
      <c r="M413" s="31">
        <v>1.77511</v>
      </c>
      <c r="N413" s="1"/>
      <c r="O413" s="1"/>
    </row>
    <row r="414" spans="1:15" ht="12.75" customHeight="1">
      <c r="A414" s="33">
        <v>404</v>
      </c>
      <c r="B414" s="53" t="s">
        <v>497</v>
      </c>
      <c r="C414" s="31">
        <v>360.05</v>
      </c>
      <c r="D414" s="36">
        <v>360.3</v>
      </c>
      <c r="E414" s="36">
        <v>356.15000000000003</v>
      </c>
      <c r="F414" s="36">
        <v>352.25</v>
      </c>
      <c r="G414" s="36">
        <v>348.1</v>
      </c>
      <c r="H414" s="36">
        <v>364.20000000000005</v>
      </c>
      <c r="I414" s="36">
        <v>368.35</v>
      </c>
      <c r="J414" s="36">
        <v>372.25000000000006</v>
      </c>
      <c r="K414" s="31">
        <v>364.45</v>
      </c>
      <c r="L414" s="31">
        <v>356.4</v>
      </c>
      <c r="M414" s="31">
        <v>0.97270999999999996</v>
      </c>
      <c r="N414" s="1"/>
      <c r="O414" s="1"/>
    </row>
    <row r="415" spans="1:15" ht="12.75" customHeight="1">
      <c r="A415" s="33">
        <v>405</v>
      </c>
      <c r="B415" s="53" t="s">
        <v>875</v>
      </c>
      <c r="C415" s="31">
        <v>899.9</v>
      </c>
      <c r="D415" s="36">
        <v>900.1</v>
      </c>
      <c r="E415" s="36">
        <v>888.80000000000007</v>
      </c>
      <c r="F415" s="36">
        <v>877.7</v>
      </c>
      <c r="G415" s="36">
        <v>866.40000000000009</v>
      </c>
      <c r="H415" s="36">
        <v>911.2</v>
      </c>
      <c r="I415" s="36">
        <v>922.5</v>
      </c>
      <c r="J415" s="36">
        <v>933.6</v>
      </c>
      <c r="K415" s="31">
        <v>911.4</v>
      </c>
      <c r="L415" s="31">
        <v>889</v>
      </c>
      <c r="M415" s="31">
        <v>0.54044000000000003</v>
      </c>
      <c r="N415" s="1"/>
      <c r="O415" s="1"/>
    </row>
    <row r="416" spans="1:15" ht="12.75" customHeight="1">
      <c r="A416" s="33">
        <v>406</v>
      </c>
      <c r="B416" s="53" t="s">
        <v>498</v>
      </c>
      <c r="C416" s="31">
        <v>723.55</v>
      </c>
      <c r="D416" s="36">
        <v>721.51666666666677</v>
      </c>
      <c r="E416" s="36">
        <v>714.03333333333353</v>
      </c>
      <c r="F416" s="36">
        <v>704.51666666666677</v>
      </c>
      <c r="G416" s="36">
        <v>697.03333333333353</v>
      </c>
      <c r="H416" s="36">
        <v>731.03333333333353</v>
      </c>
      <c r="I416" s="36">
        <v>738.51666666666688</v>
      </c>
      <c r="J416" s="36">
        <v>748.03333333333353</v>
      </c>
      <c r="K416" s="31">
        <v>729</v>
      </c>
      <c r="L416" s="31">
        <v>712</v>
      </c>
      <c r="M416" s="31">
        <v>0.27857999999999999</v>
      </c>
      <c r="N416" s="1"/>
      <c r="O416" s="1"/>
    </row>
    <row r="417" spans="1:15" ht="12.75" customHeight="1">
      <c r="A417" s="33">
        <v>407</v>
      </c>
      <c r="B417" s="53" t="s">
        <v>213</v>
      </c>
      <c r="C417" s="31">
        <v>25395.65</v>
      </c>
      <c r="D417" s="36">
        <v>25444.349999999995</v>
      </c>
      <c r="E417" s="36">
        <v>25006.149999999991</v>
      </c>
      <c r="F417" s="36">
        <v>24616.649999999994</v>
      </c>
      <c r="G417" s="36">
        <v>24178.44999999999</v>
      </c>
      <c r="H417" s="36">
        <v>25833.849999999991</v>
      </c>
      <c r="I417" s="36">
        <v>26272.049999999996</v>
      </c>
      <c r="J417" s="36">
        <v>26661.549999999992</v>
      </c>
      <c r="K417" s="31">
        <v>25882.55</v>
      </c>
      <c r="L417" s="31">
        <v>25054.85</v>
      </c>
      <c r="M417" s="31">
        <v>0.36812</v>
      </c>
      <c r="N417" s="1"/>
      <c r="O417" s="1"/>
    </row>
    <row r="418" spans="1:15" ht="12.75" customHeight="1">
      <c r="A418" s="33">
        <v>408</v>
      </c>
      <c r="B418" s="53" t="s">
        <v>499</v>
      </c>
      <c r="C418" s="31">
        <v>42.55</v>
      </c>
      <c r="D418" s="36">
        <v>42.666666666666664</v>
      </c>
      <c r="E418" s="36">
        <v>41.983333333333327</v>
      </c>
      <c r="F418" s="36">
        <v>41.416666666666664</v>
      </c>
      <c r="G418" s="36">
        <v>40.733333333333327</v>
      </c>
      <c r="H418" s="36">
        <v>43.233333333333327</v>
      </c>
      <c r="I418" s="36">
        <v>43.916666666666664</v>
      </c>
      <c r="J418" s="36">
        <v>44.483333333333327</v>
      </c>
      <c r="K418" s="31">
        <v>43.35</v>
      </c>
      <c r="L418" s="31">
        <v>42.1</v>
      </c>
      <c r="M418" s="31">
        <v>43.3658</v>
      </c>
      <c r="N418" s="1"/>
      <c r="O418" s="1"/>
    </row>
    <row r="419" spans="1:15" ht="12.75" customHeight="1">
      <c r="A419" s="33">
        <v>409</v>
      </c>
      <c r="B419" s="53" t="s">
        <v>216</v>
      </c>
      <c r="C419" s="31">
        <v>2485.8000000000002</v>
      </c>
      <c r="D419" s="36">
        <v>2497.4833333333336</v>
      </c>
      <c r="E419" s="36">
        <v>2429.9666666666672</v>
      </c>
      <c r="F419" s="36">
        <v>2374.1333333333337</v>
      </c>
      <c r="G419" s="36">
        <v>2306.6166666666672</v>
      </c>
      <c r="H419" s="36">
        <v>2553.3166666666671</v>
      </c>
      <c r="I419" s="36">
        <v>2620.8333333333335</v>
      </c>
      <c r="J419" s="36">
        <v>2676.666666666667</v>
      </c>
      <c r="K419" s="31">
        <v>2565</v>
      </c>
      <c r="L419" s="31">
        <v>2441.65</v>
      </c>
      <c r="M419" s="31">
        <v>15.65174</v>
      </c>
      <c r="N419" s="1"/>
      <c r="O419" s="1"/>
    </row>
    <row r="420" spans="1:15" ht="12.75" customHeight="1">
      <c r="A420" s="33">
        <v>410</v>
      </c>
      <c r="B420" s="53" t="s">
        <v>500</v>
      </c>
      <c r="C420" s="31">
        <v>582.35</v>
      </c>
      <c r="D420" s="36">
        <v>585.7833333333333</v>
      </c>
      <c r="E420" s="36">
        <v>573.56666666666661</v>
      </c>
      <c r="F420" s="36">
        <v>564.7833333333333</v>
      </c>
      <c r="G420" s="36">
        <v>552.56666666666661</v>
      </c>
      <c r="H420" s="36">
        <v>594.56666666666661</v>
      </c>
      <c r="I420" s="36">
        <v>606.7833333333333</v>
      </c>
      <c r="J420" s="36">
        <v>615.56666666666661</v>
      </c>
      <c r="K420" s="31">
        <v>598</v>
      </c>
      <c r="L420" s="31">
        <v>577</v>
      </c>
      <c r="M420" s="31">
        <v>5.9082699999999999</v>
      </c>
      <c r="N420" s="1"/>
      <c r="O420" s="1"/>
    </row>
    <row r="421" spans="1:15" ht="12.75" customHeight="1">
      <c r="A421" s="33">
        <v>411</v>
      </c>
      <c r="B421" s="53" t="s">
        <v>214</v>
      </c>
      <c r="C421" s="31">
        <v>6094.6</v>
      </c>
      <c r="D421" s="36">
        <v>6124.7666666666664</v>
      </c>
      <c r="E421" s="36">
        <v>6001.833333333333</v>
      </c>
      <c r="F421" s="36">
        <v>5909.0666666666666</v>
      </c>
      <c r="G421" s="36">
        <v>5786.1333333333332</v>
      </c>
      <c r="H421" s="36">
        <v>6217.5333333333328</v>
      </c>
      <c r="I421" s="36">
        <v>6340.4666666666672</v>
      </c>
      <c r="J421" s="36">
        <v>6433.2333333333327</v>
      </c>
      <c r="K421" s="31">
        <v>6247.7</v>
      </c>
      <c r="L421" s="31">
        <v>6032</v>
      </c>
      <c r="M421" s="31">
        <v>4.2076200000000004</v>
      </c>
      <c r="N421" s="1"/>
      <c r="O421" s="1"/>
    </row>
    <row r="422" spans="1:15" ht="12.75" customHeight="1">
      <c r="A422" s="33">
        <v>412</v>
      </c>
      <c r="B422" s="53" t="s">
        <v>501</v>
      </c>
      <c r="C422" s="31">
        <v>1820.85</v>
      </c>
      <c r="D422" s="36">
        <v>1857.05</v>
      </c>
      <c r="E422" s="36">
        <v>1749.3</v>
      </c>
      <c r="F422" s="36">
        <v>1677.75</v>
      </c>
      <c r="G422" s="36">
        <v>1570</v>
      </c>
      <c r="H422" s="36">
        <v>1928.6</v>
      </c>
      <c r="I422" s="36">
        <v>2036.35</v>
      </c>
      <c r="J422" s="36">
        <v>2107.8999999999996</v>
      </c>
      <c r="K422" s="31">
        <v>1964.8</v>
      </c>
      <c r="L422" s="31">
        <v>1785.5</v>
      </c>
      <c r="M422" s="31">
        <v>2.9951400000000001</v>
      </c>
      <c r="N422" s="1"/>
      <c r="O422" s="1"/>
    </row>
    <row r="423" spans="1:15" ht="12.75" customHeight="1">
      <c r="A423" s="33">
        <v>413</v>
      </c>
      <c r="B423" s="53" t="s">
        <v>502</v>
      </c>
      <c r="C423" s="31">
        <v>8650.75</v>
      </c>
      <c r="D423" s="36">
        <v>8759.0500000000011</v>
      </c>
      <c r="E423" s="36">
        <v>8491.7000000000025</v>
      </c>
      <c r="F423" s="36">
        <v>8332.6500000000015</v>
      </c>
      <c r="G423" s="36">
        <v>8065.3000000000029</v>
      </c>
      <c r="H423" s="36">
        <v>8918.1000000000022</v>
      </c>
      <c r="I423" s="36">
        <v>9185.4500000000007</v>
      </c>
      <c r="J423" s="36">
        <v>9344.5000000000018</v>
      </c>
      <c r="K423" s="31">
        <v>9026.4</v>
      </c>
      <c r="L423" s="31">
        <v>8600</v>
      </c>
      <c r="M423" s="31">
        <v>1.1299699999999999</v>
      </c>
      <c r="N423" s="1"/>
      <c r="O423" s="1"/>
    </row>
    <row r="424" spans="1:15" ht="12.75" customHeight="1">
      <c r="A424" s="33">
        <v>414</v>
      </c>
      <c r="B424" s="53" t="s">
        <v>293</v>
      </c>
      <c r="C424" s="31">
        <v>614.29999999999995</v>
      </c>
      <c r="D424" s="36">
        <v>610.35</v>
      </c>
      <c r="E424" s="36">
        <v>604.15000000000009</v>
      </c>
      <c r="F424" s="36">
        <v>594.00000000000011</v>
      </c>
      <c r="G424" s="36">
        <v>587.80000000000018</v>
      </c>
      <c r="H424" s="36">
        <v>620.5</v>
      </c>
      <c r="I424" s="36">
        <v>626.70000000000005</v>
      </c>
      <c r="J424" s="36">
        <v>636.84999999999991</v>
      </c>
      <c r="K424" s="31">
        <v>616.54999999999995</v>
      </c>
      <c r="L424" s="31">
        <v>600.20000000000005</v>
      </c>
      <c r="M424" s="31">
        <v>18.367540000000002</v>
      </c>
      <c r="N424" s="1"/>
      <c r="O424" s="1"/>
    </row>
    <row r="425" spans="1:15" ht="12.75" customHeight="1">
      <c r="A425" s="33">
        <v>415</v>
      </c>
      <c r="B425" s="53" t="s">
        <v>503</v>
      </c>
      <c r="C425" s="31">
        <v>638.20000000000005</v>
      </c>
      <c r="D425" s="36">
        <v>642.88333333333333</v>
      </c>
      <c r="E425" s="36">
        <v>625.31666666666661</v>
      </c>
      <c r="F425" s="36">
        <v>612.43333333333328</v>
      </c>
      <c r="G425" s="36">
        <v>594.86666666666656</v>
      </c>
      <c r="H425" s="36">
        <v>655.76666666666665</v>
      </c>
      <c r="I425" s="36">
        <v>673.33333333333348</v>
      </c>
      <c r="J425" s="36">
        <v>686.2166666666667</v>
      </c>
      <c r="K425" s="31">
        <v>660.45</v>
      </c>
      <c r="L425" s="31">
        <v>630</v>
      </c>
      <c r="M425" s="31">
        <v>4.69625</v>
      </c>
      <c r="N425" s="1"/>
      <c r="O425" s="1"/>
    </row>
    <row r="426" spans="1:15" ht="12.75" customHeight="1">
      <c r="A426" s="33">
        <v>416</v>
      </c>
      <c r="B426" s="53" t="s">
        <v>504</v>
      </c>
      <c r="C426" s="31">
        <v>540.15</v>
      </c>
      <c r="D426" s="36">
        <v>543.54999999999995</v>
      </c>
      <c r="E426" s="36">
        <v>532.39999999999986</v>
      </c>
      <c r="F426" s="36">
        <v>524.64999999999986</v>
      </c>
      <c r="G426" s="36">
        <v>513.49999999999977</v>
      </c>
      <c r="H426" s="36">
        <v>551.29999999999995</v>
      </c>
      <c r="I426" s="36">
        <v>562.45000000000005</v>
      </c>
      <c r="J426" s="36">
        <v>570.20000000000005</v>
      </c>
      <c r="K426" s="31">
        <v>554.70000000000005</v>
      </c>
      <c r="L426" s="31">
        <v>535.79999999999995</v>
      </c>
      <c r="M426" s="31">
        <v>4.4873000000000003</v>
      </c>
      <c r="N426" s="1"/>
      <c r="O426" s="1"/>
    </row>
    <row r="427" spans="1:15" ht="12.75" customHeight="1">
      <c r="A427" s="33">
        <v>417</v>
      </c>
      <c r="B427" s="53" t="s">
        <v>212</v>
      </c>
      <c r="C427" s="31">
        <v>801.9</v>
      </c>
      <c r="D427" s="36">
        <v>803.25</v>
      </c>
      <c r="E427" s="36">
        <v>791.85</v>
      </c>
      <c r="F427" s="36">
        <v>781.80000000000007</v>
      </c>
      <c r="G427" s="36">
        <v>770.40000000000009</v>
      </c>
      <c r="H427" s="36">
        <v>813.3</v>
      </c>
      <c r="I427" s="36">
        <v>824.7</v>
      </c>
      <c r="J427" s="36">
        <v>834.74999999999989</v>
      </c>
      <c r="K427" s="31">
        <v>814.65</v>
      </c>
      <c r="L427" s="31">
        <v>793.2</v>
      </c>
      <c r="M427" s="31">
        <v>167.25013000000001</v>
      </c>
      <c r="N427" s="1"/>
      <c r="O427" s="1"/>
    </row>
    <row r="428" spans="1:15" ht="12.75" customHeight="1">
      <c r="A428" s="33">
        <v>418</v>
      </c>
      <c r="B428" s="53" t="s">
        <v>209</v>
      </c>
      <c r="C428" s="31">
        <v>156.15</v>
      </c>
      <c r="D428" s="36">
        <v>158.13333333333333</v>
      </c>
      <c r="E428" s="36">
        <v>153.26666666666665</v>
      </c>
      <c r="F428" s="36">
        <v>150.38333333333333</v>
      </c>
      <c r="G428" s="36">
        <v>145.51666666666665</v>
      </c>
      <c r="H428" s="36">
        <v>161.01666666666665</v>
      </c>
      <c r="I428" s="36">
        <v>165.88333333333333</v>
      </c>
      <c r="J428" s="36">
        <v>168.76666666666665</v>
      </c>
      <c r="K428" s="31">
        <v>163</v>
      </c>
      <c r="L428" s="31">
        <v>155.25</v>
      </c>
      <c r="M428" s="31">
        <v>337.67901000000001</v>
      </c>
      <c r="N428" s="1"/>
      <c r="O428" s="1"/>
    </row>
    <row r="429" spans="1:15" ht="12.75" customHeight="1">
      <c r="A429" s="33">
        <v>419</v>
      </c>
      <c r="B429" s="53" t="s">
        <v>505</v>
      </c>
      <c r="C429" s="31">
        <v>705.85</v>
      </c>
      <c r="D429" s="36">
        <v>714.28333333333342</v>
      </c>
      <c r="E429" s="36">
        <v>681.76666666666688</v>
      </c>
      <c r="F429" s="36">
        <v>657.68333333333351</v>
      </c>
      <c r="G429" s="36">
        <v>625.16666666666697</v>
      </c>
      <c r="H429" s="36">
        <v>738.36666666666679</v>
      </c>
      <c r="I429" s="36">
        <v>770.88333333333344</v>
      </c>
      <c r="J429" s="36">
        <v>794.9666666666667</v>
      </c>
      <c r="K429" s="31">
        <v>746.8</v>
      </c>
      <c r="L429" s="31">
        <v>690.2</v>
      </c>
      <c r="M429" s="31">
        <v>34.799300000000002</v>
      </c>
      <c r="N429" s="1"/>
      <c r="O429" s="1"/>
    </row>
    <row r="430" spans="1:15" ht="12.75" customHeight="1">
      <c r="A430" s="33">
        <v>420</v>
      </c>
      <c r="B430" s="53" t="s">
        <v>506</v>
      </c>
      <c r="C430" s="31">
        <v>131.5</v>
      </c>
      <c r="D430" s="36">
        <v>132.79999999999998</v>
      </c>
      <c r="E430" s="36">
        <v>128.39999999999998</v>
      </c>
      <c r="F430" s="36">
        <v>125.29999999999998</v>
      </c>
      <c r="G430" s="36">
        <v>120.89999999999998</v>
      </c>
      <c r="H430" s="36">
        <v>135.89999999999998</v>
      </c>
      <c r="I430" s="36">
        <v>140.30000000000001</v>
      </c>
      <c r="J430" s="36">
        <v>143.39999999999998</v>
      </c>
      <c r="K430" s="31">
        <v>137.19999999999999</v>
      </c>
      <c r="L430" s="31">
        <v>129.69999999999999</v>
      </c>
      <c r="M430" s="31">
        <v>30.805350000000001</v>
      </c>
      <c r="N430" s="1"/>
      <c r="O430" s="1"/>
    </row>
    <row r="431" spans="1:15" ht="12.75" customHeight="1">
      <c r="A431" s="33">
        <v>421</v>
      </c>
      <c r="B431" s="53" t="s">
        <v>507</v>
      </c>
      <c r="C431" s="31">
        <v>399.55</v>
      </c>
      <c r="D431" s="36">
        <v>396.91666666666669</v>
      </c>
      <c r="E431" s="36">
        <v>392.63333333333338</v>
      </c>
      <c r="F431" s="36">
        <v>385.7166666666667</v>
      </c>
      <c r="G431" s="36">
        <v>381.43333333333339</v>
      </c>
      <c r="H431" s="36">
        <v>403.83333333333337</v>
      </c>
      <c r="I431" s="36">
        <v>408.11666666666667</v>
      </c>
      <c r="J431" s="36">
        <v>415.03333333333336</v>
      </c>
      <c r="K431" s="31">
        <v>401.2</v>
      </c>
      <c r="L431" s="31">
        <v>390</v>
      </c>
      <c r="M431" s="31">
        <v>1.76254</v>
      </c>
      <c r="N431" s="1"/>
      <c r="O431" s="1"/>
    </row>
    <row r="432" spans="1:15" ht="12.75" customHeight="1">
      <c r="A432" s="33">
        <v>422</v>
      </c>
      <c r="B432" s="53" t="s">
        <v>508</v>
      </c>
      <c r="C432" s="31">
        <v>210.25</v>
      </c>
      <c r="D432" s="36">
        <v>213.94999999999996</v>
      </c>
      <c r="E432" s="36">
        <v>204.49999999999991</v>
      </c>
      <c r="F432" s="36">
        <v>198.74999999999994</v>
      </c>
      <c r="G432" s="36">
        <v>189.2999999999999</v>
      </c>
      <c r="H432" s="36">
        <v>219.69999999999993</v>
      </c>
      <c r="I432" s="36">
        <v>229.14999999999998</v>
      </c>
      <c r="J432" s="36">
        <v>234.89999999999995</v>
      </c>
      <c r="K432" s="31">
        <v>223.4</v>
      </c>
      <c r="L432" s="31">
        <v>208.2</v>
      </c>
      <c r="M432" s="31">
        <v>20.378039999999999</v>
      </c>
      <c r="N432" s="1"/>
      <c r="O432" s="1"/>
    </row>
    <row r="433" spans="1:15" ht="12.75" customHeight="1">
      <c r="A433" s="33">
        <v>423</v>
      </c>
      <c r="B433" s="53" t="s">
        <v>217</v>
      </c>
      <c r="C433" s="31">
        <v>1515.35</v>
      </c>
      <c r="D433" s="36">
        <v>1522.8666666666668</v>
      </c>
      <c r="E433" s="36">
        <v>1502.5833333333335</v>
      </c>
      <c r="F433" s="36">
        <v>1489.8166666666666</v>
      </c>
      <c r="G433" s="36">
        <v>1469.5333333333333</v>
      </c>
      <c r="H433" s="36">
        <v>1535.6333333333337</v>
      </c>
      <c r="I433" s="36">
        <v>1555.916666666667</v>
      </c>
      <c r="J433" s="36">
        <v>1568.6833333333338</v>
      </c>
      <c r="K433" s="31">
        <v>1543.15</v>
      </c>
      <c r="L433" s="31">
        <v>1510.1</v>
      </c>
      <c r="M433" s="31">
        <v>15.3255</v>
      </c>
      <c r="N433" s="1"/>
      <c r="O433" s="1"/>
    </row>
    <row r="434" spans="1:15" ht="12.75" customHeight="1">
      <c r="A434" s="33">
        <v>424</v>
      </c>
      <c r="B434" s="53" t="s">
        <v>218</v>
      </c>
      <c r="C434" s="31">
        <v>633.6</v>
      </c>
      <c r="D434" s="36">
        <v>639.33333333333337</v>
      </c>
      <c r="E434" s="36">
        <v>620.36666666666679</v>
      </c>
      <c r="F434" s="36">
        <v>607.13333333333344</v>
      </c>
      <c r="G434" s="36">
        <v>588.16666666666686</v>
      </c>
      <c r="H434" s="36">
        <v>652.56666666666672</v>
      </c>
      <c r="I434" s="36">
        <v>671.53333333333319</v>
      </c>
      <c r="J434" s="36">
        <v>684.76666666666665</v>
      </c>
      <c r="K434" s="31">
        <v>658.3</v>
      </c>
      <c r="L434" s="31">
        <v>626.1</v>
      </c>
      <c r="M434" s="31">
        <v>7.3824199999999998</v>
      </c>
      <c r="N434" s="1"/>
      <c r="O434" s="1"/>
    </row>
    <row r="435" spans="1:15" ht="12.75" customHeight="1">
      <c r="A435" s="33">
        <v>425</v>
      </c>
      <c r="B435" s="53" t="s">
        <v>509</v>
      </c>
      <c r="C435" s="31">
        <v>4500.1000000000004</v>
      </c>
      <c r="D435" s="36">
        <v>4577.3666666666668</v>
      </c>
      <c r="E435" s="36">
        <v>4384.7333333333336</v>
      </c>
      <c r="F435" s="36">
        <v>4269.3666666666668</v>
      </c>
      <c r="G435" s="36">
        <v>4076.7333333333336</v>
      </c>
      <c r="H435" s="36">
        <v>4692.7333333333336</v>
      </c>
      <c r="I435" s="36">
        <v>4885.3666666666668</v>
      </c>
      <c r="J435" s="36">
        <v>5000.7333333333336</v>
      </c>
      <c r="K435" s="31">
        <v>4770</v>
      </c>
      <c r="L435" s="31">
        <v>4462</v>
      </c>
      <c r="M435" s="31">
        <v>1.7430099999999999</v>
      </c>
      <c r="N435" s="1"/>
      <c r="O435" s="1"/>
    </row>
    <row r="436" spans="1:15" ht="12.75" customHeight="1">
      <c r="A436" s="33">
        <v>426</v>
      </c>
      <c r="B436" s="53" t="s">
        <v>510</v>
      </c>
      <c r="C436" s="31">
        <v>1126.3</v>
      </c>
      <c r="D436" s="36">
        <v>1130.8333333333333</v>
      </c>
      <c r="E436" s="36">
        <v>1110.6666666666665</v>
      </c>
      <c r="F436" s="36">
        <v>1095.0333333333333</v>
      </c>
      <c r="G436" s="36">
        <v>1074.8666666666666</v>
      </c>
      <c r="H436" s="36">
        <v>1146.4666666666665</v>
      </c>
      <c r="I436" s="36">
        <v>1166.633333333333</v>
      </c>
      <c r="J436" s="36">
        <v>1182.2666666666664</v>
      </c>
      <c r="K436" s="31">
        <v>1151</v>
      </c>
      <c r="L436" s="31">
        <v>1115.2</v>
      </c>
      <c r="M436" s="31">
        <v>1.24733</v>
      </c>
      <c r="N436" s="1"/>
      <c r="O436" s="1"/>
    </row>
    <row r="437" spans="1:15" ht="12.75" customHeight="1">
      <c r="A437" s="33">
        <v>427</v>
      </c>
      <c r="B437" s="53" t="s">
        <v>511</v>
      </c>
      <c r="C437" s="31">
        <v>414.8</v>
      </c>
      <c r="D437" s="36">
        <v>417.9666666666667</v>
      </c>
      <c r="E437" s="36">
        <v>407.83333333333337</v>
      </c>
      <c r="F437" s="36">
        <v>400.86666666666667</v>
      </c>
      <c r="G437" s="36">
        <v>390.73333333333335</v>
      </c>
      <c r="H437" s="36">
        <v>424.93333333333339</v>
      </c>
      <c r="I437" s="36">
        <v>435.06666666666672</v>
      </c>
      <c r="J437" s="36">
        <v>442.03333333333342</v>
      </c>
      <c r="K437" s="31">
        <v>428.1</v>
      </c>
      <c r="L437" s="31">
        <v>411</v>
      </c>
      <c r="M437" s="31">
        <v>1.3144199999999999</v>
      </c>
      <c r="N437" s="1"/>
      <c r="O437" s="1"/>
    </row>
    <row r="438" spans="1:15" ht="12.75" customHeight="1">
      <c r="A438" s="33">
        <v>428</v>
      </c>
      <c r="B438" s="53" t="s">
        <v>512</v>
      </c>
      <c r="C438" s="31">
        <v>412.9</v>
      </c>
      <c r="D438" s="36">
        <v>417.51666666666665</v>
      </c>
      <c r="E438" s="36">
        <v>404.33333333333331</v>
      </c>
      <c r="F438" s="36">
        <v>395.76666666666665</v>
      </c>
      <c r="G438" s="36">
        <v>382.58333333333331</v>
      </c>
      <c r="H438" s="36">
        <v>426.08333333333331</v>
      </c>
      <c r="I438" s="36">
        <v>439.26666666666671</v>
      </c>
      <c r="J438" s="36">
        <v>447.83333333333331</v>
      </c>
      <c r="K438" s="31">
        <v>430.7</v>
      </c>
      <c r="L438" s="31">
        <v>408.95</v>
      </c>
      <c r="M438" s="31">
        <v>1.7520100000000001</v>
      </c>
      <c r="N438" s="1"/>
      <c r="O438" s="1"/>
    </row>
    <row r="439" spans="1:15" ht="12.75" customHeight="1">
      <c r="A439" s="33">
        <v>429</v>
      </c>
      <c r="B439" s="53" t="s">
        <v>513</v>
      </c>
      <c r="C439" s="31">
        <v>5247.35</v>
      </c>
      <c r="D439" s="36">
        <v>5328.45</v>
      </c>
      <c r="E439" s="36">
        <v>5118.8999999999996</v>
      </c>
      <c r="F439" s="36">
        <v>4990.45</v>
      </c>
      <c r="G439" s="36">
        <v>4780.8999999999996</v>
      </c>
      <c r="H439" s="36">
        <v>5456.9</v>
      </c>
      <c r="I439" s="36">
        <v>5666.4500000000007</v>
      </c>
      <c r="J439" s="36">
        <v>5794.9</v>
      </c>
      <c r="K439" s="31">
        <v>5538</v>
      </c>
      <c r="L439" s="31">
        <v>5200</v>
      </c>
      <c r="M439" s="31">
        <v>7.8329700000000004</v>
      </c>
      <c r="N439" s="1"/>
      <c r="O439" s="1"/>
    </row>
    <row r="440" spans="1:15" ht="12.75" customHeight="1">
      <c r="A440" s="33">
        <v>430</v>
      </c>
      <c r="B440" s="53" t="s">
        <v>514</v>
      </c>
      <c r="C440" s="31">
        <v>666</v>
      </c>
      <c r="D440" s="36">
        <v>663.81666666666661</v>
      </c>
      <c r="E440" s="36">
        <v>657.28333333333319</v>
      </c>
      <c r="F440" s="36">
        <v>648.56666666666661</v>
      </c>
      <c r="G440" s="36">
        <v>642.03333333333319</v>
      </c>
      <c r="H440" s="36">
        <v>672.53333333333319</v>
      </c>
      <c r="I440" s="36">
        <v>679.06666666666649</v>
      </c>
      <c r="J440" s="36">
        <v>687.78333333333319</v>
      </c>
      <c r="K440" s="31">
        <v>670.35</v>
      </c>
      <c r="L440" s="31">
        <v>655.1</v>
      </c>
      <c r="M440" s="31">
        <v>1.55647</v>
      </c>
      <c r="N440" s="1"/>
      <c r="O440" s="1"/>
    </row>
    <row r="441" spans="1:15" ht="12.75" customHeight="1">
      <c r="A441" s="33">
        <v>431</v>
      </c>
      <c r="B441" s="53" t="s">
        <v>515</v>
      </c>
      <c r="C441" s="31">
        <v>39.75</v>
      </c>
      <c r="D441" s="36">
        <v>39.85</v>
      </c>
      <c r="E441" s="36">
        <v>38.900000000000006</v>
      </c>
      <c r="F441" s="36">
        <v>38.050000000000004</v>
      </c>
      <c r="G441" s="36">
        <v>37.100000000000009</v>
      </c>
      <c r="H441" s="36">
        <v>40.700000000000003</v>
      </c>
      <c r="I441" s="36">
        <v>41.650000000000006</v>
      </c>
      <c r="J441" s="36">
        <v>42.5</v>
      </c>
      <c r="K441" s="31">
        <v>40.799999999999997</v>
      </c>
      <c r="L441" s="31">
        <v>39</v>
      </c>
      <c r="M441" s="31">
        <v>278.31110000000001</v>
      </c>
      <c r="N441" s="1"/>
      <c r="O441" s="1"/>
    </row>
    <row r="442" spans="1:15" ht="12.75" customHeight="1">
      <c r="A442" s="33">
        <v>432</v>
      </c>
      <c r="B442" s="53" t="s">
        <v>516</v>
      </c>
      <c r="C442" s="31">
        <v>561.65</v>
      </c>
      <c r="D442" s="36">
        <v>563.75</v>
      </c>
      <c r="E442" s="36">
        <v>550.9</v>
      </c>
      <c r="F442" s="36">
        <v>540.15</v>
      </c>
      <c r="G442" s="36">
        <v>527.29999999999995</v>
      </c>
      <c r="H442" s="36">
        <v>574.5</v>
      </c>
      <c r="I442" s="36">
        <v>587.34999999999991</v>
      </c>
      <c r="J442" s="36">
        <v>598.1</v>
      </c>
      <c r="K442" s="31">
        <v>576.6</v>
      </c>
      <c r="L442" s="31">
        <v>553</v>
      </c>
      <c r="M442" s="31">
        <v>22.494810000000001</v>
      </c>
      <c r="N442" s="1"/>
      <c r="O442" s="1"/>
    </row>
    <row r="443" spans="1:15" ht="12.75" customHeight="1">
      <c r="A443" s="33">
        <v>433</v>
      </c>
      <c r="B443" s="53" t="s">
        <v>876</v>
      </c>
      <c r="C443" s="31">
        <v>942.9</v>
      </c>
      <c r="D443" s="36">
        <v>948.6</v>
      </c>
      <c r="E443" s="36">
        <v>932.30000000000007</v>
      </c>
      <c r="F443" s="36">
        <v>921.7</v>
      </c>
      <c r="G443" s="36">
        <v>905.40000000000009</v>
      </c>
      <c r="H443" s="36">
        <v>959.2</v>
      </c>
      <c r="I443" s="36">
        <v>975.5</v>
      </c>
      <c r="J443" s="36">
        <v>986.1</v>
      </c>
      <c r="K443" s="31">
        <v>964.9</v>
      </c>
      <c r="L443" s="31">
        <v>938</v>
      </c>
      <c r="M443" s="31">
        <v>1.4149</v>
      </c>
      <c r="N443" s="1"/>
      <c r="O443" s="1"/>
    </row>
    <row r="444" spans="1:15" ht="12.75" customHeight="1">
      <c r="A444" s="33">
        <v>434</v>
      </c>
      <c r="B444" s="53" t="s">
        <v>219</v>
      </c>
      <c r="C444" s="31">
        <v>669.05</v>
      </c>
      <c r="D444" s="36">
        <v>668.15</v>
      </c>
      <c r="E444" s="36">
        <v>660.34999999999991</v>
      </c>
      <c r="F444" s="36">
        <v>651.65</v>
      </c>
      <c r="G444" s="36">
        <v>643.84999999999991</v>
      </c>
      <c r="H444" s="36">
        <v>676.84999999999991</v>
      </c>
      <c r="I444" s="36">
        <v>684.64999999999986</v>
      </c>
      <c r="J444" s="36">
        <v>693.34999999999991</v>
      </c>
      <c r="K444" s="31">
        <v>675.95</v>
      </c>
      <c r="L444" s="31">
        <v>659.45</v>
      </c>
      <c r="M444" s="31">
        <v>5.3297100000000004</v>
      </c>
      <c r="N444" s="1"/>
      <c r="O444" s="1"/>
    </row>
    <row r="445" spans="1:15" ht="12.75" customHeight="1">
      <c r="A445" s="33">
        <v>435</v>
      </c>
      <c r="B445" s="53" t="s">
        <v>877</v>
      </c>
      <c r="C445" s="31">
        <v>474.75</v>
      </c>
      <c r="D445" s="36">
        <v>478.90000000000003</v>
      </c>
      <c r="E445" s="36">
        <v>468.85000000000008</v>
      </c>
      <c r="F445" s="36">
        <v>462.95000000000005</v>
      </c>
      <c r="G445" s="36">
        <v>452.90000000000009</v>
      </c>
      <c r="H445" s="36">
        <v>484.80000000000007</v>
      </c>
      <c r="I445" s="36">
        <v>494.85</v>
      </c>
      <c r="J445" s="36">
        <v>500.75000000000006</v>
      </c>
      <c r="K445" s="31">
        <v>488.95</v>
      </c>
      <c r="L445" s="31">
        <v>473</v>
      </c>
      <c r="M445" s="31">
        <v>2.17537</v>
      </c>
      <c r="N445" s="1"/>
      <c r="O445" s="1"/>
    </row>
    <row r="446" spans="1:15" ht="12.75" customHeight="1">
      <c r="A446" s="33">
        <v>436</v>
      </c>
      <c r="B446" s="53" t="s">
        <v>517</v>
      </c>
      <c r="C446" s="31">
        <v>703.1</v>
      </c>
      <c r="D446" s="36">
        <v>703.66666666666663</v>
      </c>
      <c r="E446" s="36">
        <v>697.33333333333326</v>
      </c>
      <c r="F446" s="36">
        <v>691.56666666666661</v>
      </c>
      <c r="G446" s="36">
        <v>685.23333333333323</v>
      </c>
      <c r="H446" s="36">
        <v>709.43333333333328</v>
      </c>
      <c r="I446" s="36">
        <v>715.76666666666654</v>
      </c>
      <c r="J446" s="36">
        <v>721.5333333333333</v>
      </c>
      <c r="K446" s="31">
        <v>710</v>
      </c>
      <c r="L446" s="31">
        <v>697.9</v>
      </c>
      <c r="M446" s="31">
        <v>0.37090000000000001</v>
      </c>
      <c r="N446" s="1"/>
      <c r="O446" s="1"/>
    </row>
    <row r="447" spans="1:15" ht="12.75" customHeight="1">
      <c r="A447" s="33">
        <v>437</v>
      </c>
      <c r="B447" s="53" t="s">
        <v>518</v>
      </c>
      <c r="C447" s="31">
        <v>43.65</v>
      </c>
      <c r="D447" s="36">
        <v>44.066666666666663</v>
      </c>
      <c r="E447" s="36">
        <v>42.733333333333327</v>
      </c>
      <c r="F447" s="36">
        <v>41.816666666666663</v>
      </c>
      <c r="G447" s="36">
        <v>40.483333333333327</v>
      </c>
      <c r="H447" s="36">
        <v>44.983333333333327</v>
      </c>
      <c r="I447" s="36">
        <v>46.31666666666667</v>
      </c>
      <c r="J447" s="36">
        <v>47.233333333333327</v>
      </c>
      <c r="K447" s="31">
        <v>45.4</v>
      </c>
      <c r="L447" s="31">
        <v>43.15</v>
      </c>
      <c r="M447" s="31">
        <v>38.271270000000001</v>
      </c>
      <c r="N447" s="1"/>
      <c r="O447" s="1"/>
    </row>
    <row r="448" spans="1:15" ht="12.75" customHeight="1">
      <c r="A448" s="33">
        <v>438</v>
      </c>
      <c r="B448" s="53" t="s">
        <v>231</v>
      </c>
      <c r="C448" s="31">
        <v>1979.6</v>
      </c>
      <c r="D448" s="36">
        <v>2005.8666666666668</v>
      </c>
      <c r="E448" s="36">
        <v>1946.7333333333336</v>
      </c>
      <c r="F448" s="36">
        <v>1913.8666666666668</v>
      </c>
      <c r="G448" s="36">
        <v>1854.7333333333336</v>
      </c>
      <c r="H448" s="36">
        <v>2038.7333333333336</v>
      </c>
      <c r="I448" s="36">
        <v>2097.8666666666668</v>
      </c>
      <c r="J448" s="36">
        <v>2130.7333333333336</v>
      </c>
      <c r="K448" s="31">
        <v>2065</v>
      </c>
      <c r="L448" s="31">
        <v>1973</v>
      </c>
      <c r="M448" s="31">
        <v>7.2524899999999999</v>
      </c>
      <c r="N448" s="1"/>
      <c r="O448" s="1"/>
    </row>
    <row r="449" spans="1:15" ht="12.75" customHeight="1">
      <c r="A449" s="33">
        <v>439</v>
      </c>
      <c r="B449" s="53" t="s">
        <v>519</v>
      </c>
      <c r="C449" s="31">
        <v>882.05</v>
      </c>
      <c r="D449" s="36">
        <v>885.19999999999993</v>
      </c>
      <c r="E449" s="36">
        <v>874.39999999999986</v>
      </c>
      <c r="F449" s="36">
        <v>866.74999999999989</v>
      </c>
      <c r="G449" s="36">
        <v>855.94999999999982</v>
      </c>
      <c r="H449" s="36">
        <v>892.84999999999991</v>
      </c>
      <c r="I449" s="36">
        <v>903.64999999999986</v>
      </c>
      <c r="J449" s="36">
        <v>911.3</v>
      </c>
      <c r="K449" s="31">
        <v>896</v>
      </c>
      <c r="L449" s="31">
        <v>877.55</v>
      </c>
      <c r="M449" s="31">
        <v>2.28287</v>
      </c>
      <c r="N449" s="1"/>
      <c r="O449" s="1"/>
    </row>
    <row r="450" spans="1:15" ht="12.75" customHeight="1">
      <c r="A450" s="33">
        <v>440</v>
      </c>
      <c r="B450" s="53" t="s">
        <v>220</v>
      </c>
      <c r="C450" s="31">
        <v>1063.55</v>
      </c>
      <c r="D450" s="36">
        <v>1070.6499999999999</v>
      </c>
      <c r="E450" s="36">
        <v>1053.3999999999996</v>
      </c>
      <c r="F450" s="36">
        <v>1043.2499999999998</v>
      </c>
      <c r="G450" s="36">
        <v>1025.9999999999995</v>
      </c>
      <c r="H450" s="36">
        <v>1080.7999999999997</v>
      </c>
      <c r="I450" s="36">
        <v>1098.0500000000002</v>
      </c>
      <c r="J450" s="36">
        <v>1108.1999999999998</v>
      </c>
      <c r="K450" s="31">
        <v>1087.9000000000001</v>
      </c>
      <c r="L450" s="31">
        <v>1060.5</v>
      </c>
      <c r="M450" s="31">
        <v>7.0053700000000001</v>
      </c>
      <c r="N450" s="1"/>
      <c r="O450" s="1"/>
    </row>
    <row r="451" spans="1:15" ht="12.75" customHeight="1">
      <c r="A451" s="33">
        <v>441</v>
      </c>
      <c r="B451" s="53" t="s">
        <v>221</v>
      </c>
      <c r="C451" s="31">
        <v>1719.85</v>
      </c>
      <c r="D451" s="36">
        <v>1721.6166666666668</v>
      </c>
      <c r="E451" s="36">
        <v>1710.2333333333336</v>
      </c>
      <c r="F451" s="36">
        <v>1700.6166666666668</v>
      </c>
      <c r="G451" s="36">
        <v>1689.2333333333336</v>
      </c>
      <c r="H451" s="36">
        <v>1731.2333333333336</v>
      </c>
      <c r="I451" s="36">
        <v>1742.6166666666668</v>
      </c>
      <c r="J451" s="36">
        <v>1752.2333333333336</v>
      </c>
      <c r="K451" s="31">
        <v>1733</v>
      </c>
      <c r="L451" s="31">
        <v>1712</v>
      </c>
      <c r="M451" s="31">
        <v>4.4239300000000004</v>
      </c>
      <c r="N451" s="1"/>
      <c r="O451" s="1"/>
    </row>
    <row r="452" spans="1:15" ht="12.75" customHeight="1">
      <c r="A452" s="33">
        <v>442</v>
      </c>
      <c r="B452" s="53" t="s">
        <v>226</v>
      </c>
      <c r="C452" s="31">
        <v>3978.95</v>
      </c>
      <c r="D452" s="36">
        <v>3960.15</v>
      </c>
      <c r="E452" s="36">
        <v>3932.3</v>
      </c>
      <c r="F452" s="36">
        <v>3885.65</v>
      </c>
      <c r="G452" s="36">
        <v>3857.8</v>
      </c>
      <c r="H452" s="36">
        <v>4006.8</v>
      </c>
      <c r="I452" s="36">
        <v>4034.6499999999996</v>
      </c>
      <c r="J452" s="36">
        <v>4081.3</v>
      </c>
      <c r="K452" s="31">
        <v>3988</v>
      </c>
      <c r="L452" s="31">
        <v>3913.5</v>
      </c>
      <c r="M452" s="31">
        <v>20.621120000000001</v>
      </c>
      <c r="N452" s="1"/>
      <c r="O452" s="1"/>
    </row>
    <row r="453" spans="1:15" ht="12.75" customHeight="1">
      <c r="A453" s="33">
        <v>443</v>
      </c>
      <c r="B453" s="53" t="s">
        <v>222</v>
      </c>
      <c r="C453" s="31">
        <v>1099.4000000000001</v>
      </c>
      <c r="D453" s="36">
        <v>1103.6833333333332</v>
      </c>
      <c r="E453" s="36">
        <v>1085.8166666666664</v>
      </c>
      <c r="F453" s="36">
        <v>1072.2333333333331</v>
      </c>
      <c r="G453" s="36">
        <v>1054.3666666666663</v>
      </c>
      <c r="H453" s="36">
        <v>1117.2666666666664</v>
      </c>
      <c r="I453" s="36">
        <v>1135.1333333333332</v>
      </c>
      <c r="J453" s="36">
        <v>1148.7166666666665</v>
      </c>
      <c r="K453" s="31">
        <v>1121.55</v>
      </c>
      <c r="L453" s="31">
        <v>1090.0999999999999</v>
      </c>
      <c r="M453" s="31">
        <v>26.145409999999998</v>
      </c>
      <c r="N453" s="1"/>
      <c r="O453" s="1"/>
    </row>
    <row r="454" spans="1:15" ht="12.75" customHeight="1">
      <c r="A454" s="33">
        <v>444</v>
      </c>
      <c r="B454" s="53" t="s">
        <v>294</v>
      </c>
      <c r="C454" s="31">
        <v>7137.85</v>
      </c>
      <c r="D454" s="36">
        <v>7102.5333333333328</v>
      </c>
      <c r="E454" s="36">
        <v>7046.0666666666657</v>
      </c>
      <c r="F454" s="36">
        <v>6954.2833333333328</v>
      </c>
      <c r="G454" s="36">
        <v>6897.8166666666657</v>
      </c>
      <c r="H454" s="36">
        <v>7194.3166666666657</v>
      </c>
      <c r="I454" s="36">
        <v>7250.7833333333328</v>
      </c>
      <c r="J454" s="36">
        <v>7342.5666666666657</v>
      </c>
      <c r="K454" s="31">
        <v>7159</v>
      </c>
      <c r="L454" s="31">
        <v>7010.75</v>
      </c>
      <c r="M454" s="31">
        <v>0.84321999999999997</v>
      </c>
      <c r="N454" s="1"/>
      <c r="O454" s="1"/>
    </row>
    <row r="455" spans="1:15" ht="12.75" customHeight="1">
      <c r="A455" s="33">
        <v>445</v>
      </c>
      <c r="B455" s="53" t="s">
        <v>520</v>
      </c>
      <c r="C455" s="31">
        <v>6236.1</v>
      </c>
      <c r="D455" s="36">
        <v>6270.7</v>
      </c>
      <c r="E455" s="36">
        <v>6146.4</v>
      </c>
      <c r="F455" s="36">
        <v>6056.7</v>
      </c>
      <c r="G455" s="36">
        <v>5932.4</v>
      </c>
      <c r="H455" s="36">
        <v>6360.4</v>
      </c>
      <c r="I455" s="36">
        <v>6484.7000000000007</v>
      </c>
      <c r="J455" s="36">
        <v>6574.4</v>
      </c>
      <c r="K455" s="31">
        <v>6395</v>
      </c>
      <c r="L455" s="31">
        <v>6181</v>
      </c>
      <c r="M455" s="31">
        <v>0.20274</v>
      </c>
      <c r="N455" s="1"/>
      <c r="O455" s="1"/>
    </row>
    <row r="456" spans="1:15" ht="12.75" customHeight="1">
      <c r="A456" s="33">
        <v>446</v>
      </c>
      <c r="B456" s="53" t="s">
        <v>521</v>
      </c>
      <c r="C456" s="31">
        <v>662.2</v>
      </c>
      <c r="D456" s="36">
        <v>668.73333333333335</v>
      </c>
      <c r="E456" s="36">
        <v>651.4666666666667</v>
      </c>
      <c r="F456" s="36">
        <v>640.73333333333335</v>
      </c>
      <c r="G456" s="36">
        <v>623.4666666666667</v>
      </c>
      <c r="H456" s="36">
        <v>679.4666666666667</v>
      </c>
      <c r="I456" s="36">
        <v>696.73333333333335</v>
      </c>
      <c r="J456" s="36">
        <v>707.4666666666667</v>
      </c>
      <c r="K456" s="31">
        <v>686</v>
      </c>
      <c r="L456" s="31">
        <v>658</v>
      </c>
      <c r="M456" s="31">
        <v>24.55986</v>
      </c>
      <c r="N456" s="1"/>
      <c r="O456" s="1"/>
    </row>
    <row r="457" spans="1:15" ht="12.75" customHeight="1">
      <c r="A457" s="33">
        <v>447</v>
      </c>
      <c r="B457" s="53" t="s">
        <v>223</v>
      </c>
      <c r="C457" s="31">
        <v>988.55</v>
      </c>
      <c r="D457" s="36">
        <v>996.18333333333339</v>
      </c>
      <c r="E457" s="36">
        <v>974.41666666666674</v>
      </c>
      <c r="F457" s="36">
        <v>960.2833333333333</v>
      </c>
      <c r="G457" s="36">
        <v>938.51666666666665</v>
      </c>
      <c r="H457" s="36">
        <v>1010.3166666666668</v>
      </c>
      <c r="I457" s="36">
        <v>1032.0833333333335</v>
      </c>
      <c r="J457" s="36">
        <v>1046.2166666666669</v>
      </c>
      <c r="K457" s="31">
        <v>1017.95</v>
      </c>
      <c r="L457" s="31">
        <v>982.05</v>
      </c>
      <c r="M457" s="31">
        <v>88.774259999999998</v>
      </c>
      <c r="N457" s="1"/>
      <c r="O457" s="1"/>
    </row>
    <row r="458" spans="1:15" ht="12.75" customHeight="1">
      <c r="A458" s="33">
        <v>448</v>
      </c>
      <c r="B458" s="53" t="s">
        <v>224</v>
      </c>
      <c r="C458" s="31">
        <v>436.4</v>
      </c>
      <c r="D458" s="36">
        <v>439.34999999999997</v>
      </c>
      <c r="E458" s="36">
        <v>429.44999999999993</v>
      </c>
      <c r="F458" s="36">
        <v>422.49999999999994</v>
      </c>
      <c r="G458" s="36">
        <v>412.59999999999991</v>
      </c>
      <c r="H458" s="36">
        <v>446.29999999999995</v>
      </c>
      <c r="I458" s="36">
        <v>456.19999999999993</v>
      </c>
      <c r="J458" s="36">
        <v>463.15</v>
      </c>
      <c r="K458" s="31">
        <v>449.25</v>
      </c>
      <c r="L458" s="31">
        <v>432.4</v>
      </c>
      <c r="M458" s="31">
        <v>141.31347</v>
      </c>
      <c r="N458" s="1"/>
      <c r="O458" s="1"/>
    </row>
    <row r="459" spans="1:15" ht="12.75" customHeight="1">
      <c r="A459" s="33">
        <v>449</v>
      </c>
      <c r="B459" s="53" t="s">
        <v>225</v>
      </c>
      <c r="C459" s="31">
        <v>164.25</v>
      </c>
      <c r="D459" s="36">
        <v>164.83333333333334</v>
      </c>
      <c r="E459" s="36">
        <v>161.7166666666667</v>
      </c>
      <c r="F459" s="36">
        <v>159.18333333333337</v>
      </c>
      <c r="G459" s="36">
        <v>156.06666666666672</v>
      </c>
      <c r="H459" s="36">
        <v>167.36666666666667</v>
      </c>
      <c r="I459" s="36">
        <v>170.48333333333329</v>
      </c>
      <c r="J459" s="36">
        <v>173.01666666666665</v>
      </c>
      <c r="K459" s="31">
        <v>167.95</v>
      </c>
      <c r="L459" s="31">
        <v>162.30000000000001</v>
      </c>
      <c r="M459" s="31">
        <v>436.11824000000001</v>
      </c>
      <c r="N459" s="1"/>
      <c r="O459" s="1"/>
    </row>
    <row r="460" spans="1:15" ht="12.75" customHeight="1">
      <c r="A460" s="33">
        <v>450</v>
      </c>
      <c r="B460" s="53" t="s">
        <v>295</v>
      </c>
      <c r="C460" s="31">
        <v>77.150000000000006</v>
      </c>
      <c r="D460" s="36">
        <v>77.783333333333346</v>
      </c>
      <c r="E460" s="36">
        <v>75.866666666666688</v>
      </c>
      <c r="F460" s="36">
        <v>74.583333333333343</v>
      </c>
      <c r="G460" s="36">
        <v>72.666666666666686</v>
      </c>
      <c r="H460" s="36">
        <v>79.066666666666691</v>
      </c>
      <c r="I460" s="36">
        <v>80.983333333333348</v>
      </c>
      <c r="J460" s="36">
        <v>82.266666666666694</v>
      </c>
      <c r="K460" s="31">
        <v>79.7</v>
      </c>
      <c r="L460" s="31">
        <v>76.5</v>
      </c>
      <c r="M460" s="31">
        <v>21.146999999999998</v>
      </c>
      <c r="N460" s="1"/>
      <c r="O460" s="1"/>
    </row>
    <row r="461" spans="1:15" ht="12.75" customHeight="1">
      <c r="A461" s="33">
        <v>451</v>
      </c>
      <c r="B461" s="53" t="s">
        <v>522</v>
      </c>
      <c r="C461" s="31">
        <v>3139.95</v>
      </c>
      <c r="D461" s="36">
        <v>3146.65</v>
      </c>
      <c r="E461" s="36">
        <v>3113.3</v>
      </c>
      <c r="F461" s="36">
        <v>3086.65</v>
      </c>
      <c r="G461" s="36">
        <v>3053.3</v>
      </c>
      <c r="H461" s="36">
        <v>3173.3</v>
      </c>
      <c r="I461" s="36">
        <v>3206.6499999999996</v>
      </c>
      <c r="J461" s="36">
        <v>3233.3</v>
      </c>
      <c r="K461" s="31">
        <v>3180</v>
      </c>
      <c r="L461" s="31">
        <v>3120</v>
      </c>
      <c r="M461" s="31">
        <v>0.26593</v>
      </c>
      <c r="N461" s="1"/>
      <c r="O461" s="1"/>
    </row>
    <row r="462" spans="1:15" ht="12.75" customHeight="1">
      <c r="A462" s="33">
        <v>452</v>
      </c>
      <c r="B462" s="53" t="s">
        <v>227</v>
      </c>
      <c r="C462" s="31">
        <v>1292.45</v>
      </c>
      <c r="D462" s="36">
        <v>1281.3833333333334</v>
      </c>
      <c r="E462" s="36">
        <v>1267.9666666666669</v>
      </c>
      <c r="F462" s="36">
        <v>1243.4833333333336</v>
      </c>
      <c r="G462" s="36">
        <v>1230.0666666666671</v>
      </c>
      <c r="H462" s="36">
        <v>1305.8666666666668</v>
      </c>
      <c r="I462" s="36">
        <v>1319.2833333333333</v>
      </c>
      <c r="J462" s="36">
        <v>1343.7666666666667</v>
      </c>
      <c r="K462" s="31">
        <v>1294.8</v>
      </c>
      <c r="L462" s="31">
        <v>1256.9000000000001</v>
      </c>
      <c r="M462" s="31">
        <v>23.504439999999999</v>
      </c>
      <c r="N462" s="1"/>
      <c r="O462" s="1"/>
    </row>
    <row r="463" spans="1:15" ht="12.75" customHeight="1">
      <c r="A463" s="33">
        <v>453</v>
      </c>
      <c r="B463" s="53" t="s">
        <v>523</v>
      </c>
      <c r="C463" s="31">
        <v>1109.3</v>
      </c>
      <c r="D463" s="36">
        <v>1089.75</v>
      </c>
      <c r="E463" s="36">
        <v>1053.55</v>
      </c>
      <c r="F463" s="36">
        <v>997.8</v>
      </c>
      <c r="G463" s="36">
        <v>961.59999999999991</v>
      </c>
      <c r="H463" s="36">
        <v>1145.5</v>
      </c>
      <c r="I463" s="36">
        <v>1181.6999999999998</v>
      </c>
      <c r="J463" s="36">
        <v>1237.45</v>
      </c>
      <c r="K463" s="31">
        <v>1125.95</v>
      </c>
      <c r="L463" s="31">
        <v>1034</v>
      </c>
      <c r="M463" s="31">
        <v>13.247120000000001</v>
      </c>
      <c r="N463" s="1"/>
      <c r="O463" s="1"/>
    </row>
    <row r="464" spans="1:15" ht="12.75" customHeight="1">
      <c r="A464" s="33">
        <v>454</v>
      </c>
      <c r="B464" s="53" t="s">
        <v>524</v>
      </c>
      <c r="C464" s="31">
        <v>221.75</v>
      </c>
      <c r="D464" s="36">
        <v>222.81666666666669</v>
      </c>
      <c r="E464" s="36">
        <v>218.13333333333338</v>
      </c>
      <c r="F464" s="36">
        <v>214.51666666666668</v>
      </c>
      <c r="G464" s="36">
        <v>209.83333333333337</v>
      </c>
      <c r="H464" s="36">
        <v>226.43333333333339</v>
      </c>
      <c r="I464" s="36">
        <v>231.11666666666673</v>
      </c>
      <c r="J464" s="36">
        <v>234.73333333333341</v>
      </c>
      <c r="K464" s="31">
        <v>227.5</v>
      </c>
      <c r="L464" s="31">
        <v>219.2</v>
      </c>
      <c r="M464" s="31">
        <v>7.8249199999999997</v>
      </c>
      <c r="N464" s="1"/>
      <c r="O464" s="1"/>
    </row>
    <row r="465" spans="1:15" ht="12.75" customHeight="1">
      <c r="A465" s="33">
        <v>455</v>
      </c>
      <c r="B465" s="53" t="s">
        <v>205</v>
      </c>
      <c r="C465" s="31">
        <v>756.85</v>
      </c>
      <c r="D465" s="36">
        <v>761.1</v>
      </c>
      <c r="E465" s="36">
        <v>750.75</v>
      </c>
      <c r="F465" s="36">
        <v>744.65</v>
      </c>
      <c r="G465" s="36">
        <v>734.3</v>
      </c>
      <c r="H465" s="36">
        <v>767.2</v>
      </c>
      <c r="I465" s="36">
        <v>777.55000000000018</v>
      </c>
      <c r="J465" s="36">
        <v>783.65000000000009</v>
      </c>
      <c r="K465" s="31">
        <v>771.45</v>
      </c>
      <c r="L465" s="31">
        <v>755</v>
      </c>
      <c r="M465" s="31">
        <v>8.7959200000000006</v>
      </c>
      <c r="N465" s="1"/>
      <c r="O465" s="1"/>
    </row>
    <row r="466" spans="1:15" ht="12.75" customHeight="1">
      <c r="A466" s="33">
        <v>456</v>
      </c>
      <c r="B466" s="53" t="s">
        <v>525</v>
      </c>
      <c r="C466" s="31">
        <v>4558.7</v>
      </c>
      <c r="D466" s="36">
        <v>4572.3166666666666</v>
      </c>
      <c r="E466" s="36">
        <v>4470.6333333333332</v>
      </c>
      <c r="F466" s="36">
        <v>4382.5666666666666</v>
      </c>
      <c r="G466" s="36">
        <v>4280.8833333333332</v>
      </c>
      <c r="H466" s="36">
        <v>4660.3833333333332</v>
      </c>
      <c r="I466" s="36">
        <v>4762.0666666666657</v>
      </c>
      <c r="J466" s="36">
        <v>4850.1333333333332</v>
      </c>
      <c r="K466" s="31">
        <v>4674</v>
      </c>
      <c r="L466" s="31">
        <v>4484.25</v>
      </c>
      <c r="M466" s="31">
        <v>1.07952</v>
      </c>
      <c r="N466" s="1"/>
      <c r="O466" s="1"/>
    </row>
    <row r="467" spans="1:15" ht="12.75" customHeight="1">
      <c r="A467" s="33">
        <v>457</v>
      </c>
      <c r="B467" s="53" t="s">
        <v>526</v>
      </c>
      <c r="C467" s="31">
        <v>3399.15</v>
      </c>
      <c r="D467" s="36">
        <v>3395.5333333333328</v>
      </c>
      <c r="E467" s="36">
        <v>3366.0666666666657</v>
      </c>
      <c r="F467" s="36">
        <v>3332.9833333333327</v>
      </c>
      <c r="G467" s="36">
        <v>3303.5166666666655</v>
      </c>
      <c r="H467" s="36">
        <v>3428.6166666666659</v>
      </c>
      <c r="I467" s="36">
        <v>3458.083333333333</v>
      </c>
      <c r="J467" s="36">
        <v>3491.1666666666661</v>
      </c>
      <c r="K467" s="31">
        <v>3425</v>
      </c>
      <c r="L467" s="31">
        <v>3362.45</v>
      </c>
      <c r="M467" s="31">
        <v>1.4883200000000001</v>
      </c>
      <c r="N467" s="1"/>
      <c r="O467" s="1"/>
    </row>
    <row r="468" spans="1:15" ht="12.75" customHeight="1">
      <c r="A468" s="33">
        <v>458</v>
      </c>
      <c r="B468" s="53" t="s">
        <v>228</v>
      </c>
      <c r="C468" s="31">
        <v>3270.9</v>
      </c>
      <c r="D468" s="36">
        <v>3276.6333333333332</v>
      </c>
      <c r="E468" s="36">
        <v>3221.2666666666664</v>
      </c>
      <c r="F468" s="36">
        <v>3171.6333333333332</v>
      </c>
      <c r="G468" s="36">
        <v>3116.2666666666664</v>
      </c>
      <c r="H468" s="36">
        <v>3326.2666666666664</v>
      </c>
      <c r="I468" s="36">
        <v>3381.6333333333332</v>
      </c>
      <c r="J468" s="36">
        <v>3431.2666666666664</v>
      </c>
      <c r="K468" s="31">
        <v>3332</v>
      </c>
      <c r="L468" s="31">
        <v>3227</v>
      </c>
      <c r="M468" s="31">
        <v>31.114439999999998</v>
      </c>
      <c r="N468" s="1"/>
      <c r="O468" s="1"/>
    </row>
    <row r="469" spans="1:15" ht="12.75" customHeight="1">
      <c r="A469" s="33">
        <v>459</v>
      </c>
      <c r="B469" s="53" t="s">
        <v>229</v>
      </c>
      <c r="C469" s="31">
        <v>2619.35</v>
      </c>
      <c r="D469" s="36">
        <v>2651.7666666666669</v>
      </c>
      <c r="E469" s="36">
        <v>2577.6333333333337</v>
      </c>
      <c r="F469" s="36">
        <v>2535.916666666667</v>
      </c>
      <c r="G469" s="36">
        <v>2461.7833333333338</v>
      </c>
      <c r="H469" s="36">
        <v>2693.4833333333336</v>
      </c>
      <c r="I469" s="36">
        <v>2767.6166666666668</v>
      </c>
      <c r="J469" s="36">
        <v>2809.3333333333335</v>
      </c>
      <c r="K469" s="31">
        <v>2725.9</v>
      </c>
      <c r="L469" s="31">
        <v>2610.0500000000002</v>
      </c>
      <c r="M469" s="31">
        <v>1.9627699999999999</v>
      </c>
      <c r="N469" s="1"/>
      <c r="O469" s="1"/>
    </row>
    <row r="470" spans="1:15" ht="12.75" customHeight="1">
      <c r="A470" s="33">
        <v>460</v>
      </c>
      <c r="B470" s="53" t="s">
        <v>296</v>
      </c>
      <c r="C470" s="31">
        <v>1373</v>
      </c>
      <c r="D470" s="36">
        <v>1394.3</v>
      </c>
      <c r="E470" s="36">
        <v>1341</v>
      </c>
      <c r="F470" s="36">
        <v>1309</v>
      </c>
      <c r="G470" s="36">
        <v>1255.7</v>
      </c>
      <c r="H470" s="36">
        <v>1426.3</v>
      </c>
      <c r="I470" s="36">
        <v>1479.5999999999997</v>
      </c>
      <c r="J470" s="36">
        <v>1511.6</v>
      </c>
      <c r="K470" s="31">
        <v>1447.6</v>
      </c>
      <c r="L470" s="31">
        <v>1362.3</v>
      </c>
      <c r="M470" s="31">
        <v>9.5714000000000006</v>
      </c>
      <c r="N470" s="1"/>
      <c r="O470" s="1"/>
    </row>
    <row r="471" spans="1:15" ht="12.75" customHeight="1">
      <c r="A471" s="33">
        <v>461</v>
      </c>
      <c r="B471" s="53" t="s">
        <v>230</v>
      </c>
      <c r="C471" s="31">
        <v>4503.95</v>
      </c>
      <c r="D471" s="36">
        <v>4492.95</v>
      </c>
      <c r="E471" s="36">
        <v>4427.8999999999996</v>
      </c>
      <c r="F471" s="36">
        <v>4351.8499999999995</v>
      </c>
      <c r="G471" s="36">
        <v>4286.7999999999993</v>
      </c>
      <c r="H471" s="36">
        <v>4569</v>
      </c>
      <c r="I471" s="36">
        <v>4634.0500000000011</v>
      </c>
      <c r="J471" s="36">
        <v>4710.1000000000004</v>
      </c>
      <c r="K471" s="31">
        <v>4558</v>
      </c>
      <c r="L471" s="31">
        <v>4416.8999999999996</v>
      </c>
      <c r="M471" s="31">
        <v>9.82212</v>
      </c>
      <c r="N471" s="1"/>
      <c r="O471" s="1"/>
    </row>
    <row r="472" spans="1:15" ht="12.75" customHeight="1">
      <c r="A472" s="33">
        <v>462</v>
      </c>
      <c r="B472" s="53" t="s">
        <v>297</v>
      </c>
      <c r="C472" s="31">
        <v>38.549999999999997</v>
      </c>
      <c r="D472" s="36">
        <v>38.666666666666664</v>
      </c>
      <c r="E472" s="36">
        <v>38.133333333333326</v>
      </c>
      <c r="F472" s="36">
        <v>37.716666666666661</v>
      </c>
      <c r="G472" s="36">
        <v>37.183333333333323</v>
      </c>
      <c r="H472" s="36">
        <v>39.083333333333329</v>
      </c>
      <c r="I472" s="36">
        <v>39.616666666666674</v>
      </c>
      <c r="J472" s="36">
        <v>40.033333333333331</v>
      </c>
      <c r="K472" s="31">
        <v>39.200000000000003</v>
      </c>
      <c r="L472" s="31">
        <v>38.25</v>
      </c>
      <c r="M472" s="31">
        <v>64.683840000000004</v>
      </c>
      <c r="N472" s="1"/>
      <c r="O472" s="1"/>
    </row>
    <row r="473" spans="1:15" ht="12.75" customHeight="1">
      <c r="A473" s="33">
        <v>463</v>
      </c>
      <c r="B473" s="53" t="s">
        <v>528</v>
      </c>
      <c r="C473" s="31">
        <v>347.9</v>
      </c>
      <c r="D473" s="36">
        <v>346.2</v>
      </c>
      <c r="E473" s="36">
        <v>342.75</v>
      </c>
      <c r="F473" s="36">
        <v>337.6</v>
      </c>
      <c r="G473" s="36">
        <v>334.15000000000003</v>
      </c>
      <c r="H473" s="36">
        <v>351.34999999999997</v>
      </c>
      <c r="I473" s="36">
        <v>354.7999999999999</v>
      </c>
      <c r="J473" s="36">
        <v>359.94999999999993</v>
      </c>
      <c r="K473" s="31">
        <v>349.65</v>
      </c>
      <c r="L473" s="31">
        <v>341.05</v>
      </c>
      <c r="M473" s="31">
        <v>3.2988499999999998</v>
      </c>
      <c r="N473" s="1"/>
      <c r="O473" s="1"/>
    </row>
    <row r="474" spans="1:15" ht="12.75" customHeight="1">
      <c r="A474" s="33">
        <v>464</v>
      </c>
      <c r="B474" s="53" t="s">
        <v>529</v>
      </c>
      <c r="C474" s="31">
        <v>555.6</v>
      </c>
      <c r="D474" s="36">
        <v>553.63333333333333</v>
      </c>
      <c r="E474" s="36">
        <v>541.01666666666665</v>
      </c>
      <c r="F474" s="36">
        <v>526.43333333333328</v>
      </c>
      <c r="G474" s="36">
        <v>513.81666666666661</v>
      </c>
      <c r="H474" s="36">
        <v>568.2166666666667</v>
      </c>
      <c r="I474" s="36">
        <v>580.83333333333326</v>
      </c>
      <c r="J474" s="36">
        <v>595.41666666666674</v>
      </c>
      <c r="K474" s="31">
        <v>566.25</v>
      </c>
      <c r="L474" s="31">
        <v>539.04999999999995</v>
      </c>
      <c r="M474" s="31">
        <v>13.59605</v>
      </c>
      <c r="N474" s="1"/>
      <c r="O474" s="1"/>
    </row>
    <row r="475" spans="1:15" ht="12.75" customHeight="1">
      <c r="A475" s="33">
        <v>465</v>
      </c>
      <c r="B475" s="53" t="s">
        <v>298</v>
      </c>
      <c r="C475" s="31">
        <v>4001.85</v>
      </c>
      <c r="D475" s="36">
        <v>3972.0500000000006</v>
      </c>
      <c r="E475" s="36">
        <v>3921.1000000000013</v>
      </c>
      <c r="F475" s="36">
        <v>3840.3500000000008</v>
      </c>
      <c r="G475" s="36">
        <v>3789.4000000000015</v>
      </c>
      <c r="H475" s="36">
        <v>4052.8000000000011</v>
      </c>
      <c r="I475" s="36">
        <v>4103.7500000000009</v>
      </c>
      <c r="J475" s="36">
        <v>4184.5000000000009</v>
      </c>
      <c r="K475" s="31">
        <v>4023</v>
      </c>
      <c r="L475" s="31">
        <v>3891.3</v>
      </c>
      <c r="M475" s="31">
        <v>2.7334800000000001</v>
      </c>
      <c r="N475" s="1"/>
      <c r="O475" s="1"/>
    </row>
    <row r="476" spans="1:15" ht="12.75" customHeight="1">
      <c r="A476" s="33">
        <v>466</v>
      </c>
      <c r="B476" s="53" t="s">
        <v>530</v>
      </c>
      <c r="C476" s="31">
        <v>52.25</v>
      </c>
      <c r="D476" s="36">
        <v>52.9</v>
      </c>
      <c r="E476" s="36">
        <v>51</v>
      </c>
      <c r="F476" s="36">
        <v>49.75</v>
      </c>
      <c r="G476" s="36">
        <v>47.85</v>
      </c>
      <c r="H476" s="36">
        <v>54.15</v>
      </c>
      <c r="I476" s="36">
        <v>56.04999999999999</v>
      </c>
      <c r="J476" s="36">
        <v>57.3</v>
      </c>
      <c r="K476" s="31">
        <v>54.8</v>
      </c>
      <c r="L476" s="31">
        <v>51.65</v>
      </c>
      <c r="M476" s="31">
        <v>154.43374</v>
      </c>
      <c r="N476" s="1"/>
      <c r="O476" s="1"/>
    </row>
    <row r="477" spans="1:15" ht="12.75" customHeight="1">
      <c r="A477" s="33">
        <v>467</v>
      </c>
      <c r="B477" s="53" t="s">
        <v>531</v>
      </c>
      <c r="C477" s="31">
        <v>721.7</v>
      </c>
      <c r="D477" s="36">
        <v>722.11666666666667</v>
      </c>
      <c r="E477" s="36">
        <v>711.68333333333339</v>
      </c>
      <c r="F477" s="36">
        <v>701.66666666666674</v>
      </c>
      <c r="G477" s="36">
        <v>691.23333333333346</v>
      </c>
      <c r="H477" s="36">
        <v>732.13333333333333</v>
      </c>
      <c r="I477" s="36">
        <v>742.56666666666649</v>
      </c>
      <c r="J477" s="36">
        <v>752.58333333333326</v>
      </c>
      <c r="K477" s="31">
        <v>732.55</v>
      </c>
      <c r="L477" s="31">
        <v>712.1</v>
      </c>
      <c r="M477" s="31">
        <v>1.94601</v>
      </c>
      <c r="N477" s="1"/>
      <c r="O477" s="1"/>
    </row>
    <row r="478" spans="1:15" ht="12.75" customHeight="1">
      <c r="A478" s="33">
        <v>468</v>
      </c>
      <c r="B478" s="53" t="s">
        <v>234</v>
      </c>
      <c r="C478" s="31">
        <v>474.1</v>
      </c>
      <c r="D478" s="36">
        <v>476.98333333333329</v>
      </c>
      <c r="E478" s="36">
        <v>467.51666666666659</v>
      </c>
      <c r="F478" s="36">
        <v>460.93333333333328</v>
      </c>
      <c r="G478" s="36">
        <v>451.46666666666658</v>
      </c>
      <c r="H478" s="36">
        <v>483.56666666666661</v>
      </c>
      <c r="I478" s="36">
        <v>493.0333333333333</v>
      </c>
      <c r="J478" s="36">
        <v>499.61666666666662</v>
      </c>
      <c r="K478" s="31">
        <v>486.45</v>
      </c>
      <c r="L478" s="31">
        <v>470.4</v>
      </c>
      <c r="M478" s="31">
        <v>45.351309999999998</v>
      </c>
      <c r="N478" s="1"/>
      <c r="O478" s="1"/>
    </row>
    <row r="479" spans="1:15" ht="12.75" customHeight="1">
      <c r="A479" s="33">
        <v>469</v>
      </c>
      <c r="B479" s="53" t="s">
        <v>532</v>
      </c>
      <c r="C479" s="31">
        <v>908.65</v>
      </c>
      <c r="D479" s="36">
        <v>913.05000000000007</v>
      </c>
      <c r="E479" s="36">
        <v>898.20000000000016</v>
      </c>
      <c r="F479" s="36">
        <v>887.75000000000011</v>
      </c>
      <c r="G479" s="36">
        <v>872.9000000000002</v>
      </c>
      <c r="H479" s="36">
        <v>923.50000000000011</v>
      </c>
      <c r="I479" s="36">
        <v>938.35</v>
      </c>
      <c r="J479" s="36">
        <v>948.80000000000007</v>
      </c>
      <c r="K479" s="31">
        <v>927.9</v>
      </c>
      <c r="L479" s="31">
        <v>902.6</v>
      </c>
      <c r="M479" s="31">
        <v>1.2649900000000001</v>
      </c>
      <c r="N479" s="1"/>
      <c r="O479" s="1"/>
    </row>
    <row r="480" spans="1:15" ht="12.75" customHeight="1">
      <c r="A480" s="33">
        <v>470</v>
      </c>
      <c r="B480" s="53" t="s">
        <v>878</v>
      </c>
      <c r="C480" s="31">
        <v>53.5</v>
      </c>
      <c r="D480" s="36">
        <v>53.416666666666664</v>
      </c>
      <c r="E480" s="36">
        <v>52.583333333333329</v>
      </c>
      <c r="F480" s="36">
        <v>51.666666666666664</v>
      </c>
      <c r="G480" s="36">
        <v>50.833333333333329</v>
      </c>
      <c r="H480" s="36">
        <v>54.333333333333329</v>
      </c>
      <c r="I480" s="36">
        <v>55.166666666666657</v>
      </c>
      <c r="J480" s="36">
        <v>56.083333333333329</v>
      </c>
      <c r="K480" s="31">
        <v>54.25</v>
      </c>
      <c r="L480" s="31">
        <v>52.5</v>
      </c>
      <c r="M480" s="31">
        <v>61.636539999999997</v>
      </c>
      <c r="N480" s="1"/>
      <c r="O480" s="1"/>
    </row>
    <row r="481" spans="1:15" ht="12.75" customHeight="1">
      <c r="A481" s="33">
        <v>471</v>
      </c>
      <c r="B481" s="31" t="s">
        <v>233</v>
      </c>
      <c r="C481" s="36">
        <v>9682.4</v>
      </c>
      <c r="D481" s="36">
        <v>9753.4666666666672</v>
      </c>
      <c r="E481" s="36">
        <v>9558.9333333333343</v>
      </c>
      <c r="F481" s="36">
        <v>9435.4666666666672</v>
      </c>
      <c r="G481" s="36">
        <v>9240.9333333333343</v>
      </c>
      <c r="H481" s="36">
        <v>9876.9333333333343</v>
      </c>
      <c r="I481" s="36">
        <v>10071.466666666667</v>
      </c>
      <c r="J481" s="31">
        <v>10194.933333333334</v>
      </c>
      <c r="K481" s="31">
        <v>9948</v>
      </c>
      <c r="L481" s="31">
        <v>9630</v>
      </c>
      <c r="M481" s="53">
        <v>2.1430500000000001</v>
      </c>
      <c r="N481" s="1"/>
      <c r="O481" s="1"/>
    </row>
    <row r="482" spans="1:15" ht="12.75" customHeight="1">
      <c r="A482" s="33">
        <v>472</v>
      </c>
      <c r="B482" s="31" t="s">
        <v>299</v>
      </c>
      <c r="C482" s="36">
        <v>141.80000000000001</v>
      </c>
      <c r="D482" s="36">
        <v>144.20000000000002</v>
      </c>
      <c r="E482" s="36">
        <v>138.40000000000003</v>
      </c>
      <c r="F482" s="36">
        <v>135.00000000000003</v>
      </c>
      <c r="G482" s="36">
        <v>129.20000000000005</v>
      </c>
      <c r="H482" s="36">
        <v>147.60000000000002</v>
      </c>
      <c r="I482" s="36">
        <v>153.40000000000003</v>
      </c>
      <c r="J482" s="31">
        <v>156.80000000000001</v>
      </c>
      <c r="K482" s="31">
        <v>150</v>
      </c>
      <c r="L482" s="31">
        <v>140.80000000000001</v>
      </c>
      <c r="M482" s="53">
        <v>201.64121</v>
      </c>
      <c r="N482" s="1"/>
      <c r="O482" s="1"/>
    </row>
    <row r="483" spans="1:15" ht="12.75" customHeight="1">
      <c r="A483" s="33">
        <v>473</v>
      </c>
      <c r="B483" s="31" t="s">
        <v>232</v>
      </c>
      <c r="C483" s="31">
        <v>2005.25</v>
      </c>
      <c r="D483" s="36">
        <v>1998.55</v>
      </c>
      <c r="E483" s="36">
        <v>1972.4499999999998</v>
      </c>
      <c r="F483" s="36">
        <v>1939.6499999999999</v>
      </c>
      <c r="G483" s="36">
        <v>1913.5499999999997</v>
      </c>
      <c r="H483" s="36">
        <v>2031.35</v>
      </c>
      <c r="I483" s="36">
        <v>2057.4499999999998</v>
      </c>
      <c r="J483" s="36">
        <v>2090.25</v>
      </c>
      <c r="K483" s="31">
        <v>2024.65</v>
      </c>
      <c r="L483" s="31">
        <v>1965.75</v>
      </c>
      <c r="M483" s="31">
        <v>3.8346100000000001</v>
      </c>
      <c r="N483" s="1"/>
      <c r="O483" s="1"/>
    </row>
    <row r="484" spans="1:15" ht="12.75" customHeight="1">
      <c r="A484" s="33">
        <v>474</v>
      </c>
      <c r="B484" s="31" t="s">
        <v>173</v>
      </c>
      <c r="C484" s="36">
        <v>1202.45</v>
      </c>
      <c r="D484" s="36">
        <v>1213.1000000000001</v>
      </c>
      <c r="E484" s="36">
        <v>1185.7500000000002</v>
      </c>
      <c r="F484" s="36">
        <v>1169.0500000000002</v>
      </c>
      <c r="G484" s="36">
        <v>1141.7000000000003</v>
      </c>
      <c r="H484" s="36">
        <v>1229.8000000000002</v>
      </c>
      <c r="I484" s="36">
        <v>1257.1500000000001</v>
      </c>
      <c r="J484" s="31">
        <v>1273.8500000000001</v>
      </c>
      <c r="K484" s="31">
        <v>1240.45</v>
      </c>
      <c r="L484" s="31">
        <v>1196.4000000000001</v>
      </c>
      <c r="M484" s="53">
        <v>7.2498100000000001</v>
      </c>
      <c r="N484" s="1"/>
      <c r="O484" s="1"/>
    </row>
    <row r="485" spans="1:15" ht="12.75" customHeight="1">
      <c r="A485" s="33">
        <v>475</v>
      </c>
      <c r="B485" s="31" t="s">
        <v>879</v>
      </c>
      <c r="C485" s="31">
        <v>361.85</v>
      </c>
      <c r="D485" s="36">
        <v>359.91666666666669</v>
      </c>
      <c r="E485" s="36">
        <v>355.63333333333338</v>
      </c>
      <c r="F485" s="36">
        <v>349.41666666666669</v>
      </c>
      <c r="G485" s="36">
        <v>345.13333333333338</v>
      </c>
      <c r="H485" s="36">
        <v>366.13333333333338</v>
      </c>
      <c r="I485" s="36">
        <v>370.41666666666669</v>
      </c>
      <c r="J485" s="36">
        <v>376.63333333333338</v>
      </c>
      <c r="K485" s="31">
        <v>364.2</v>
      </c>
      <c r="L485" s="31">
        <v>353.7</v>
      </c>
      <c r="M485" s="31">
        <v>11.051600000000001</v>
      </c>
      <c r="N485" s="1"/>
      <c r="O485" s="1"/>
    </row>
    <row r="486" spans="1:15" ht="12.75" customHeight="1">
      <c r="A486" s="33">
        <v>476</v>
      </c>
      <c r="B486" s="31" t="s">
        <v>533</v>
      </c>
      <c r="C486" s="36">
        <v>341.95</v>
      </c>
      <c r="D486" s="36">
        <v>342.2833333333333</v>
      </c>
      <c r="E486" s="36">
        <v>337.16666666666663</v>
      </c>
      <c r="F486" s="36">
        <v>332.38333333333333</v>
      </c>
      <c r="G486" s="36">
        <v>327.26666666666665</v>
      </c>
      <c r="H486" s="36">
        <v>347.06666666666661</v>
      </c>
      <c r="I486" s="36">
        <v>352.18333333333328</v>
      </c>
      <c r="J486" s="36">
        <v>356.96666666666658</v>
      </c>
      <c r="K486" s="31">
        <v>347.4</v>
      </c>
      <c r="L486" s="31">
        <v>337.5</v>
      </c>
      <c r="M486" s="31">
        <v>9.2770700000000001</v>
      </c>
      <c r="N486" s="1"/>
      <c r="O486" s="1"/>
    </row>
    <row r="487" spans="1:15" ht="12.75" customHeight="1">
      <c r="A487" s="33">
        <v>477</v>
      </c>
      <c r="B487" s="31" t="s">
        <v>534</v>
      </c>
      <c r="C487" s="31">
        <v>2101</v>
      </c>
      <c r="D487" s="36">
        <v>2114.8833333333332</v>
      </c>
      <c r="E487" s="36">
        <v>2077.1166666666663</v>
      </c>
      <c r="F487" s="36">
        <v>2053.2333333333331</v>
      </c>
      <c r="G487" s="36">
        <v>2015.4666666666662</v>
      </c>
      <c r="H487" s="36">
        <v>2138.7666666666664</v>
      </c>
      <c r="I487" s="36">
        <v>2176.5333333333328</v>
      </c>
      <c r="J487" s="36">
        <v>2200.4166666666665</v>
      </c>
      <c r="K487" s="31">
        <v>2152.65</v>
      </c>
      <c r="L487" s="31">
        <v>2091</v>
      </c>
      <c r="M487" s="31">
        <v>0.15989</v>
      </c>
      <c r="N487" s="1"/>
      <c r="O487" s="1"/>
    </row>
    <row r="488" spans="1:15" ht="12.75" customHeight="1">
      <c r="A488" s="33">
        <v>478</v>
      </c>
      <c r="B488" s="31" t="s">
        <v>535</v>
      </c>
      <c r="C488" s="36">
        <v>539.29999999999995</v>
      </c>
      <c r="D488" s="36">
        <v>542.44999999999993</v>
      </c>
      <c r="E488" s="36">
        <v>530.34999999999991</v>
      </c>
      <c r="F488" s="36">
        <v>521.4</v>
      </c>
      <c r="G488" s="36">
        <v>509.29999999999995</v>
      </c>
      <c r="H488" s="36">
        <v>551.39999999999986</v>
      </c>
      <c r="I488" s="36">
        <v>563.5</v>
      </c>
      <c r="J488" s="36">
        <v>572.44999999999982</v>
      </c>
      <c r="K488" s="31">
        <v>554.54999999999995</v>
      </c>
      <c r="L488" s="31">
        <v>533.5</v>
      </c>
      <c r="M488" s="31">
        <v>2.3878400000000002</v>
      </c>
      <c r="N488" s="1"/>
      <c r="O488" s="1"/>
    </row>
    <row r="489" spans="1:15" ht="12.75" customHeight="1">
      <c r="A489" s="33">
        <v>479</v>
      </c>
      <c r="B489" s="53" t="s">
        <v>536</v>
      </c>
      <c r="C489" s="31">
        <v>387.4</v>
      </c>
      <c r="D489" s="36">
        <v>388.45</v>
      </c>
      <c r="E489" s="36">
        <v>382.09999999999997</v>
      </c>
      <c r="F489" s="36">
        <v>376.79999999999995</v>
      </c>
      <c r="G489" s="36">
        <v>370.44999999999993</v>
      </c>
      <c r="H489" s="36">
        <v>393.75</v>
      </c>
      <c r="I489" s="36">
        <v>400.1</v>
      </c>
      <c r="J489" s="36">
        <v>405.40000000000003</v>
      </c>
      <c r="K489" s="31">
        <v>394.8</v>
      </c>
      <c r="L489" s="31">
        <v>383.15</v>
      </c>
      <c r="M489" s="31">
        <v>2.1066500000000001</v>
      </c>
      <c r="N489" s="1"/>
      <c r="O489" s="1"/>
    </row>
    <row r="490" spans="1:15" ht="12.75" customHeight="1">
      <c r="A490" s="33">
        <v>480</v>
      </c>
      <c r="B490" s="53" t="s">
        <v>537</v>
      </c>
      <c r="C490" s="36">
        <v>445.9</v>
      </c>
      <c r="D490" s="36">
        <v>441.86666666666662</v>
      </c>
      <c r="E490" s="36">
        <v>436.13333333333321</v>
      </c>
      <c r="F490" s="36">
        <v>426.36666666666662</v>
      </c>
      <c r="G490" s="36">
        <v>420.63333333333321</v>
      </c>
      <c r="H490" s="36">
        <v>451.63333333333321</v>
      </c>
      <c r="I490" s="36">
        <v>457.36666666666667</v>
      </c>
      <c r="J490" s="36">
        <v>467.13333333333321</v>
      </c>
      <c r="K490" s="31">
        <v>447.6</v>
      </c>
      <c r="L490" s="31">
        <v>432.1</v>
      </c>
      <c r="M490" s="31">
        <v>1.55918</v>
      </c>
      <c r="N490" s="1"/>
      <c r="O490" s="1"/>
    </row>
    <row r="491" spans="1:15" ht="12.75" customHeight="1">
      <c r="A491" s="33">
        <v>481</v>
      </c>
      <c r="B491" s="53" t="s">
        <v>538</v>
      </c>
      <c r="C491" s="31">
        <v>503.15</v>
      </c>
      <c r="D491" s="36">
        <v>507.34999999999997</v>
      </c>
      <c r="E491" s="36">
        <v>495.79999999999995</v>
      </c>
      <c r="F491" s="36">
        <v>488.45</v>
      </c>
      <c r="G491" s="36">
        <v>476.9</v>
      </c>
      <c r="H491" s="36">
        <v>514.69999999999993</v>
      </c>
      <c r="I491" s="36">
        <v>526.25</v>
      </c>
      <c r="J491" s="36">
        <v>533.59999999999991</v>
      </c>
      <c r="K491" s="31">
        <v>518.9</v>
      </c>
      <c r="L491" s="31">
        <v>500</v>
      </c>
      <c r="M491" s="31">
        <v>1.4121900000000001</v>
      </c>
      <c r="N491" s="1"/>
      <c r="O491" s="1"/>
    </row>
    <row r="492" spans="1:15" ht="12.75" customHeight="1">
      <c r="A492" s="33">
        <v>482</v>
      </c>
      <c r="B492" s="53" t="s">
        <v>300</v>
      </c>
      <c r="C492" s="36">
        <v>1442.8</v>
      </c>
      <c r="D492" s="36">
        <v>1460.2666666666667</v>
      </c>
      <c r="E492" s="36">
        <v>1420.5333333333333</v>
      </c>
      <c r="F492" s="36">
        <v>1398.2666666666667</v>
      </c>
      <c r="G492" s="36">
        <v>1358.5333333333333</v>
      </c>
      <c r="H492" s="36">
        <v>1482.5333333333333</v>
      </c>
      <c r="I492" s="36">
        <v>1522.2666666666664</v>
      </c>
      <c r="J492" s="36">
        <v>1544.5333333333333</v>
      </c>
      <c r="K492" s="31">
        <v>1500</v>
      </c>
      <c r="L492" s="31">
        <v>1438</v>
      </c>
      <c r="M492" s="31">
        <v>28.863350000000001</v>
      </c>
      <c r="N492" s="1"/>
      <c r="O492" s="1"/>
    </row>
    <row r="493" spans="1:15" ht="12.75" customHeight="1">
      <c r="A493" s="33">
        <v>483</v>
      </c>
      <c r="B493" s="53" t="s">
        <v>539</v>
      </c>
      <c r="C493" s="36">
        <v>962.3</v>
      </c>
      <c r="D493" s="36">
        <v>948.36666666666667</v>
      </c>
      <c r="E493" s="36">
        <v>931.73333333333335</v>
      </c>
      <c r="F493" s="36">
        <v>901.16666666666663</v>
      </c>
      <c r="G493" s="36">
        <v>884.5333333333333</v>
      </c>
      <c r="H493" s="36">
        <v>978.93333333333339</v>
      </c>
      <c r="I493" s="36">
        <v>995.56666666666683</v>
      </c>
      <c r="J493" s="36">
        <v>1026.1333333333334</v>
      </c>
      <c r="K493" s="31">
        <v>965</v>
      </c>
      <c r="L493" s="31">
        <v>917.8</v>
      </c>
      <c r="M493" s="31">
        <v>5.3432700000000004</v>
      </c>
      <c r="N493" s="1"/>
      <c r="O493" s="1"/>
    </row>
    <row r="494" spans="1:15" ht="12.75" customHeight="1">
      <c r="A494" s="33">
        <v>484</v>
      </c>
      <c r="B494" s="53" t="s">
        <v>235</v>
      </c>
      <c r="C494" s="36">
        <v>396</v>
      </c>
      <c r="D494" s="36">
        <v>399.83333333333331</v>
      </c>
      <c r="E494" s="36">
        <v>388.16666666666663</v>
      </c>
      <c r="F494" s="36">
        <v>380.33333333333331</v>
      </c>
      <c r="G494" s="36">
        <v>368.66666666666663</v>
      </c>
      <c r="H494" s="36">
        <v>407.66666666666663</v>
      </c>
      <c r="I494" s="36">
        <v>419.33333333333326</v>
      </c>
      <c r="J494" s="36">
        <v>427.16666666666663</v>
      </c>
      <c r="K494" s="31">
        <v>411.5</v>
      </c>
      <c r="L494" s="31">
        <v>392</v>
      </c>
      <c r="M494" s="31">
        <v>87.972130000000007</v>
      </c>
      <c r="N494" s="1"/>
      <c r="O494" s="1"/>
    </row>
    <row r="495" spans="1:15" ht="12.75" customHeight="1">
      <c r="A495" s="33">
        <v>485</v>
      </c>
      <c r="B495" s="53" t="s">
        <v>540</v>
      </c>
      <c r="C495" s="36">
        <v>666.05</v>
      </c>
      <c r="D495" s="36">
        <v>672.48333333333323</v>
      </c>
      <c r="E495" s="36">
        <v>656.06666666666649</v>
      </c>
      <c r="F495" s="36">
        <v>646.08333333333326</v>
      </c>
      <c r="G495" s="36">
        <v>629.66666666666652</v>
      </c>
      <c r="H495" s="36">
        <v>682.46666666666647</v>
      </c>
      <c r="I495" s="36">
        <v>698.88333333333321</v>
      </c>
      <c r="J495" s="36">
        <v>708.86666666666645</v>
      </c>
      <c r="K495" s="31">
        <v>688.9</v>
      </c>
      <c r="L495" s="31">
        <v>662.5</v>
      </c>
      <c r="M495" s="31">
        <v>1.5096400000000001</v>
      </c>
      <c r="N495" s="1"/>
      <c r="O495" s="1"/>
    </row>
    <row r="496" spans="1:15" ht="12.75" customHeight="1">
      <c r="A496" s="33">
        <v>486</v>
      </c>
      <c r="B496" s="53" t="s">
        <v>541</v>
      </c>
      <c r="C496" s="36">
        <v>1600.9</v>
      </c>
      <c r="D496" s="36">
        <v>1604.3500000000001</v>
      </c>
      <c r="E496" s="36">
        <v>1588.6000000000004</v>
      </c>
      <c r="F496" s="36">
        <v>1576.3000000000002</v>
      </c>
      <c r="G496" s="36">
        <v>1560.5500000000004</v>
      </c>
      <c r="H496" s="36">
        <v>1616.6500000000003</v>
      </c>
      <c r="I496" s="36">
        <v>1632.3999999999999</v>
      </c>
      <c r="J496" s="36">
        <v>1644.7000000000003</v>
      </c>
      <c r="K496" s="31">
        <v>1620.1</v>
      </c>
      <c r="L496" s="31">
        <v>1592.05</v>
      </c>
      <c r="M496" s="31">
        <v>0.41877999999999999</v>
      </c>
      <c r="N496" s="1"/>
      <c r="O496" s="1"/>
    </row>
    <row r="497" spans="1:15" ht="12.75" customHeight="1">
      <c r="A497" s="33">
        <v>487</v>
      </c>
      <c r="B497" s="53" t="s">
        <v>139</v>
      </c>
      <c r="C497" s="36">
        <v>12.4</v>
      </c>
      <c r="D497" s="36">
        <v>12.466666666666667</v>
      </c>
      <c r="E497" s="36">
        <v>12.033333333333333</v>
      </c>
      <c r="F497" s="36">
        <v>11.666666666666666</v>
      </c>
      <c r="G497" s="36">
        <v>11.233333333333333</v>
      </c>
      <c r="H497" s="36">
        <v>12.833333333333334</v>
      </c>
      <c r="I497" s="36">
        <v>13.266666666666667</v>
      </c>
      <c r="J497" s="36">
        <v>13.633333333333335</v>
      </c>
      <c r="K497" s="31">
        <v>12.9</v>
      </c>
      <c r="L497" s="31">
        <v>12.1</v>
      </c>
      <c r="M497" s="31">
        <v>12973.64839</v>
      </c>
      <c r="N497" s="1"/>
      <c r="O497" s="1"/>
    </row>
    <row r="498" spans="1:15" ht="12.75" customHeight="1">
      <c r="A498" s="33">
        <v>488</v>
      </c>
      <c r="B498" s="53" t="s">
        <v>236</v>
      </c>
      <c r="C498" s="36">
        <v>1389.2</v>
      </c>
      <c r="D498" s="36">
        <v>1410.5666666666666</v>
      </c>
      <c r="E498" s="36">
        <v>1358.6333333333332</v>
      </c>
      <c r="F498" s="36">
        <v>1328.0666666666666</v>
      </c>
      <c r="G498" s="36">
        <v>1276.1333333333332</v>
      </c>
      <c r="H498" s="36">
        <v>1441.1333333333332</v>
      </c>
      <c r="I498" s="36">
        <v>1493.0666666666666</v>
      </c>
      <c r="J498" s="36">
        <v>1523.6333333333332</v>
      </c>
      <c r="K498" s="31">
        <v>1462.5</v>
      </c>
      <c r="L498" s="31">
        <v>1380</v>
      </c>
      <c r="M498" s="31">
        <v>23.536470000000001</v>
      </c>
      <c r="N498" s="1"/>
      <c r="O498" s="1"/>
    </row>
    <row r="499" spans="1:15" ht="12.75" customHeight="1">
      <c r="A499" s="33">
        <v>489</v>
      </c>
      <c r="B499" s="53" t="s">
        <v>542</v>
      </c>
      <c r="C499" s="53">
        <v>581.5</v>
      </c>
      <c r="D499" s="36">
        <v>578.81666666666672</v>
      </c>
      <c r="E499" s="36">
        <v>569.98333333333346</v>
      </c>
      <c r="F499" s="36">
        <v>558.4666666666667</v>
      </c>
      <c r="G499" s="36">
        <v>549.63333333333344</v>
      </c>
      <c r="H499" s="36">
        <v>590.33333333333348</v>
      </c>
      <c r="I499" s="36">
        <v>599.16666666666674</v>
      </c>
      <c r="J499" s="36">
        <v>610.68333333333351</v>
      </c>
      <c r="K499" s="31">
        <v>587.65</v>
      </c>
      <c r="L499" s="31">
        <v>567.29999999999995</v>
      </c>
      <c r="M499" s="31">
        <v>14.30381</v>
      </c>
      <c r="N499" s="1"/>
      <c r="O499" s="1"/>
    </row>
    <row r="500" spans="1:15" ht="12.75" customHeight="1">
      <c r="A500" s="33">
        <v>490</v>
      </c>
      <c r="B500" s="53" t="s">
        <v>880</v>
      </c>
      <c r="C500" s="53">
        <v>142.6</v>
      </c>
      <c r="D500" s="36">
        <v>144.63333333333335</v>
      </c>
      <c r="E500" s="36">
        <v>139.76666666666671</v>
      </c>
      <c r="F500" s="36">
        <v>136.93333333333337</v>
      </c>
      <c r="G500" s="36">
        <v>132.06666666666672</v>
      </c>
      <c r="H500" s="36">
        <v>147.4666666666667</v>
      </c>
      <c r="I500" s="36">
        <v>152.33333333333331</v>
      </c>
      <c r="J500" s="36">
        <v>155.16666666666669</v>
      </c>
      <c r="K500" s="31">
        <v>149.5</v>
      </c>
      <c r="L500" s="31">
        <v>141.80000000000001</v>
      </c>
      <c r="M500" s="31">
        <v>18.852989999999998</v>
      </c>
      <c r="N500" s="1"/>
      <c r="O500" s="1"/>
    </row>
    <row r="501" spans="1:15" ht="12.75" customHeight="1">
      <c r="A501" s="33">
        <v>491</v>
      </c>
      <c r="B501" s="53" t="s">
        <v>543</v>
      </c>
      <c r="C501" s="53">
        <v>884.9</v>
      </c>
      <c r="D501" s="36">
        <v>874.73333333333323</v>
      </c>
      <c r="E501" s="36">
        <v>849.46666666666647</v>
      </c>
      <c r="F501" s="36">
        <v>814.03333333333319</v>
      </c>
      <c r="G501" s="36">
        <v>788.76666666666642</v>
      </c>
      <c r="H501" s="36">
        <v>910.16666666666652</v>
      </c>
      <c r="I501" s="36">
        <v>935.43333333333317</v>
      </c>
      <c r="J501" s="36">
        <v>970.86666666666656</v>
      </c>
      <c r="K501" s="31">
        <v>900</v>
      </c>
      <c r="L501" s="31">
        <v>839.3</v>
      </c>
      <c r="M501" s="31">
        <v>2.3938799999999998</v>
      </c>
      <c r="N501" s="1"/>
      <c r="O501" s="1"/>
    </row>
    <row r="502" spans="1:15" ht="12.75" customHeight="1">
      <c r="A502" s="33">
        <v>492</v>
      </c>
      <c r="B502" s="53" t="s">
        <v>301</v>
      </c>
      <c r="C502" s="53">
        <v>1453.15</v>
      </c>
      <c r="D502" s="36">
        <v>1438.6333333333334</v>
      </c>
      <c r="E502" s="36">
        <v>1419.5666666666668</v>
      </c>
      <c r="F502" s="36">
        <v>1385.9833333333333</v>
      </c>
      <c r="G502" s="36">
        <v>1366.9166666666667</v>
      </c>
      <c r="H502" s="36">
        <v>1472.2166666666669</v>
      </c>
      <c r="I502" s="36">
        <v>1491.2833333333335</v>
      </c>
      <c r="J502" s="36">
        <v>1524.866666666667</v>
      </c>
      <c r="K502" s="31">
        <v>1457.7</v>
      </c>
      <c r="L502" s="31">
        <v>1405.05</v>
      </c>
      <c r="M502" s="31">
        <v>1.35032</v>
      </c>
      <c r="N502" s="1"/>
      <c r="O502" s="1"/>
    </row>
    <row r="503" spans="1:15" ht="12.75" customHeight="1">
      <c r="A503" s="33">
        <v>493</v>
      </c>
      <c r="B503" s="53" t="s">
        <v>237</v>
      </c>
      <c r="C503" s="36">
        <v>463.9</v>
      </c>
      <c r="D503" s="36">
        <v>461.08333333333331</v>
      </c>
      <c r="E503" s="36">
        <v>456.81666666666661</v>
      </c>
      <c r="F503" s="36">
        <v>449.73333333333329</v>
      </c>
      <c r="G503" s="36">
        <v>445.46666666666658</v>
      </c>
      <c r="H503" s="36">
        <v>468.16666666666663</v>
      </c>
      <c r="I503" s="36">
        <v>472.43333333333339</v>
      </c>
      <c r="J503" s="31">
        <v>479.51666666666665</v>
      </c>
      <c r="K503" s="31">
        <v>465.35</v>
      </c>
      <c r="L503" s="31">
        <v>454</v>
      </c>
      <c r="M503" s="53">
        <v>46.39264</v>
      </c>
      <c r="N503" s="1"/>
      <c r="O503" s="1"/>
    </row>
    <row r="504" spans="1:15" ht="12.75" customHeight="1">
      <c r="A504" s="33">
        <v>494</v>
      </c>
      <c r="B504" s="53" t="s">
        <v>302</v>
      </c>
      <c r="C504" s="36">
        <v>22.85</v>
      </c>
      <c r="D504" s="36">
        <v>23.266666666666669</v>
      </c>
      <c r="E504" s="36">
        <v>22.233333333333338</v>
      </c>
      <c r="F504" s="36">
        <v>21.616666666666667</v>
      </c>
      <c r="G504" s="36">
        <v>20.583333333333336</v>
      </c>
      <c r="H504" s="36">
        <v>23.88333333333334</v>
      </c>
      <c r="I504" s="36">
        <v>24.916666666666671</v>
      </c>
      <c r="J504" s="31">
        <v>25.533333333333342</v>
      </c>
      <c r="K504" s="31">
        <v>24.3</v>
      </c>
      <c r="L504" s="31">
        <v>22.65</v>
      </c>
      <c r="M504" s="53">
        <v>4458.1205900000004</v>
      </c>
      <c r="N504" s="1"/>
      <c r="O504" s="1"/>
    </row>
    <row r="505" spans="1:15" ht="12.75" customHeight="1">
      <c r="A505" s="33">
        <v>495</v>
      </c>
      <c r="B505" s="53" t="s">
        <v>544</v>
      </c>
      <c r="C505" s="53">
        <v>13377.1</v>
      </c>
      <c r="D505" s="36">
        <v>13415.35</v>
      </c>
      <c r="E505" s="36">
        <v>13291.75</v>
      </c>
      <c r="F505" s="36">
        <v>13206.4</v>
      </c>
      <c r="G505" s="36">
        <v>13082.8</v>
      </c>
      <c r="H505" s="36">
        <v>13500.7</v>
      </c>
      <c r="I505" s="36">
        <v>13624.300000000003</v>
      </c>
      <c r="J505" s="36">
        <v>13709.650000000001</v>
      </c>
      <c r="K505" s="31">
        <v>13538.95</v>
      </c>
      <c r="L505" s="31">
        <v>13330</v>
      </c>
      <c r="M505" s="31">
        <v>4.4229999999999998E-2</v>
      </c>
      <c r="N505" s="1"/>
      <c r="O505" s="1"/>
    </row>
    <row r="506" spans="1:15" ht="12.75" customHeight="1">
      <c r="A506" s="33">
        <v>496</v>
      </c>
      <c r="B506" s="53" t="s">
        <v>238</v>
      </c>
      <c r="C506" s="53">
        <v>133.69999999999999</v>
      </c>
      <c r="D506" s="36">
        <v>135.79999999999998</v>
      </c>
      <c r="E506" s="36">
        <v>130.39999999999998</v>
      </c>
      <c r="F506" s="36">
        <v>127.1</v>
      </c>
      <c r="G506" s="36">
        <v>121.69999999999999</v>
      </c>
      <c r="H506" s="36">
        <v>139.09999999999997</v>
      </c>
      <c r="I506" s="36">
        <v>144.5</v>
      </c>
      <c r="J506" s="36">
        <v>147.79999999999995</v>
      </c>
      <c r="K506" s="31">
        <v>141.19999999999999</v>
      </c>
      <c r="L506" s="31">
        <v>132.5</v>
      </c>
      <c r="M506" s="31">
        <v>261.62581</v>
      </c>
      <c r="N506" s="1"/>
      <c r="O506" s="1"/>
    </row>
    <row r="507" spans="1:15" ht="12.75" customHeight="1">
      <c r="A507" s="33">
        <v>497</v>
      </c>
      <c r="B507" s="53" t="s">
        <v>545</v>
      </c>
      <c r="C507" s="36">
        <v>609.9</v>
      </c>
      <c r="D507" s="36">
        <v>612.7166666666667</v>
      </c>
      <c r="E507" s="36">
        <v>595.53333333333342</v>
      </c>
      <c r="F507" s="36">
        <v>581.16666666666674</v>
      </c>
      <c r="G507" s="36">
        <v>563.98333333333346</v>
      </c>
      <c r="H507" s="36">
        <v>627.08333333333337</v>
      </c>
      <c r="I507" s="36">
        <v>644.26666666666677</v>
      </c>
      <c r="J507" s="31">
        <v>658.63333333333333</v>
      </c>
      <c r="K507" s="31">
        <v>629.9</v>
      </c>
      <c r="L507" s="31">
        <v>598.35</v>
      </c>
      <c r="M507" s="53">
        <v>8.9152299999999993</v>
      </c>
      <c r="N507" s="1"/>
      <c r="O507" s="1"/>
    </row>
    <row r="508" spans="1:15" ht="12.75" customHeight="1">
      <c r="A508" s="33">
        <v>498</v>
      </c>
      <c r="B508" s="53" t="s">
        <v>303</v>
      </c>
      <c r="C508" s="53">
        <v>191.45</v>
      </c>
      <c r="D508" s="36">
        <v>190.04999999999998</v>
      </c>
      <c r="E508" s="36">
        <v>183.74999999999997</v>
      </c>
      <c r="F508" s="36">
        <v>176.04999999999998</v>
      </c>
      <c r="G508" s="36">
        <v>169.74999999999997</v>
      </c>
      <c r="H508" s="36">
        <v>197.74999999999997</v>
      </c>
      <c r="I508" s="36">
        <v>204.04999999999998</v>
      </c>
      <c r="J508" s="36">
        <v>211.74999999999997</v>
      </c>
      <c r="K508" s="31">
        <v>196.35</v>
      </c>
      <c r="L508" s="31">
        <v>182.35</v>
      </c>
      <c r="M508" s="31">
        <v>481.61264999999997</v>
      </c>
      <c r="N508" s="1"/>
      <c r="O508" s="1"/>
    </row>
    <row r="509" spans="1:15" ht="12.75" customHeight="1">
      <c r="A509" s="203">
        <v>499</v>
      </c>
      <c r="B509" s="204" t="s">
        <v>239</v>
      </c>
      <c r="C509" s="204">
        <v>980.85</v>
      </c>
      <c r="D509" s="205">
        <v>993.11666666666667</v>
      </c>
      <c r="E509" s="205">
        <v>953.23333333333335</v>
      </c>
      <c r="F509" s="205">
        <v>925.61666666666667</v>
      </c>
      <c r="G509" s="205">
        <v>885.73333333333335</v>
      </c>
      <c r="H509" s="205">
        <v>1020.7333333333333</v>
      </c>
      <c r="I509" s="205">
        <v>1060.6166666666668</v>
      </c>
      <c r="J509" s="205">
        <v>1088.2333333333333</v>
      </c>
      <c r="K509" s="206">
        <v>1033</v>
      </c>
      <c r="L509" s="206">
        <v>965.5</v>
      </c>
      <c r="M509" s="206">
        <v>18.459810000000001</v>
      </c>
      <c r="N509" s="1"/>
      <c r="O509" s="1"/>
    </row>
    <row r="510" spans="1:15" ht="12.75" customHeight="1">
      <c r="A510" s="218">
        <v>500</v>
      </c>
      <c r="B510" s="219" t="s">
        <v>546</v>
      </c>
      <c r="C510" s="219">
        <v>1659.7</v>
      </c>
      <c r="D510" s="220">
        <v>1652.0333333333335</v>
      </c>
      <c r="E510" s="220">
        <v>1635.7166666666672</v>
      </c>
      <c r="F510" s="220">
        <v>1611.7333333333336</v>
      </c>
      <c r="G510" s="220">
        <v>1595.4166666666672</v>
      </c>
      <c r="H510" s="220">
        <v>1676.0166666666671</v>
      </c>
      <c r="I510" s="220">
        <v>1692.3333333333333</v>
      </c>
      <c r="J510" s="220">
        <v>1716.3166666666671</v>
      </c>
      <c r="K510" s="218">
        <v>1668.35</v>
      </c>
      <c r="L510" s="218">
        <v>1628.05</v>
      </c>
      <c r="M510" s="218">
        <v>0.28265000000000001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0" t="s">
        <v>547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240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242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243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244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4" t="s">
        <v>246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4" t="s">
        <v>247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4" t="s">
        <v>248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249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250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251</v>
      </c>
      <c r="N527" s="1"/>
      <c r="O527" s="1"/>
    </row>
    <row r="528" spans="1:15" ht="12.75" customHeight="1">
      <c r="A528" s="64" t="s">
        <v>252</v>
      </c>
      <c r="N528" s="1"/>
      <c r="O528" s="1"/>
    </row>
    <row r="529" spans="1:15" ht="12.75" customHeight="1">
      <c r="A529" s="64" t="s">
        <v>253</v>
      </c>
      <c r="N529" s="1"/>
      <c r="O529" s="1"/>
    </row>
    <row r="530" spans="1:15" ht="12.75" customHeight="1">
      <c r="A530" s="64" t="s">
        <v>254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64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4140625" defaultRowHeight="15" customHeight="1"/>
  <cols>
    <col min="1" max="1" width="12.109375" style="83" customWidth="1"/>
    <col min="2" max="2" width="14.33203125" style="32" customWidth="1"/>
    <col min="3" max="3" width="28.33203125" style="31" customWidth="1"/>
    <col min="4" max="4" width="55.6640625" style="31" customWidth="1"/>
    <col min="5" max="5" width="12.44140625" style="31" customWidth="1"/>
    <col min="6" max="6" width="13.109375" style="84" customWidth="1"/>
    <col min="7" max="7" width="9.5546875" style="32" customWidth="1"/>
    <col min="8" max="8" width="10.33203125" style="32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68" t="s">
        <v>308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40"/>
      <c r="B5" s="341"/>
      <c r="C5" s="340"/>
      <c r="D5" s="341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307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548</v>
      </c>
      <c r="B7" s="342" t="s">
        <v>549</v>
      </c>
      <c r="C7" s="342"/>
      <c r="D7" s="7">
        <f>Main!B10</f>
        <v>45420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2.8">
      <c r="A9" s="81" t="s">
        <v>550</v>
      </c>
      <c r="B9" s="82" t="s">
        <v>551</v>
      </c>
      <c r="C9" s="82" t="s">
        <v>552</v>
      </c>
      <c r="D9" s="82" t="s">
        <v>553</v>
      </c>
      <c r="E9" s="82" t="s">
        <v>554</v>
      </c>
      <c r="F9" s="82" t="s">
        <v>555</v>
      </c>
      <c r="G9" s="82" t="s">
        <v>556</v>
      </c>
      <c r="H9" s="82" t="s">
        <v>557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45419</v>
      </c>
      <c r="B10" s="32">
        <v>543678</v>
      </c>
      <c r="C10" s="31" t="s">
        <v>1024</v>
      </c>
      <c r="D10" s="31" t="s">
        <v>1025</v>
      </c>
      <c r="E10" s="31" t="s">
        <v>559</v>
      </c>
      <c r="F10" s="84">
        <v>72000</v>
      </c>
      <c r="G10" s="32">
        <v>46.77</v>
      </c>
      <c r="H10" s="32" t="s">
        <v>329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45419</v>
      </c>
      <c r="B11" s="32">
        <v>543678</v>
      </c>
      <c r="C11" s="31" t="s">
        <v>1024</v>
      </c>
      <c r="D11" s="31" t="s">
        <v>1026</v>
      </c>
      <c r="E11" s="31" t="s">
        <v>558</v>
      </c>
      <c r="F11" s="84">
        <v>84000</v>
      </c>
      <c r="G11" s="32">
        <v>45.97</v>
      </c>
      <c r="H11" s="32" t="s">
        <v>329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45419</v>
      </c>
      <c r="B12" s="32">
        <v>543678</v>
      </c>
      <c r="C12" s="31" t="s">
        <v>1024</v>
      </c>
      <c r="D12" s="31" t="s">
        <v>1027</v>
      </c>
      <c r="E12" s="31" t="s">
        <v>558</v>
      </c>
      <c r="F12" s="84">
        <v>48000</v>
      </c>
      <c r="G12" s="32">
        <v>46.75</v>
      </c>
      <c r="H12" s="32" t="s">
        <v>329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45419</v>
      </c>
      <c r="B13" s="32">
        <v>512149</v>
      </c>
      <c r="C13" s="31" t="s">
        <v>979</v>
      </c>
      <c r="D13" s="31" t="s">
        <v>981</v>
      </c>
      <c r="E13" s="31" t="s">
        <v>559</v>
      </c>
      <c r="F13" s="84">
        <v>11788367</v>
      </c>
      <c r="G13" s="32">
        <v>1.1499999999999999</v>
      </c>
      <c r="H13" s="32" t="s">
        <v>329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45419</v>
      </c>
      <c r="B14" s="32">
        <v>512149</v>
      </c>
      <c r="C14" s="31" t="s">
        <v>979</v>
      </c>
      <c r="D14" s="31" t="s">
        <v>981</v>
      </c>
      <c r="E14" s="31" t="s">
        <v>558</v>
      </c>
      <c r="F14" s="84">
        <v>500000</v>
      </c>
      <c r="G14" s="32">
        <v>1.1499999999999999</v>
      </c>
      <c r="H14" s="32" t="s">
        <v>329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45419</v>
      </c>
      <c r="B15" s="32">
        <v>532123</v>
      </c>
      <c r="C15" s="31" t="s">
        <v>1028</v>
      </c>
      <c r="D15" s="31" t="s">
        <v>888</v>
      </c>
      <c r="E15" s="31" t="s">
        <v>559</v>
      </c>
      <c r="F15" s="84">
        <v>465015</v>
      </c>
      <c r="G15" s="32">
        <v>11.28</v>
      </c>
      <c r="H15" s="32" t="s">
        <v>329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45419</v>
      </c>
      <c r="B16" s="32">
        <v>540829</v>
      </c>
      <c r="C16" s="31" t="s">
        <v>1029</v>
      </c>
      <c r="D16" s="31" t="s">
        <v>1030</v>
      </c>
      <c r="E16" s="31" t="s">
        <v>559</v>
      </c>
      <c r="F16" s="84">
        <v>13342</v>
      </c>
      <c r="G16" s="32">
        <v>9.4499999999999993</v>
      </c>
      <c r="H16" s="32" t="s">
        <v>329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45419</v>
      </c>
      <c r="B17" s="32">
        <v>504340</v>
      </c>
      <c r="C17" s="31" t="s">
        <v>1031</v>
      </c>
      <c r="D17" s="31" t="s">
        <v>1032</v>
      </c>
      <c r="E17" s="31" t="s">
        <v>558</v>
      </c>
      <c r="F17" s="84">
        <v>70500</v>
      </c>
      <c r="G17" s="32">
        <v>6.69</v>
      </c>
      <c r="H17" s="32" t="s">
        <v>329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45419</v>
      </c>
      <c r="B18" s="32">
        <v>504340</v>
      </c>
      <c r="C18" s="31" t="s">
        <v>1031</v>
      </c>
      <c r="D18" s="31" t="s">
        <v>1033</v>
      </c>
      <c r="E18" s="31" t="s">
        <v>559</v>
      </c>
      <c r="F18" s="84">
        <v>279456</v>
      </c>
      <c r="G18" s="32">
        <v>6.63</v>
      </c>
      <c r="H18" s="32" t="s">
        <v>329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45419</v>
      </c>
      <c r="B19" s="32">
        <v>504340</v>
      </c>
      <c r="C19" s="31" t="s">
        <v>1031</v>
      </c>
      <c r="D19" s="31" t="s">
        <v>1034</v>
      </c>
      <c r="E19" s="31" t="s">
        <v>558</v>
      </c>
      <c r="F19" s="84">
        <v>70000</v>
      </c>
      <c r="G19" s="32">
        <v>6.69</v>
      </c>
      <c r="H19" s="32" t="s">
        <v>329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45419</v>
      </c>
      <c r="B20" s="32">
        <v>504340</v>
      </c>
      <c r="C20" s="31" t="s">
        <v>1031</v>
      </c>
      <c r="D20" s="31" t="s">
        <v>1035</v>
      </c>
      <c r="E20" s="31" t="s">
        <v>558</v>
      </c>
      <c r="F20" s="84">
        <v>71000</v>
      </c>
      <c r="G20" s="32">
        <v>6.69</v>
      </c>
      <c r="H20" s="32" t="s">
        <v>329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45419</v>
      </c>
      <c r="B21" s="32">
        <v>540190</v>
      </c>
      <c r="C21" s="31" t="s">
        <v>948</v>
      </c>
      <c r="D21" s="31" t="s">
        <v>982</v>
      </c>
      <c r="E21" s="31" t="s">
        <v>558</v>
      </c>
      <c r="F21" s="84">
        <v>300000</v>
      </c>
      <c r="G21" s="32">
        <v>6.76</v>
      </c>
      <c r="H21" s="32" t="s">
        <v>329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45419</v>
      </c>
      <c r="B22" s="32">
        <v>504397</v>
      </c>
      <c r="C22" s="31" t="s">
        <v>1036</v>
      </c>
      <c r="D22" s="31" t="s">
        <v>982</v>
      </c>
      <c r="E22" s="31" t="s">
        <v>559</v>
      </c>
      <c r="F22" s="84">
        <v>3833</v>
      </c>
      <c r="G22" s="32">
        <v>141.25</v>
      </c>
      <c r="H22" s="32" t="s">
        <v>329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45419</v>
      </c>
      <c r="B23" s="32">
        <v>504397</v>
      </c>
      <c r="C23" s="31" t="s">
        <v>1036</v>
      </c>
      <c r="D23" s="31" t="s">
        <v>1037</v>
      </c>
      <c r="E23" s="31" t="s">
        <v>558</v>
      </c>
      <c r="F23" s="84">
        <v>8237</v>
      </c>
      <c r="G23" s="32">
        <v>139.66999999999999</v>
      </c>
      <c r="H23" s="32" t="s">
        <v>329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45419</v>
      </c>
      <c r="B24" s="32">
        <v>504397</v>
      </c>
      <c r="C24" s="31" t="s">
        <v>1036</v>
      </c>
      <c r="D24" s="31" t="s">
        <v>888</v>
      </c>
      <c r="E24" s="31" t="s">
        <v>559</v>
      </c>
      <c r="F24" s="84">
        <v>3000</v>
      </c>
      <c r="G24" s="32">
        <v>138.5</v>
      </c>
      <c r="H24" s="32" t="s">
        <v>329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45419</v>
      </c>
      <c r="B25" s="32">
        <v>513309</v>
      </c>
      <c r="C25" s="31" t="s">
        <v>920</v>
      </c>
      <c r="D25" s="31" t="s">
        <v>910</v>
      </c>
      <c r="E25" s="31" t="s">
        <v>558</v>
      </c>
      <c r="F25" s="84">
        <v>79169</v>
      </c>
      <c r="G25" s="32">
        <v>13.52</v>
      </c>
      <c r="H25" s="32" t="s">
        <v>329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45419</v>
      </c>
      <c r="B26" s="32">
        <v>513309</v>
      </c>
      <c r="C26" s="31" t="s">
        <v>920</v>
      </c>
      <c r="D26" s="31" t="s">
        <v>1038</v>
      </c>
      <c r="E26" s="31" t="s">
        <v>559</v>
      </c>
      <c r="F26" s="84">
        <v>290637</v>
      </c>
      <c r="G26" s="32">
        <v>13.52</v>
      </c>
      <c r="H26" s="32" t="s">
        <v>329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45419</v>
      </c>
      <c r="B27" s="32">
        <v>513309</v>
      </c>
      <c r="C27" s="31" t="s">
        <v>920</v>
      </c>
      <c r="D27" s="31" t="s">
        <v>910</v>
      </c>
      <c r="E27" s="31" t="s">
        <v>559</v>
      </c>
      <c r="F27" s="84">
        <v>79169</v>
      </c>
      <c r="G27" s="32">
        <v>13.83</v>
      </c>
      <c r="H27" s="32" t="s">
        <v>329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45419</v>
      </c>
      <c r="B28" s="32">
        <v>513309</v>
      </c>
      <c r="C28" s="31" t="s">
        <v>920</v>
      </c>
      <c r="D28" s="31" t="s">
        <v>1039</v>
      </c>
      <c r="E28" s="31" t="s">
        <v>559</v>
      </c>
      <c r="F28" s="84">
        <v>12000</v>
      </c>
      <c r="G28" s="32">
        <v>13.52</v>
      </c>
      <c r="H28" s="32" t="s">
        <v>329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45419</v>
      </c>
      <c r="B29" s="32">
        <v>513309</v>
      </c>
      <c r="C29" s="31" t="s">
        <v>920</v>
      </c>
      <c r="D29" s="31" t="s">
        <v>1039</v>
      </c>
      <c r="E29" s="31" t="s">
        <v>558</v>
      </c>
      <c r="F29" s="84">
        <v>139000</v>
      </c>
      <c r="G29" s="32">
        <v>13.7</v>
      </c>
      <c r="H29" s="32" t="s">
        <v>329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45419</v>
      </c>
      <c r="B30" s="32">
        <v>513309</v>
      </c>
      <c r="C30" s="31" t="s">
        <v>920</v>
      </c>
      <c r="D30" s="31" t="s">
        <v>1040</v>
      </c>
      <c r="E30" s="31" t="s">
        <v>559</v>
      </c>
      <c r="F30" s="84">
        <v>58000</v>
      </c>
      <c r="G30" s="32">
        <v>13.52</v>
      </c>
      <c r="H30" s="32" t="s">
        <v>329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45419</v>
      </c>
      <c r="B31" s="32">
        <v>513309</v>
      </c>
      <c r="C31" s="31" t="s">
        <v>920</v>
      </c>
      <c r="D31" s="31" t="s">
        <v>1041</v>
      </c>
      <c r="E31" s="31" t="s">
        <v>558</v>
      </c>
      <c r="F31" s="84">
        <v>100000</v>
      </c>
      <c r="G31" s="32">
        <v>13.52</v>
      </c>
      <c r="H31" s="32" t="s">
        <v>329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45419</v>
      </c>
      <c r="B32" s="32">
        <v>513309</v>
      </c>
      <c r="C32" s="31" t="s">
        <v>920</v>
      </c>
      <c r="D32" s="31" t="s">
        <v>983</v>
      </c>
      <c r="E32" s="31" t="s">
        <v>559</v>
      </c>
      <c r="F32" s="84">
        <v>34513</v>
      </c>
      <c r="G32" s="32">
        <v>13.63</v>
      </c>
      <c r="H32" s="32" t="s">
        <v>329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45419</v>
      </c>
      <c r="B33" s="32">
        <v>513309</v>
      </c>
      <c r="C33" s="31" t="s">
        <v>920</v>
      </c>
      <c r="D33" s="31" t="s">
        <v>983</v>
      </c>
      <c r="E33" s="31" t="s">
        <v>558</v>
      </c>
      <c r="F33" s="84">
        <v>36513</v>
      </c>
      <c r="G33" s="32">
        <v>13.59</v>
      </c>
      <c r="H33" s="32" t="s">
        <v>329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45419</v>
      </c>
      <c r="B34" s="32">
        <v>513337</v>
      </c>
      <c r="C34" s="31" t="s">
        <v>984</v>
      </c>
      <c r="D34" s="31" t="s">
        <v>1042</v>
      </c>
      <c r="E34" s="31" t="s">
        <v>559</v>
      </c>
      <c r="F34" s="84">
        <v>795000</v>
      </c>
      <c r="G34" s="32">
        <v>30.76</v>
      </c>
      <c r="H34" s="32" t="s">
        <v>329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45419</v>
      </c>
      <c r="B35" s="32">
        <v>513337</v>
      </c>
      <c r="C35" s="31" t="s">
        <v>984</v>
      </c>
      <c r="D35" s="31" t="s">
        <v>888</v>
      </c>
      <c r="E35" s="31" t="s">
        <v>559</v>
      </c>
      <c r="F35" s="84">
        <v>572174</v>
      </c>
      <c r="G35" s="32">
        <v>30.74</v>
      </c>
      <c r="H35" s="32" t="s">
        <v>329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45419</v>
      </c>
      <c r="B36" s="32">
        <v>513337</v>
      </c>
      <c r="C36" s="31" t="s">
        <v>984</v>
      </c>
      <c r="D36" s="31" t="s">
        <v>888</v>
      </c>
      <c r="E36" s="31" t="s">
        <v>558</v>
      </c>
      <c r="F36" s="84">
        <v>700000</v>
      </c>
      <c r="G36" s="32">
        <v>30.7</v>
      </c>
      <c r="H36" s="32" t="s">
        <v>329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45419</v>
      </c>
      <c r="B37" s="32">
        <v>544163</v>
      </c>
      <c r="C37" s="31" t="s">
        <v>1043</v>
      </c>
      <c r="D37" s="31" t="s">
        <v>1044</v>
      </c>
      <c r="E37" s="31" t="s">
        <v>558</v>
      </c>
      <c r="F37" s="84">
        <v>30000</v>
      </c>
      <c r="G37" s="32">
        <v>170.1</v>
      </c>
      <c r="H37" s="32" t="s">
        <v>329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45419</v>
      </c>
      <c r="B38" s="32">
        <v>544163</v>
      </c>
      <c r="C38" s="31" t="s">
        <v>1043</v>
      </c>
      <c r="D38" s="31" t="s">
        <v>1044</v>
      </c>
      <c r="E38" s="31" t="s">
        <v>559</v>
      </c>
      <c r="F38" s="84">
        <v>39000</v>
      </c>
      <c r="G38" s="32">
        <v>167</v>
      </c>
      <c r="H38" s="32" t="s">
        <v>329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45419</v>
      </c>
      <c r="B39" s="32">
        <v>544163</v>
      </c>
      <c r="C39" s="31" t="s">
        <v>1043</v>
      </c>
      <c r="D39" s="31" t="s">
        <v>966</v>
      </c>
      <c r="E39" s="31" t="s">
        <v>559</v>
      </c>
      <c r="F39" s="84">
        <v>6000</v>
      </c>
      <c r="G39" s="32">
        <v>170.1</v>
      </c>
      <c r="H39" s="32" t="s">
        <v>329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45419</v>
      </c>
      <c r="B40" s="32">
        <v>544163</v>
      </c>
      <c r="C40" s="31" t="s">
        <v>1043</v>
      </c>
      <c r="D40" s="31" t="s">
        <v>966</v>
      </c>
      <c r="E40" s="31" t="s">
        <v>558</v>
      </c>
      <c r="F40" s="84">
        <v>24000</v>
      </c>
      <c r="G40" s="32">
        <v>169.9</v>
      </c>
      <c r="H40" s="32" t="s">
        <v>329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45419</v>
      </c>
      <c r="B41" s="32">
        <v>544163</v>
      </c>
      <c r="C41" s="31" t="s">
        <v>1043</v>
      </c>
      <c r="D41" s="31" t="s">
        <v>1045</v>
      </c>
      <c r="E41" s="31" t="s">
        <v>558</v>
      </c>
      <c r="F41" s="84">
        <v>42000</v>
      </c>
      <c r="G41" s="32">
        <v>166.51</v>
      </c>
      <c r="H41" s="32" t="s">
        <v>329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45419</v>
      </c>
      <c r="B42" s="32">
        <v>544163</v>
      </c>
      <c r="C42" s="31" t="s">
        <v>1043</v>
      </c>
      <c r="D42" s="31" t="s">
        <v>1046</v>
      </c>
      <c r="E42" s="31" t="s">
        <v>559</v>
      </c>
      <c r="F42" s="84">
        <v>33000</v>
      </c>
      <c r="G42" s="32">
        <v>161.76</v>
      </c>
      <c r="H42" s="32" t="s">
        <v>329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45419</v>
      </c>
      <c r="B43" s="32">
        <v>544163</v>
      </c>
      <c r="C43" s="31" t="s">
        <v>1043</v>
      </c>
      <c r="D43" s="31" t="s">
        <v>1047</v>
      </c>
      <c r="E43" s="31" t="s">
        <v>558</v>
      </c>
      <c r="F43" s="84">
        <v>39000</v>
      </c>
      <c r="G43" s="32">
        <v>169.85</v>
      </c>
      <c r="H43" s="32" t="s">
        <v>329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45419</v>
      </c>
      <c r="B44" s="32">
        <v>544163</v>
      </c>
      <c r="C44" s="31" t="s">
        <v>1043</v>
      </c>
      <c r="D44" s="31" t="s">
        <v>1047</v>
      </c>
      <c r="E44" s="31" t="s">
        <v>559</v>
      </c>
      <c r="F44" s="84">
        <v>24000</v>
      </c>
      <c r="G44" s="32">
        <v>168.67</v>
      </c>
      <c r="H44" s="32" t="s">
        <v>329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45419</v>
      </c>
      <c r="B45" s="32">
        <v>544163</v>
      </c>
      <c r="C45" s="31" t="s">
        <v>1043</v>
      </c>
      <c r="D45" s="31" t="s">
        <v>981</v>
      </c>
      <c r="E45" s="31" t="s">
        <v>559</v>
      </c>
      <c r="F45" s="84">
        <v>24000</v>
      </c>
      <c r="G45" s="32">
        <v>164.28</v>
      </c>
      <c r="H45" s="32" t="s">
        <v>329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45419</v>
      </c>
      <c r="B46" s="32">
        <v>544163</v>
      </c>
      <c r="C46" s="31" t="s">
        <v>1043</v>
      </c>
      <c r="D46" s="31" t="s">
        <v>1048</v>
      </c>
      <c r="E46" s="31" t="s">
        <v>559</v>
      </c>
      <c r="F46" s="84">
        <v>81000</v>
      </c>
      <c r="G46" s="32">
        <v>168.95</v>
      </c>
      <c r="H46" s="32" t="s">
        <v>329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45419</v>
      </c>
      <c r="B47" s="32">
        <v>544163</v>
      </c>
      <c r="C47" s="31" t="s">
        <v>1043</v>
      </c>
      <c r="D47" s="31" t="s">
        <v>990</v>
      </c>
      <c r="E47" s="31" t="s">
        <v>558</v>
      </c>
      <c r="F47" s="84">
        <v>30000</v>
      </c>
      <c r="G47" s="32">
        <v>163.75</v>
      </c>
      <c r="H47" s="32" t="s">
        <v>329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45419</v>
      </c>
      <c r="B48" s="32">
        <v>544163</v>
      </c>
      <c r="C48" s="31" t="s">
        <v>1043</v>
      </c>
      <c r="D48" s="31" t="s">
        <v>1048</v>
      </c>
      <c r="E48" s="31" t="s">
        <v>558</v>
      </c>
      <c r="F48" s="84">
        <v>84000</v>
      </c>
      <c r="G48" s="32">
        <v>162.9</v>
      </c>
      <c r="H48" s="32" t="s">
        <v>329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45419</v>
      </c>
      <c r="B49" s="32">
        <v>544163</v>
      </c>
      <c r="C49" s="31" t="s">
        <v>1043</v>
      </c>
      <c r="D49" s="31" t="s">
        <v>888</v>
      </c>
      <c r="E49" s="31" t="s">
        <v>559</v>
      </c>
      <c r="F49" s="84">
        <v>30000</v>
      </c>
      <c r="G49" s="32">
        <v>158</v>
      </c>
      <c r="H49" s="32" t="s">
        <v>329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45419</v>
      </c>
      <c r="B50" s="32">
        <v>544163</v>
      </c>
      <c r="C50" s="31" t="s">
        <v>1043</v>
      </c>
      <c r="D50" s="31" t="s">
        <v>947</v>
      </c>
      <c r="E50" s="31" t="s">
        <v>559</v>
      </c>
      <c r="F50" s="84">
        <v>33000</v>
      </c>
      <c r="G50" s="32">
        <v>163.5</v>
      </c>
      <c r="H50" s="32" t="s">
        <v>329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45419</v>
      </c>
      <c r="B51" s="32">
        <v>544163</v>
      </c>
      <c r="C51" s="31" t="s">
        <v>1043</v>
      </c>
      <c r="D51" s="31" t="s">
        <v>947</v>
      </c>
      <c r="E51" s="31" t="s">
        <v>558</v>
      </c>
      <c r="F51" s="84">
        <v>15000</v>
      </c>
      <c r="G51" s="32">
        <v>170.1</v>
      </c>
      <c r="H51" s="32" t="s">
        <v>329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45419</v>
      </c>
      <c r="B52" s="32">
        <v>500500</v>
      </c>
      <c r="C52" s="31" t="s">
        <v>993</v>
      </c>
      <c r="D52" s="31" t="s">
        <v>947</v>
      </c>
      <c r="E52" s="31" t="s">
        <v>558</v>
      </c>
      <c r="F52" s="84">
        <v>1463669</v>
      </c>
      <c r="G52" s="32">
        <v>44.19</v>
      </c>
      <c r="H52" s="32" t="s">
        <v>329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2.75" customHeight="1">
      <c r="A53" s="83">
        <v>45419</v>
      </c>
      <c r="B53" s="32">
        <v>500500</v>
      </c>
      <c r="C53" s="31" t="s">
        <v>993</v>
      </c>
      <c r="D53" s="31" t="s">
        <v>888</v>
      </c>
      <c r="E53" s="31" t="s">
        <v>558</v>
      </c>
      <c r="F53" s="84">
        <v>1188855</v>
      </c>
      <c r="G53" s="32">
        <v>44.19</v>
      </c>
      <c r="H53" s="32" t="s">
        <v>329</v>
      </c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</row>
    <row r="54" spans="1:28" ht="12.75" customHeight="1">
      <c r="A54" s="83">
        <v>45419</v>
      </c>
      <c r="B54" s="32">
        <v>500500</v>
      </c>
      <c r="C54" s="31" t="s">
        <v>993</v>
      </c>
      <c r="D54" s="31" t="s">
        <v>947</v>
      </c>
      <c r="E54" s="31" t="s">
        <v>559</v>
      </c>
      <c r="F54" s="84">
        <v>636176</v>
      </c>
      <c r="G54" s="32">
        <v>44.18</v>
      </c>
      <c r="H54" s="32" t="s">
        <v>329</v>
      </c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</row>
    <row r="55" spans="1:28" ht="12.75" customHeight="1">
      <c r="A55" s="83">
        <v>45419</v>
      </c>
      <c r="B55" s="32">
        <v>500500</v>
      </c>
      <c r="C55" s="31" t="s">
        <v>993</v>
      </c>
      <c r="D55" s="31" t="s">
        <v>888</v>
      </c>
      <c r="E55" s="31" t="s">
        <v>559</v>
      </c>
      <c r="F55" s="84">
        <v>1088855</v>
      </c>
      <c r="G55" s="32">
        <v>43.99</v>
      </c>
      <c r="H55" s="32" t="s">
        <v>329</v>
      </c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</row>
    <row r="56" spans="1:28" ht="12.75" customHeight="1">
      <c r="A56" s="83">
        <v>45419</v>
      </c>
      <c r="B56" s="32">
        <v>539175</v>
      </c>
      <c r="C56" s="31" t="s">
        <v>928</v>
      </c>
      <c r="D56" s="31" t="s">
        <v>927</v>
      </c>
      <c r="E56" s="31" t="s">
        <v>558</v>
      </c>
      <c r="F56" s="84">
        <v>108000</v>
      </c>
      <c r="G56" s="32">
        <v>14.7</v>
      </c>
      <c r="H56" s="32" t="s">
        <v>329</v>
      </c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</row>
    <row r="57" spans="1:28" ht="12.75" customHeight="1">
      <c r="A57" s="83">
        <v>45419</v>
      </c>
      <c r="B57" s="32">
        <v>539175</v>
      </c>
      <c r="C57" s="31" t="s">
        <v>928</v>
      </c>
      <c r="D57" s="31" t="s">
        <v>927</v>
      </c>
      <c r="E57" s="31" t="s">
        <v>559</v>
      </c>
      <c r="F57" s="84">
        <v>124010</v>
      </c>
      <c r="G57" s="32">
        <v>14.68</v>
      </c>
      <c r="H57" s="32" t="s">
        <v>329</v>
      </c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</row>
    <row r="58" spans="1:28" ht="12.75" customHeight="1">
      <c r="A58" s="83">
        <v>45419</v>
      </c>
      <c r="B58" s="32">
        <v>539175</v>
      </c>
      <c r="C58" s="31" t="s">
        <v>928</v>
      </c>
      <c r="D58" s="31" t="s">
        <v>1049</v>
      </c>
      <c r="E58" s="31" t="s">
        <v>559</v>
      </c>
      <c r="F58" s="84">
        <v>407770</v>
      </c>
      <c r="G58" s="32">
        <v>14.7</v>
      </c>
      <c r="H58" s="32" t="s">
        <v>329</v>
      </c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</row>
    <row r="59" spans="1:28" ht="12.75" customHeight="1">
      <c r="A59" s="83">
        <v>45419</v>
      </c>
      <c r="B59" s="32">
        <v>539175</v>
      </c>
      <c r="C59" s="31" t="s">
        <v>928</v>
      </c>
      <c r="D59" s="31" t="s">
        <v>1050</v>
      </c>
      <c r="E59" s="31" t="s">
        <v>559</v>
      </c>
      <c r="F59" s="84">
        <v>240000</v>
      </c>
      <c r="G59" s="32">
        <v>14.7</v>
      </c>
      <c r="H59" s="32" t="s">
        <v>329</v>
      </c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</row>
    <row r="60" spans="1:28" ht="12.75" customHeight="1">
      <c r="A60" s="83">
        <v>45419</v>
      </c>
      <c r="B60" s="32">
        <v>539175</v>
      </c>
      <c r="C60" s="31" t="s">
        <v>928</v>
      </c>
      <c r="D60" s="31" t="s">
        <v>1051</v>
      </c>
      <c r="E60" s="31" t="s">
        <v>559</v>
      </c>
      <c r="F60" s="84">
        <v>62586</v>
      </c>
      <c r="G60" s="32">
        <v>14.7</v>
      </c>
      <c r="H60" s="32" t="s">
        <v>329</v>
      </c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</row>
    <row r="61" spans="1:28" ht="12.75" customHeight="1">
      <c r="A61" s="83">
        <v>45419</v>
      </c>
      <c r="B61" s="32">
        <v>539175</v>
      </c>
      <c r="C61" s="31" t="s">
        <v>928</v>
      </c>
      <c r="D61" s="31" t="s">
        <v>929</v>
      </c>
      <c r="E61" s="31" t="s">
        <v>559</v>
      </c>
      <c r="F61" s="84">
        <v>106815</v>
      </c>
      <c r="G61" s="32">
        <v>14.7</v>
      </c>
      <c r="H61" s="32" t="s">
        <v>329</v>
      </c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</row>
    <row r="62" spans="1:28" ht="12.75" customHeight="1">
      <c r="A62" s="83">
        <v>45419</v>
      </c>
      <c r="B62" s="32">
        <v>539175</v>
      </c>
      <c r="C62" s="31" t="s">
        <v>928</v>
      </c>
      <c r="D62" s="31" t="s">
        <v>929</v>
      </c>
      <c r="E62" s="31" t="s">
        <v>558</v>
      </c>
      <c r="F62" s="84">
        <v>207319</v>
      </c>
      <c r="G62" s="32">
        <v>14.68</v>
      </c>
      <c r="H62" s="32" t="s">
        <v>329</v>
      </c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</row>
    <row r="63" spans="1:28" ht="12.75" customHeight="1">
      <c r="A63" s="83">
        <v>45419</v>
      </c>
      <c r="B63" s="32">
        <v>539175</v>
      </c>
      <c r="C63" s="31" t="s">
        <v>928</v>
      </c>
      <c r="D63" s="31" t="s">
        <v>1052</v>
      </c>
      <c r="E63" s="31" t="s">
        <v>559</v>
      </c>
      <c r="F63" s="84">
        <v>30000</v>
      </c>
      <c r="G63" s="32">
        <v>14.68</v>
      </c>
      <c r="H63" s="32" t="s">
        <v>329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</row>
    <row r="64" spans="1:28" ht="12.75" customHeight="1">
      <c r="A64" s="83">
        <v>45419</v>
      </c>
      <c r="B64" s="32">
        <v>539175</v>
      </c>
      <c r="C64" s="31" t="s">
        <v>928</v>
      </c>
      <c r="D64" s="31" t="s">
        <v>1052</v>
      </c>
      <c r="E64" s="31" t="s">
        <v>558</v>
      </c>
      <c r="F64" s="84">
        <v>50000</v>
      </c>
      <c r="G64" s="32">
        <v>14.7</v>
      </c>
      <c r="H64" s="32" t="s">
        <v>329</v>
      </c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</row>
    <row r="65" spans="1:28" ht="12.75" customHeight="1">
      <c r="A65" s="83">
        <v>45419</v>
      </c>
      <c r="B65" s="32">
        <v>539175</v>
      </c>
      <c r="C65" s="31" t="s">
        <v>928</v>
      </c>
      <c r="D65" s="31" t="s">
        <v>986</v>
      </c>
      <c r="E65" s="31" t="s">
        <v>558</v>
      </c>
      <c r="F65" s="84">
        <v>40707</v>
      </c>
      <c r="G65" s="32">
        <v>14.7</v>
      </c>
      <c r="H65" s="32" t="s">
        <v>329</v>
      </c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</row>
    <row r="66" spans="1:28" ht="12.75" customHeight="1">
      <c r="A66" s="83">
        <v>45419</v>
      </c>
      <c r="B66" s="32">
        <v>539175</v>
      </c>
      <c r="C66" s="31" t="s">
        <v>928</v>
      </c>
      <c r="D66" s="31" t="s">
        <v>1053</v>
      </c>
      <c r="E66" s="31" t="s">
        <v>558</v>
      </c>
      <c r="F66" s="84">
        <v>43429</v>
      </c>
      <c r="G66" s="32">
        <v>14.7</v>
      </c>
      <c r="H66" s="32" t="s">
        <v>329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</row>
    <row r="67" spans="1:28" ht="12.75" customHeight="1">
      <c r="A67" s="83">
        <v>45419</v>
      </c>
      <c r="B67" s="32">
        <v>539814</v>
      </c>
      <c r="C67" s="31" t="s">
        <v>1054</v>
      </c>
      <c r="D67" s="31" t="s">
        <v>888</v>
      </c>
      <c r="E67" s="31" t="s">
        <v>559</v>
      </c>
      <c r="F67" s="84">
        <v>23725</v>
      </c>
      <c r="G67" s="32">
        <v>178.9</v>
      </c>
      <c r="H67" s="32" t="s">
        <v>329</v>
      </c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</row>
    <row r="68" spans="1:28" ht="12.75" customHeight="1">
      <c r="A68" s="83">
        <v>45419</v>
      </c>
      <c r="B68" s="32">
        <v>539814</v>
      </c>
      <c r="C68" s="31" t="s">
        <v>1054</v>
      </c>
      <c r="D68" s="31" t="s">
        <v>1055</v>
      </c>
      <c r="E68" s="31" t="s">
        <v>559</v>
      </c>
      <c r="F68" s="84">
        <v>18737</v>
      </c>
      <c r="G68" s="32">
        <v>178.9</v>
      </c>
      <c r="H68" s="32" t="s">
        <v>329</v>
      </c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</row>
    <row r="69" spans="1:28" ht="12.75" customHeight="1">
      <c r="A69" s="83">
        <v>45419</v>
      </c>
      <c r="B69" s="32">
        <v>539814</v>
      </c>
      <c r="C69" s="31" t="s">
        <v>1054</v>
      </c>
      <c r="D69" s="31" t="s">
        <v>1056</v>
      </c>
      <c r="E69" s="31" t="s">
        <v>558</v>
      </c>
      <c r="F69" s="84">
        <v>16695</v>
      </c>
      <c r="G69" s="32">
        <v>166.54</v>
      </c>
      <c r="H69" s="32" t="s">
        <v>329</v>
      </c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</row>
    <row r="70" spans="1:28" ht="12.75" customHeight="1">
      <c r="A70" s="83">
        <v>45419</v>
      </c>
      <c r="B70" s="32">
        <v>539814</v>
      </c>
      <c r="C70" s="31" t="s">
        <v>1054</v>
      </c>
      <c r="D70" s="31" t="s">
        <v>1057</v>
      </c>
      <c r="E70" s="31" t="s">
        <v>559</v>
      </c>
      <c r="F70" s="84">
        <v>20000</v>
      </c>
      <c r="G70" s="32">
        <v>166.43</v>
      </c>
      <c r="H70" s="32" t="s">
        <v>329</v>
      </c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</row>
    <row r="71" spans="1:28" ht="12.75" customHeight="1">
      <c r="A71" s="83">
        <v>45419</v>
      </c>
      <c r="B71" s="32">
        <v>541337</v>
      </c>
      <c r="C71" s="31" t="s">
        <v>987</v>
      </c>
      <c r="D71" s="31" t="s">
        <v>985</v>
      </c>
      <c r="E71" s="31" t="s">
        <v>558</v>
      </c>
      <c r="F71" s="84">
        <v>69000</v>
      </c>
      <c r="G71" s="32">
        <v>6.1</v>
      </c>
      <c r="H71" s="32" t="s">
        <v>329</v>
      </c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</row>
    <row r="72" spans="1:28" ht="12.75" customHeight="1">
      <c r="A72" s="83">
        <v>45419</v>
      </c>
      <c r="B72" s="32">
        <v>541337</v>
      </c>
      <c r="C72" s="31" t="s">
        <v>987</v>
      </c>
      <c r="D72" s="31" t="s">
        <v>988</v>
      </c>
      <c r="E72" s="31" t="s">
        <v>558</v>
      </c>
      <c r="F72" s="84">
        <v>63000</v>
      </c>
      <c r="G72" s="32">
        <v>6.13</v>
      </c>
      <c r="H72" s="32" t="s">
        <v>329</v>
      </c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</row>
    <row r="73" spans="1:28" ht="12.75" customHeight="1">
      <c r="A73" s="83">
        <v>45419</v>
      </c>
      <c r="B73" s="32">
        <v>543262</v>
      </c>
      <c r="C73" s="31" t="s">
        <v>1058</v>
      </c>
      <c r="D73" s="31" t="s">
        <v>1059</v>
      </c>
      <c r="E73" s="31" t="s">
        <v>558</v>
      </c>
      <c r="F73" s="84">
        <v>51000</v>
      </c>
      <c r="G73" s="32">
        <v>70.53</v>
      </c>
      <c r="H73" s="32" t="s">
        <v>329</v>
      </c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</row>
    <row r="74" spans="1:28" ht="12.75" customHeight="1">
      <c r="A74" s="83">
        <v>45419</v>
      </c>
      <c r="B74" s="32">
        <v>531494</v>
      </c>
      <c r="C74" s="31" t="s">
        <v>964</v>
      </c>
      <c r="D74" s="31" t="s">
        <v>1060</v>
      </c>
      <c r="E74" s="31" t="s">
        <v>559</v>
      </c>
      <c r="F74" s="84">
        <v>1907164</v>
      </c>
      <c r="G74" s="32">
        <v>13.1</v>
      </c>
      <c r="H74" s="32" t="s">
        <v>329</v>
      </c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</row>
    <row r="75" spans="1:28" ht="12.75" customHeight="1">
      <c r="A75" s="83">
        <v>45419</v>
      </c>
      <c r="B75" s="32">
        <v>523242</v>
      </c>
      <c r="C75" s="31" t="s">
        <v>949</v>
      </c>
      <c r="D75" s="31" t="s">
        <v>926</v>
      </c>
      <c r="E75" s="31" t="s">
        <v>558</v>
      </c>
      <c r="F75" s="84">
        <v>71000</v>
      </c>
      <c r="G75" s="32">
        <v>7.43</v>
      </c>
      <c r="H75" s="32" t="s">
        <v>329</v>
      </c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</row>
    <row r="76" spans="1:28" ht="12.75" customHeight="1">
      <c r="A76" s="83">
        <v>45419</v>
      </c>
      <c r="B76" s="32">
        <v>532911</v>
      </c>
      <c r="C76" s="31" t="s">
        <v>989</v>
      </c>
      <c r="D76" s="31" t="s">
        <v>1061</v>
      </c>
      <c r="E76" s="31" t="s">
        <v>559</v>
      </c>
      <c r="F76" s="84">
        <v>299054</v>
      </c>
      <c r="G76" s="32">
        <v>15.18</v>
      </c>
      <c r="H76" s="32" t="s">
        <v>329</v>
      </c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</row>
    <row r="77" spans="1:28" ht="12.75" customHeight="1">
      <c r="A77" s="83">
        <v>45419</v>
      </c>
      <c r="B77" s="32">
        <v>532911</v>
      </c>
      <c r="C77" s="31" t="s">
        <v>989</v>
      </c>
      <c r="D77" s="31" t="s">
        <v>1061</v>
      </c>
      <c r="E77" s="31" t="s">
        <v>558</v>
      </c>
      <c r="F77" s="84">
        <v>299054</v>
      </c>
      <c r="G77" s="32">
        <v>15</v>
      </c>
      <c r="H77" s="32" t="s">
        <v>329</v>
      </c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</row>
    <row r="78" spans="1:28" ht="12.75" customHeight="1">
      <c r="A78" s="83">
        <v>45419</v>
      </c>
      <c r="B78" s="32">
        <v>532911</v>
      </c>
      <c r="C78" s="31" t="s">
        <v>989</v>
      </c>
      <c r="D78" s="31" t="s">
        <v>966</v>
      </c>
      <c r="E78" s="31" t="s">
        <v>559</v>
      </c>
      <c r="F78" s="84">
        <v>46614</v>
      </c>
      <c r="G78" s="32">
        <v>15</v>
      </c>
      <c r="H78" s="32" t="s">
        <v>329</v>
      </c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</row>
    <row r="79" spans="1:28" ht="12.75" customHeight="1">
      <c r="A79" s="83">
        <v>45419</v>
      </c>
      <c r="B79" s="32">
        <v>532911</v>
      </c>
      <c r="C79" s="31" t="s">
        <v>989</v>
      </c>
      <c r="D79" s="31" t="s">
        <v>966</v>
      </c>
      <c r="E79" s="31" t="s">
        <v>558</v>
      </c>
      <c r="F79" s="84">
        <v>126200</v>
      </c>
      <c r="G79" s="32">
        <v>15.19</v>
      </c>
      <c r="H79" s="32" t="s">
        <v>329</v>
      </c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</row>
    <row r="80" spans="1:28" ht="12.75" customHeight="1">
      <c r="A80" s="83">
        <v>45419</v>
      </c>
      <c r="B80" s="32">
        <v>532911</v>
      </c>
      <c r="C80" s="31" t="s">
        <v>989</v>
      </c>
      <c r="D80" s="31" t="s">
        <v>980</v>
      </c>
      <c r="E80" s="31" t="s">
        <v>558</v>
      </c>
      <c r="F80" s="84">
        <v>304995</v>
      </c>
      <c r="G80" s="32">
        <v>14.95</v>
      </c>
      <c r="H80" s="32" t="s">
        <v>329</v>
      </c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</row>
    <row r="81" spans="1:28" ht="12.75" customHeight="1">
      <c r="A81" s="83">
        <v>45419</v>
      </c>
      <c r="B81" s="32">
        <v>532911</v>
      </c>
      <c r="C81" s="31" t="s">
        <v>989</v>
      </c>
      <c r="D81" s="31" t="s">
        <v>980</v>
      </c>
      <c r="E81" s="31" t="s">
        <v>559</v>
      </c>
      <c r="F81" s="84">
        <v>304995</v>
      </c>
      <c r="G81" s="32">
        <v>14.98</v>
      </c>
      <c r="H81" s="32" t="s">
        <v>329</v>
      </c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</row>
    <row r="82" spans="1:28" ht="12.75" customHeight="1">
      <c r="A82" s="83">
        <v>45419</v>
      </c>
      <c r="B82" s="32">
        <v>532911</v>
      </c>
      <c r="C82" s="31" t="s">
        <v>989</v>
      </c>
      <c r="D82" s="31" t="s">
        <v>931</v>
      </c>
      <c r="E82" s="31" t="s">
        <v>558</v>
      </c>
      <c r="F82" s="84">
        <v>50000</v>
      </c>
      <c r="G82" s="32">
        <v>15.2</v>
      </c>
      <c r="H82" s="32" t="s">
        <v>329</v>
      </c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</row>
    <row r="83" spans="1:28" ht="12.75" customHeight="1">
      <c r="A83" s="83">
        <v>45419</v>
      </c>
      <c r="B83" s="32">
        <v>532911</v>
      </c>
      <c r="C83" s="31" t="s">
        <v>989</v>
      </c>
      <c r="D83" s="31" t="s">
        <v>931</v>
      </c>
      <c r="E83" s="31" t="s">
        <v>559</v>
      </c>
      <c r="F83" s="84">
        <v>75000</v>
      </c>
      <c r="G83" s="32">
        <v>14.64</v>
      </c>
      <c r="H83" s="32" t="s">
        <v>329</v>
      </c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</row>
    <row r="84" spans="1:28" ht="12.75" customHeight="1">
      <c r="A84" s="83">
        <v>45419</v>
      </c>
      <c r="B84" s="32">
        <v>532911</v>
      </c>
      <c r="C84" s="31" t="s">
        <v>989</v>
      </c>
      <c r="D84" s="31" t="s">
        <v>925</v>
      </c>
      <c r="E84" s="31" t="s">
        <v>559</v>
      </c>
      <c r="F84" s="84">
        <v>100911</v>
      </c>
      <c r="G84" s="32">
        <v>15.2</v>
      </c>
      <c r="H84" s="32" t="s">
        <v>329</v>
      </c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</row>
    <row r="85" spans="1:28" ht="12.75" customHeight="1">
      <c r="A85" s="83">
        <v>45419</v>
      </c>
      <c r="B85" s="32">
        <v>532911</v>
      </c>
      <c r="C85" s="31" t="s">
        <v>989</v>
      </c>
      <c r="D85" s="31" t="s">
        <v>925</v>
      </c>
      <c r="E85" s="31" t="s">
        <v>558</v>
      </c>
      <c r="F85" s="84">
        <v>100911</v>
      </c>
      <c r="G85" s="32">
        <v>15.06</v>
      </c>
      <c r="H85" s="32" t="s">
        <v>329</v>
      </c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</row>
    <row r="86" spans="1:28" ht="12.75" customHeight="1">
      <c r="A86" s="83">
        <v>45419</v>
      </c>
      <c r="B86" s="32">
        <v>514010</v>
      </c>
      <c r="C86" s="31" t="s">
        <v>1062</v>
      </c>
      <c r="D86" s="31" t="s">
        <v>1063</v>
      </c>
      <c r="E86" s="31" t="s">
        <v>559</v>
      </c>
      <c r="F86" s="84">
        <v>1500000</v>
      </c>
      <c r="G86" s="32">
        <v>47.13</v>
      </c>
      <c r="H86" s="32" t="s">
        <v>329</v>
      </c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</row>
    <row r="87" spans="1:28" ht="12.75" customHeight="1">
      <c r="A87" s="83">
        <v>45419</v>
      </c>
      <c r="B87" s="32">
        <v>514010</v>
      </c>
      <c r="C87" s="31" t="s">
        <v>1062</v>
      </c>
      <c r="D87" s="31" t="s">
        <v>1064</v>
      </c>
      <c r="E87" s="31" t="s">
        <v>558</v>
      </c>
      <c r="F87" s="84">
        <v>1000000</v>
      </c>
      <c r="G87" s="32">
        <v>47.08</v>
      </c>
      <c r="H87" s="32" t="s">
        <v>329</v>
      </c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</row>
    <row r="88" spans="1:28" ht="12.75" customHeight="1">
      <c r="A88" s="83">
        <v>45419</v>
      </c>
      <c r="B88" s="32">
        <v>544121</v>
      </c>
      <c r="C88" s="31" t="s">
        <v>1065</v>
      </c>
      <c r="D88" s="31" t="s">
        <v>1066</v>
      </c>
      <c r="E88" s="31" t="s">
        <v>559</v>
      </c>
      <c r="F88" s="84">
        <v>80000</v>
      </c>
      <c r="G88" s="32">
        <v>198.73</v>
      </c>
      <c r="H88" s="32" t="s">
        <v>329</v>
      </c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</row>
    <row r="89" spans="1:28" ht="12.75" customHeight="1">
      <c r="A89" s="83">
        <v>45419</v>
      </c>
      <c r="B89" s="32">
        <v>522237</v>
      </c>
      <c r="C89" s="31" t="s">
        <v>1067</v>
      </c>
      <c r="D89" s="31" t="s">
        <v>1068</v>
      </c>
      <c r="E89" s="31" t="s">
        <v>559</v>
      </c>
      <c r="F89" s="84">
        <v>27815</v>
      </c>
      <c r="G89" s="32">
        <v>23.89</v>
      </c>
      <c r="H89" s="32" t="s">
        <v>329</v>
      </c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</row>
    <row r="90" spans="1:28" ht="12.75" customHeight="1">
      <c r="A90" s="83">
        <v>45419</v>
      </c>
      <c r="B90" s="32">
        <v>544165</v>
      </c>
      <c r="C90" s="31" t="s">
        <v>1069</v>
      </c>
      <c r="D90" s="31" t="s">
        <v>888</v>
      </c>
      <c r="E90" s="31" t="s">
        <v>558</v>
      </c>
      <c r="F90" s="84">
        <v>90000</v>
      </c>
      <c r="G90" s="32">
        <v>57.6</v>
      </c>
      <c r="H90" s="32" t="s">
        <v>329</v>
      </c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</row>
    <row r="91" spans="1:28" ht="12.75" customHeight="1">
      <c r="A91" s="83">
        <v>45419</v>
      </c>
      <c r="B91" s="32">
        <v>544165</v>
      </c>
      <c r="C91" s="31" t="s">
        <v>1069</v>
      </c>
      <c r="D91" s="31" t="s">
        <v>888</v>
      </c>
      <c r="E91" s="31" t="s">
        <v>559</v>
      </c>
      <c r="F91" s="84">
        <v>24000</v>
      </c>
      <c r="G91" s="32">
        <v>57.6</v>
      </c>
      <c r="H91" s="32" t="s">
        <v>329</v>
      </c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</row>
    <row r="92" spans="1:28" ht="12.75" customHeight="1">
      <c r="A92" s="83">
        <v>45419</v>
      </c>
      <c r="B92" s="32">
        <v>544165</v>
      </c>
      <c r="C92" s="31" t="s">
        <v>1069</v>
      </c>
      <c r="D92" s="31" t="s">
        <v>927</v>
      </c>
      <c r="E92" s="31" t="s">
        <v>559</v>
      </c>
      <c r="F92" s="84">
        <v>126000</v>
      </c>
      <c r="G92" s="32">
        <v>57.6</v>
      </c>
      <c r="H92" s="32" t="s">
        <v>329</v>
      </c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</row>
    <row r="93" spans="1:28" ht="12.75" customHeight="1">
      <c r="A93" s="83">
        <v>45419</v>
      </c>
      <c r="B93" s="32">
        <v>544165</v>
      </c>
      <c r="C93" s="31" t="s">
        <v>1069</v>
      </c>
      <c r="D93" s="31" t="s">
        <v>927</v>
      </c>
      <c r="E93" s="31" t="s">
        <v>558</v>
      </c>
      <c r="F93" s="84">
        <v>30000</v>
      </c>
      <c r="G93" s="32">
        <v>57.6</v>
      </c>
      <c r="H93" s="32" t="s">
        <v>329</v>
      </c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</row>
    <row r="94" spans="1:28" ht="12.75" customHeight="1">
      <c r="A94" s="83">
        <v>45419</v>
      </c>
      <c r="B94" s="32">
        <v>539584</v>
      </c>
      <c r="C94" s="31" t="s">
        <v>930</v>
      </c>
      <c r="D94" s="31" t="s">
        <v>965</v>
      </c>
      <c r="E94" s="31" t="s">
        <v>558</v>
      </c>
      <c r="F94" s="84">
        <v>379942</v>
      </c>
      <c r="G94" s="32">
        <v>0.86</v>
      </c>
      <c r="H94" s="32" t="s">
        <v>329</v>
      </c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</row>
    <row r="95" spans="1:28" ht="12.75" customHeight="1">
      <c r="A95" s="83">
        <v>45419</v>
      </c>
      <c r="B95" s="32">
        <v>539584</v>
      </c>
      <c r="C95" s="31" t="s">
        <v>930</v>
      </c>
      <c r="D95" s="31" t="s">
        <v>910</v>
      </c>
      <c r="E95" s="31" t="s">
        <v>558</v>
      </c>
      <c r="F95" s="84">
        <v>3329320</v>
      </c>
      <c r="G95" s="32">
        <v>0.88</v>
      </c>
      <c r="H95" s="32" t="s">
        <v>329</v>
      </c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</row>
    <row r="96" spans="1:28" ht="12.75" customHeight="1">
      <c r="A96" s="83">
        <v>45419</v>
      </c>
      <c r="B96" s="32">
        <v>539584</v>
      </c>
      <c r="C96" s="31" t="s">
        <v>930</v>
      </c>
      <c r="D96" s="31" t="s">
        <v>965</v>
      </c>
      <c r="E96" s="31" t="s">
        <v>559</v>
      </c>
      <c r="F96" s="84">
        <v>13033098</v>
      </c>
      <c r="G96" s="32">
        <v>0.86</v>
      </c>
      <c r="H96" s="32" t="s">
        <v>329</v>
      </c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</row>
    <row r="97" spans="1:28" ht="12.75" customHeight="1">
      <c r="A97" s="83">
        <v>45419</v>
      </c>
      <c r="B97" s="32">
        <v>539584</v>
      </c>
      <c r="C97" s="31" t="s">
        <v>930</v>
      </c>
      <c r="D97" s="31" t="s">
        <v>946</v>
      </c>
      <c r="E97" s="31" t="s">
        <v>559</v>
      </c>
      <c r="F97" s="84">
        <v>2515589</v>
      </c>
      <c r="G97" s="32">
        <v>0.86</v>
      </c>
      <c r="H97" s="32" t="s">
        <v>329</v>
      </c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</row>
    <row r="98" spans="1:28" ht="12.75" customHeight="1">
      <c r="A98" s="83">
        <v>45419</v>
      </c>
      <c r="B98" s="32">
        <v>539584</v>
      </c>
      <c r="C98" s="31" t="s">
        <v>930</v>
      </c>
      <c r="D98" s="31" t="s">
        <v>910</v>
      </c>
      <c r="E98" s="31" t="s">
        <v>559</v>
      </c>
      <c r="F98" s="84">
        <v>7435331</v>
      </c>
      <c r="G98" s="32">
        <v>0.86</v>
      </c>
      <c r="H98" s="32" t="s">
        <v>329</v>
      </c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</row>
    <row r="99" spans="1:28" ht="12.75" customHeight="1">
      <c r="A99" s="83">
        <v>45419</v>
      </c>
      <c r="B99" s="32">
        <v>539584</v>
      </c>
      <c r="C99" s="31" t="s">
        <v>930</v>
      </c>
      <c r="D99" s="31" t="s">
        <v>1070</v>
      </c>
      <c r="E99" s="31" t="s">
        <v>558</v>
      </c>
      <c r="F99" s="84">
        <v>1585590</v>
      </c>
      <c r="G99" s="32">
        <v>0.87</v>
      </c>
      <c r="H99" s="32" t="s">
        <v>329</v>
      </c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</row>
    <row r="100" spans="1:28" ht="12.75" customHeight="1">
      <c r="A100" s="83">
        <v>45419</v>
      </c>
      <c r="B100" s="32">
        <v>539584</v>
      </c>
      <c r="C100" s="31" t="s">
        <v>930</v>
      </c>
      <c r="D100" s="31" t="s">
        <v>925</v>
      </c>
      <c r="E100" s="31" t="s">
        <v>558</v>
      </c>
      <c r="F100" s="84">
        <v>15500000</v>
      </c>
      <c r="G100" s="32">
        <v>0.86</v>
      </c>
      <c r="H100" s="32" t="s">
        <v>329</v>
      </c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</row>
    <row r="101" spans="1:28" ht="12.75" customHeight="1">
      <c r="A101" s="83">
        <v>45419</v>
      </c>
      <c r="B101" s="32">
        <v>539584</v>
      </c>
      <c r="C101" s="31" t="s">
        <v>930</v>
      </c>
      <c r="D101" s="31" t="s">
        <v>925</v>
      </c>
      <c r="E101" s="31" t="s">
        <v>559</v>
      </c>
      <c r="F101" s="84">
        <v>1043908</v>
      </c>
      <c r="G101" s="32">
        <v>0.86</v>
      </c>
      <c r="H101" s="32" t="s">
        <v>329</v>
      </c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</row>
    <row r="102" spans="1:28" ht="12.75" customHeight="1">
      <c r="A102" s="83">
        <v>45419</v>
      </c>
      <c r="B102" s="32">
        <v>539584</v>
      </c>
      <c r="C102" s="31" t="s">
        <v>930</v>
      </c>
      <c r="D102" s="31" t="s">
        <v>947</v>
      </c>
      <c r="E102" s="31" t="s">
        <v>558</v>
      </c>
      <c r="F102" s="84">
        <v>2500000</v>
      </c>
      <c r="G102" s="32">
        <v>0.86</v>
      </c>
      <c r="H102" s="32" t="s">
        <v>329</v>
      </c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</row>
    <row r="103" spans="1:28" ht="12.75" customHeight="1">
      <c r="A103" s="83">
        <v>45419</v>
      </c>
      <c r="B103" s="32">
        <v>539584</v>
      </c>
      <c r="C103" s="31" t="s">
        <v>930</v>
      </c>
      <c r="D103" s="31" t="s">
        <v>888</v>
      </c>
      <c r="E103" s="31" t="s">
        <v>558</v>
      </c>
      <c r="F103" s="84">
        <v>10000000</v>
      </c>
      <c r="G103" s="32">
        <v>0.86</v>
      </c>
      <c r="H103" s="32" t="s">
        <v>329</v>
      </c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</row>
    <row r="104" spans="1:28" ht="12.75" customHeight="1">
      <c r="A104" s="83">
        <v>45419</v>
      </c>
      <c r="B104" s="32">
        <v>539584</v>
      </c>
      <c r="C104" s="31" t="s">
        <v>930</v>
      </c>
      <c r="D104" s="31" t="s">
        <v>1048</v>
      </c>
      <c r="E104" s="31" t="s">
        <v>558</v>
      </c>
      <c r="F104" s="84">
        <v>1500000</v>
      </c>
      <c r="G104" s="32">
        <v>0.86</v>
      </c>
      <c r="H104" s="32" t="s">
        <v>329</v>
      </c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</row>
    <row r="105" spans="1:28" ht="12.75" customHeight="1">
      <c r="A105" s="83">
        <v>45419</v>
      </c>
      <c r="B105" s="32">
        <v>539584</v>
      </c>
      <c r="C105" s="31" t="s">
        <v>930</v>
      </c>
      <c r="D105" s="31" t="s">
        <v>981</v>
      </c>
      <c r="E105" s="31" t="s">
        <v>558</v>
      </c>
      <c r="F105" s="84">
        <v>4800000</v>
      </c>
      <c r="G105" s="32">
        <v>0.86</v>
      </c>
      <c r="H105" s="32" t="s">
        <v>329</v>
      </c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</row>
    <row r="106" spans="1:28" ht="12.75" customHeight="1">
      <c r="A106" s="83">
        <v>45419</v>
      </c>
      <c r="B106" s="32">
        <v>539584</v>
      </c>
      <c r="C106" s="31" t="s">
        <v>930</v>
      </c>
      <c r="D106" s="31" t="s">
        <v>1048</v>
      </c>
      <c r="E106" s="31" t="s">
        <v>559</v>
      </c>
      <c r="F106" s="84">
        <v>561772</v>
      </c>
      <c r="G106" s="32">
        <v>0.87</v>
      </c>
      <c r="H106" s="32" t="s">
        <v>329</v>
      </c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</row>
    <row r="107" spans="1:28" ht="15" customHeight="1">
      <c r="A107" s="83">
        <v>45419</v>
      </c>
      <c r="B107" s="32">
        <v>539584</v>
      </c>
      <c r="C107" s="31" t="s">
        <v>930</v>
      </c>
      <c r="D107" s="31" t="s">
        <v>981</v>
      </c>
      <c r="E107" s="31" t="s">
        <v>559</v>
      </c>
      <c r="F107" s="84">
        <v>2500000</v>
      </c>
      <c r="G107" s="32">
        <v>0.86</v>
      </c>
      <c r="H107" s="32" t="s">
        <v>329</v>
      </c>
    </row>
    <row r="108" spans="1:28" ht="15" customHeight="1">
      <c r="A108" s="83">
        <v>45419</v>
      </c>
      <c r="B108" s="32">
        <v>539584</v>
      </c>
      <c r="C108" s="31" t="s">
        <v>930</v>
      </c>
      <c r="D108" s="31" t="s">
        <v>1071</v>
      </c>
      <c r="E108" s="31" t="s">
        <v>559</v>
      </c>
      <c r="F108" s="84">
        <v>11747762</v>
      </c>
      <c r="G108" s="32">
        <v>0.86</v>
      </c>
      <c r="H108" s="32" t="s">
        <v>329</v>
      </c>
    </row>
    <row r="109" spans="1:28" ht="15" customHeight="1">
      <c r="A109" s="83">
        <v>45419</v>
      </c>
      <c r="B109" s="32">
        <v>539584</v>
      </c>
      <c r="C109" s="31" t="s">
        <v>930</v>
      </c>
      <c r="D109" s="31" t="s">
        <v>980</v>
      </c>
      <c r="E109" s="31" t="s">
        <v>559</v>
      </c>
      <c r="F109" s="84">
        <v>900000</v>
      </c>
      <c r="G109" s="32">
        <v>0.86</v>
      </c>
      <c r="H109" s="32" t="s">
        <v>329</v>
      </c>
    </row>
    <row r="110" spans="1:28" ht="15" customHeight="1">
      <c r="A110" s="83">
        <v>45419</v>
      </c>
      <c r="B110" s="32">
        <v>539584</v>
      </c>
      <c r="C110" s="31" t="s">
        <v>930</v>
      </c>
      <c r="D110" s="31" t="s">
        <v>980</v>
      </c>
      <c r="E110" s="31" t="s">
        <v>558</v>
      </c>
      <c r="F110" s="84">
        <v>900000</v>
      </c>
      <c r="G110" s="32">
        <v>0.86</v>
      </c>
      <c r="H110" s="32" t="s">
        <v>329</v>
      </c>
    </row>
    <row r="111" spans="1:28" ht="15" customHeight="1">
      <c r="A111" s="83">
        <v>45419</v>
      </c>
      <c r="B111" s="32">
        <v>539584</v>
      </c>
      <c r="C111" s="31" t="s">
        <v>930</v>
      </c>
      <c r="D111" s="31" t="s">
        <v>1070</v>
      </c>
      <c r="E111" s="31" t="s">
        <v>559</v>
      </c>
      <c r="F111" s="84">
        <v>1758585</v>
      </c>
      <c r="G111" s="32">
        <v>0.89</v>
      </c>
      <c r="H111" s="32" t="s">
        <v>329</v>
      </c>
    </row>
    <row r="112" spans="1:28" ht="15" customHeight="1">
      <c r="A112" s="83">
        <v>45419</v>
      </c>
      <c r="B112" s="32">
        <v>519242</v>
      </c>
      <c r="C112" s="31" t="s">
        <v>1072</v>
      </c>
      <c r="D112" s="31" t="s">
        <v>1073</v>
      </c>
      <c r="E112" s="31" t="s">
        <v>559</v>
      </c>
      <c r="F112" s="84">
        <v>23450</v>
      </c>
      <c r="G112" s="32">
        <v>45.27</v>
      </c>
      <c r="H112" s="32" t="s">
        <v>329</v>
      </c>
    </row>
    <row r="113" spans="1:8" ht="15" customHeight="1">
      <c r="A113" s="83">
        <v>45419</v>
      </c>
      <c r="B113" s="32">
        <v>513488</v>
      </c>
      <c r="C113" s="31" t="s">
        <v>1074</v>
      </c>
      <c r="D113" s="31" t="s">
        <v>1075</v>
      </c>
      <c r="E113" s="31" t="s">
        <v>559</v>
      </c>
      <c r="F113" s="84">
        <v>4402</v>
      </c>
      <c r="G113" s="32">
        <v>47.84</v>
      </c>
      <c r="H113" s="32" t="s">
        <v>329</v>
      </c>
    </row>
    <row r="114" spans="1:8" ht="15" customHeight="1">
      <c r="A114" s="83">
        <v>45419</v>
      </c>
      <c r="B114" s="32">
        <v>513488</v>
      </c>
      <c r="C114" s="31" t="s">
        <v>1074</v>
      </c>
      <c r="D114" s="31" t="s">
        <v>1075</v>
      </c>
      <c r="E114" s="31" t="s">
        <v>558</v>
      </c>
      <c r="F114" s="84">
        <v>16600</v>
      </c>
      <c r="G114" s="32">
        <v>47.76</v>
      </c>
      <c r="H114" s="32" t="s">
        <v>329</v>
      </c>
    </row>
    <row r="115" spans="1:8" ht="15" customHeight="1">
      <c r="A115" s="83">
        <v>45419</v>
      </c>
      <c r="B115" s="32">
        <v>524156</v>
      </c>
      <c r="C115" s="31" t="s">
        <v>1076</v>
      </c>
      <c r="D115" s="31" t="s">
        <v>1077</v>
      </c>
      <c r="E115" s="31" t="s">
        <v>558</v>
      </c>
      <c r="F115" s="84">
        <v>37934</v>
      </c>
      <c r="G115" s="32">
        <v>59.76</v>
      </c>
      <c r="H115" s="32" t="s">
        <v>329</v>
      </c>
    </row>
    <row r="116" spans="1:8" ht="15" customHeight="1">
      <c r="A116" s="83">
        <v>45419</v>
      </c>
      <c r="B116" s="32">
        <v>500421</v>
      </c>
      <c r="C116" s="31" t="s">
        <v>1078</v>
      </c>
      <c r="D116" s="31" t="s">
        <v>1079</v>
      </c>
      <c r="E116" s="31" t="s">
        <v>559</v>
      </c>
      <c r="F116" s="84">
        <v>288679</v>
      </c>
      <c r="G116" s="32">
        <v>18.28</v>
      </c>
      <c r="H116" s="32" t="s">
        <v>329</v>
      </c>
    </row>
    <row r="117" spans="1:8" ht="15" customHeight="1">
      <c r="A117" s="83">
        <v>45419</v>
      </c>
      <c r="B117" s="32">
        <v>500421</v>
      </c>
      <c r="C117" s="31" t="s">
        <v>1078</v>
      </c>
      <c r="D117" s="31" t="s">
        <v>1080</v>
      </c>
      <c r="E117" s="31" t="s">
        <v>558</v>
      </c>
      <c r="F117" s="84">
        <v>230000</v>
      </c>
      <c r="G117" s="32">
        <v>18.3</v>
      </c>
      <c r="H117" s="32" t="s">
        <v>329</v>
      </c>
    </row>
    <row r="118" spans="1:8" ht="15" customHeight="1">
      <c r="A118" s="83">
        <v>45419</v>
      </c>
      <c r="B118" s="32">
        <v>539659</v>
      </c>
      <c r="C118" s="31" t="s">
        <v>1081</v>
      </c>
      <c r="D118" s="31" t="s">
        <v>1082</v>
      </c>
      <c r="E118" s="31" t="s">
        <v>559</v>
      </c>
      <c r="F118" s="84">
        <v>61782</v>
      </c>
      <c r="G118" s="32">
        <v>61.34</v>
      </c>
      <c r="H118" s="32" t="s">
        <v>329</v>
      </c>
    </row>
    <row r="119" spans="1:8" ht="15" customHeight="1">
      <c r="A119" s="83">
        <v>45419</v>
      </c>
      <c r="B119" s="32">
        <v>531334</v>
      </c>
      <c r="C119" s="31" t="s">
        <v>1083</v>
      </c>
      <c r="D119" s="31" t="s">
        <v>1084</v>
      </c>
      <c r="E119" s="31" t="s">
        <v>559</v>
      </c>
      <c r="F119" s="84">
        <v>31747</v>
      </c>
      <c r="G119" s="32">
        <v>36.409999999999997</v>
      </c>
      <c r="H119" s="32" t="s">
        <v>329</v>
      </c>
    </row>
    <row r="120" spans="1:8" ht="15" customHeight="1">
      <c r="A120" s="83">
        <v>45419</v>
      </c>
      <c r="B120" s="32">
        <v>531334</v>
      </c>
      <c r="C120" s="31" t="s">
        <v>1083</v>
      </c>
      <c r="D120" s="31" t="s">
        <v>1085</v>
      </c>
      <c r="E120" s="31" t="s">
        <v>559</v>
      </c>
      <c r="F120" s="84">
        <v>25000</v>
      </c>
      <c r="G120" s="32">
        <v>36.409999999999997</v>
      </c>
      <c r="H120" s="32" t="s">
        <v>329</v>
      </c>
    </row>
    <row r="121" spans="1:8" ht="15" customHeight="1">
      <c r="A121" s="83">
        <v>45419</v>
      </c>
      <c r="B121" s="32">
        <v>541445</v>
      </c>
      <c r="C121" s="31" t="s">
        <v>1086</v>
      </c>
      <c r="D121" s="31" t="s">
        <v>1066</v>
      </c>
      <c r="E121" s="31" t="s">
        <v>559</v>
      </c>
      <c r="F121" s="84">
        <v>76000</v>
      </c>
      <c r="G121" s="32">
        <v>226.2</v>
      </c>
      <c r="H121" s="32" t="s">
        <v>329</v>
      </c>
    </row>
    <row r="122" spans="1:8" ht="15" customHeight="1">
      <c r="A122" s="83">
        <v>45419</v>
      </c>
      <c r="B122" s="32" t="s">
        <v>1087</v>
      </c>
      <c r="C122" s="31" t="s">
        <v>1088</v>
      </c>
      <c r="D122" s="31" t="s">
        <v>1089</v>
      </c>
      <c r="E122" s="31" t="s">
        <v>558</v>
      </c>
      <c r="F122" s="84">
        <v>872020</v>
      </c>
      <c r="G122" s="32">
        <v>6.17</v>
      </c>
      <c r="H122" s="32" t="s">
        <v>913</v>
      </c>
    </row>
    <row r="123" spans="1:8" ht="15" customHeight="1">
      <c r="A123" s="83">
        <v>45419</v>
      </c>
      <c r="B123" s="32" t="s">
        <v>1087</v>
      </c>
      <c r="C123" s="31" t="s">
        <v>1088</v>
      </c>
      <c r="D123" s="31" t="s">
        <v>1090</v>
      </c>
      <c r="E123" s="31" t="s">
        <v>558</v>
      </c>
      <c r="F123" s="84">
        <v>453727</v>
      </c>
      <c r="G123" s="32">
        <v>6.12</v>
      </c>
      <c r="H123" s="32" t="s">
        <v>913</v>
      </c>
    </row>
    <row r="124" spans="1:8" ht="15" customHeight="1">
      <c r="A124" s="83">
        <v>45419</v>
      </c>
      <c r="B124" s="32" t="s">
        <v>1091</v>
      </c>
      <c r="C124" s="31" t="s">
        <v>1092</v>
      </c>
      <c r="D124" s="31" t="s">
        <v>911</v>
      </c>
      <c r="E124" s="31" t="s">
        <v>558</v>
      </c>
      <c r="F124" s="84">
        <v>95515</v>
      </c>
      <c r="G124" s="32">
        <v>961.73</v>
      </c>
      <c r="H124" s="32" t="s">
        <v>913</v>
      </c>
    </row>
    <row r="125" spans="1:8" ht="15" customHeight="1">
      <c r="A125" s="83">
        <v>45419</v>
      </c>
      <c r="B125" s="32" t="s">
        <v>991</v>
      </c>
      <c r="C125" s="31" t="s">
        <v>992</v>
      </c>
      <c r="D125" s="31" t="s">
        <v>1093</v>
      </c>
      <c r="E125" s="31" t="s">
        <v>558</v>
      </c>
      <c r="F125" s="84">
        <v>242144</v>
      </c>
      <c r="G125" s="32">
        <v>854.93</v>
      </c>
      <c r="H125" s="32" t="s">
        <v>913</v>
      </c>
    </row>
    <row r="126" spans="1:8" ht="15" customHeight="1">
      <c r="A126" s="83">
        <v>45419</v>
      </c>
      <c r="B126" s="32" t="s">
        <v>991</v>
      </c>
      <c r="C126" s="31" t="s">
        <v>992</v>
      </c>
      <c r="D126" s="31" t="s">
        <v>911</v>
      </c>
      <c r="E126" s="31" t="s">
        <v>558</v>
      </c>
      <c r="F126" s="84">
        <v>258762</v>
      </c>
      <c r="G126" s="32">
        <v>861.98</v>
      </c>
      <c r="H126" s="32" t="s">
        <v>913</v>
      </c>
    </row>
    <row r="127" spans="1:8" ht="15" customHeight="1">
      <c r="A127" s="83">
        <v>45419</v>
      </c>
      <c r="B127" s="32" t="s">
        <v>1094</v>
      </c>
      <c r="C127" s="31" t="s">
        <v>1095</v>
      </c>
      <c r="D127" s="31" t="s">
        <v>911</v>
      </c>
      <c r="E127" s="31" t="s">
        <v>558</v>
      </c>
      <c r="F127" s="84">
        <v>121010</v>
      </c>
      <c r="G127" s="32">
        <v>545.9</v>
      </c>
      <c r="H127" s="32" t="s">
        <v>913</v>
      </c>
    </row>
    <row r="128" spans="1:8" ht="15" customHeight="1">
      <c r="A128" s="83">
        <v>45419</v>
      </c>
      <c r="B128" s="32" t="s">
        <v>1096</v>
      </c>
      <c r="C128" s="31" t="s">
        <v>1097</v>
      </c>
      <c r="D128" s="31" t="s">
        <v>1098</v>
      </c>
      <c r="E128" s="31" t="s">
        <v>558</v>
      </c>
      <c r="F128" s="84">
        <v>150000</v>
      </c>
      <c r="G128" s="32">
        <v>1320.79</v>
      </c>
      <c r="H128" s="32" t="s">
        <v>913</v>
      </c>
    </row>
    <row r="129" spans="1:8" ht="15" customHeight="1">
      <c r="A129" s="83">
        <v>45419</v>
      </c>
      <c r="B129" s="32" t="s">
        <v>1099</v>
      </c>
      <c r="C129" s="31" t="s">
        <v>1100</v>
      </c>
      <c r="D129" s="31" t="s">
        <v>1101</v>
      </c>
      <c r="E129" s="31" t="s">
        <v>558</v>
      </c>
      <c r="F129" s="84">
        <v>114000</v>
      </c>
      <c r="G129" s="32">
        <v>2.29</v>
      </c>
      <c r="H129" s="32" t="s">
        <v>913</v>
      </c>
    </row>
    <row r="130" spans="1:8" ht="15" customHeight="1">
      <c r="A130" s="83">
        <v>45419</v>
      </c>
      <c r="B130" s="32" t="s">
        <v>1102</v>
      </c>
      <c r="C130" s="31" t="s">
        <v>1103</v>
      </c>
      <c r="D130" s="31" t="s">
        <v>1104</v>
      </c>
      <c r="E130" s="31" t="s">
        <v>558</v>
      </c>
      <c r="F130" s="84">
        <v>1365190</v>
      </c>
      <c r="G130" s="32">
        <v>61.67</v>
      </c>
      <c r="H130" s="32" t="s">
        <v>913</v>
      </c>
    </row>
    <row r="131" spans="1:8" ht="15" customHeight="1">
      <c r="A131" s="83">
        <v>45419</v>
      </c>
      <c r="B131" s="32" t="s">
        <v>1105</v>
      </c>
      <c r="C131" s="31" t="s">
        <v>1106</v>
      </c>
      <c r="D131" s="31" t="s">
        <v>911</v>
      </c>
      <c r="E131" s="31" t="s">
        <v>558</v>
      </c>
      <c r="F131" s="84">
        <v>57649</v>
      </c>
      <c r="G131" s="32">
        <v>903.84</v>
      </c>
      <c r="H131" s="32" t="s">
        <v>913</v>
      </c>
    </row>
    <row r="132" spans="1:8" ht="15" customHeight="1">
      <c r="A132" s="83">
        <v>45419</v>
      </c>
      <c r="B132" s="32" t="s">
        <v>993</v>
      </c>
      <c r="C132" s="31" t="s">
        <v>994</v>
      </c>
      <c r="D132" s="31" t="s">
        <v>1107</v>
      </c>
      <c r="E132" s="31" t="s">
        <v>558</v>
      </c>
      <c r="F132" s="84">
        <v>1765841</v>
      </c>
      <c r="G132" s="32">
        <v>44.02</v>
      </c>
      <c r="H132" s="32" t="s">
        <v>913</v>
      </c>
    </row>
    <row r="133" spans="1:8" ht="15" customHeight="1">
      <c r="A133" s="83">
        <v>45419</v>
      </c>
      <c r="B133" s="32" t="s">
        <v>993</v>
      </c>
      <c r="C133" s="31" t="s">
        <v>994</v>
      </c>
      <c r="D133" s="31" t="s">
        <v>995</v>
      </c>
      <c r="E133" s="31" t="s">
        <v>558</v>
      </c>
      <c r="F133" s="84">
        <v>1297046</v>
      </c>
      <c r="G133" s="32">
        <v>44.04</v>
      </c>
      <c r="H133" s="32" t="s">
        <v>913</v>
      </c>
    </row>
    <row r="134" spans="1:8" ht="15" customHeight="1">
      <c r="A134" s="83">
        <v>45419</v>
      </c>
      <c r="B134" s="32" t="s">
        <v>993</v>
      </c>
      <c r="C134" s="31" t="s">
        <v>994</v>
      </c>
      <c r="D134" s="31" t="s">
        <v>1075</v>
      </c>
      <c r="E134" s="31" t="s">
        <v>558</v>
      </c>
      <c r="F134" s="84">
        <v>921747</v>
      </c>
      <c r="G134" s="32">
        <v>44.01</v>
      </c>
      <c r="H134" s="32" t="s">
        <v>913</v>
      </c>
    </row>
    <row r="135" spans="1:8" ht="15" customHeight="1">
      <c r="A135" s="83">
        <v>45419</v>
      </c>
      <c r="B135" s="32" t="s">
        <v>993</v>
      </c>
      <c r="C135" s="31" t="s">
        <v>994</v>
      </c>
      <c r="D135" s="31" t="s">
        <v>888</v>
      </c>
      <c r="E135" s="31" t="s">
        <v>558</v>
      </c>
      <c r="F135" s="84">
        <v>3250001</v>
      </c>
      <c r="G135" s="32">
        <v>43.78</v>
      </c>
      <c r="H135" s="32" t="s">
        <v>913</v>
      </c>
    </row>
    <row r="136" spans="1:8" ht="15" customHeight="1">
      <c r="A136" s="83">
        <v>45419</v>
      </c>
      <c r="B136" s="32" t="s">
        <v>1108</v>
      </c>
      <c r="C136" s="31" t="s">
        <v>1109</v>
      </c>
      <c r="D136" s="31" t="s">
        <v>1110</v>
      </c>
      <c r="E136" s="31" t="s">
        <v>558</v>
      </c>
      <c r="F136" s="84">
        <v>223421</v>
      </c>
      <c r="G136" s="32">
        <v>85.78</v>
      </c>
      <c r="H136" s="32" t="s">
        <v>913</v>
      </c>
    </row>
    <row r="137" spans="1:8" ht="15" customHeight="1">
      <c r="A137" s="83">
        <v>45419</v>
      </c>
      <c r="B137" s="32" t="s">
        <v>1111</v>
      </c>
      <c r="C137" s="31" t="s">
        <v>1112</v>
      </c>
      <c r="D137" s="31" t="s">
        <v>911</v>
      </c>
      <c r="E137" s="31" t="s">
        <v>558</v>
      </c>
      <c r="F137" s="84">
        <v>718991</v>
      </c>
      <c r="G137" s="32">
        <v>164.29</v>
      </c>
      <c r="H137" s="32" t="s">
        <v>913</v>
      </c>
    </row>
    <row r="138" spans="1:8" ht="15" customHeight="1">
      <c r="A138" s="83">
        <v>45419</v>
      </c>
      <c r="B138" s="32" t="s">
        <v>1113</v>
      </c>
      <c r="C138" s="31" t="s">
        <v>1114</v>
      </c>
      <c r="D138" s="31" t="s">
        <v>1115</v>
      </c>
      <c r="E138" s="31" t="s">
        <v>558</v>
      </c>
      <c r="F138" s="84">
        <v>172000</v>
      </c>
      <c r="G138" s="32">
        <v>35.11</v>
      </c>
      <c r="H138" s="32" t="s">
        <v>913</v>
      </c>
    </row>
    <row r="139" spans="1:8" ht="15" customHeight="1">
      <c r="A139" s="83">
        <v>45419</v>
      </c>
      <c r="B139" s="32" t="s">
        <v>1116</v>
      </c>
      <c r="C139" s="31" t="s">
        <v>1117</v>
      </c>
      <c r="D139" s="31" t="s">
        <v>1118</v>
      </c>
      <c r="E139" s="31" t="s">
        <v>558</v>
      </c>
      <c r="F139" s="84">
        <v>49600</v>
      </c>
      <c r="G139" s="32">
        <v>166.64</v>
      </c>
      <c r="H139" s="32" t="s">
        <v>913</v>
      </c>
    </row>
    <row r="140" spans="1:8" ht="15" customHeight="1">
      <c r="A140" s="83">
        <v>45419</v>
      </c>
      <c r="B140" s="32" t="s">
        <v>1119</v>
      </c>
      <c r="C140" s="31" t="s">
        <v>1120</v>
      </c>
      <c r="D140" s="31" t="s">
        <v>1121</v>
      </c>
      <c r="E140" s="31" t="s">
        <v>558</v>
      </c>
      <c r="F140" s="84">
        <v>91171</v>
      </c>
      <c r="G140" s="32">
        <v>696.68</v>
      </c>
      <c r="H140" s="32" t="s">
        <v>913</v>
      </c>
    </row>
    <row r="141" spans="1:8" ht="15" customHeight="1">
      <c r="A141" s="83">
        <v>45419</v>
      </c>
      <c r="B141" s="32" t="s">
        <v>1119</v>
      </c>
      <c r="C141" s="31" t="s">
        <v>1120</v>
      </c>
      <c r="D141" s="31" t="s">
        <v>912</v>
      </c>
      <c r="E141" s="31" t="s">
        <v>558</v>
      </c>
      <c r="F141" s="84">
        <v>76923</v>
      </c>
      <c r="G141" s="32">
        <v>692.9</v>
      </c>
      <c r="H141" s="32" t="s">
        <v>913</v>
      </c>
    </row>
    <row r="142" spans="1:8" ht="15" customHeight="1">
      <c r="A142" s="83">
        <v>45419</v>
      </c>
      <c r="B142" s="32" t="s">
        <v>1087</v>
      </c>
      <c r="C142" s="31" t="s">
        <v>1088</v>
      </c>
      <c r="D142" s="31" t="s">
        <v>1089</v>
      </c>
      <c r="E142" s="31" t="s">
        <v>559</v>
      </c>
      <c r="F142" s="84">
        <v>872020</v>
      </c>
      <c r="G142" s="32">
        <v>6.11</v>
      </c>
      <c r="H142" s="32" t="s">
        <v>913</v>
      </c>
    </row>
    <row r="143" spans="1:8" ht="15" customHeight="1">
      <c r="A143" s="83">
        <v>45419</v>
      </c>
      <c r="B143" s="32" t="s">
        <v>1087</v>
      </c>
      <c r="C143" s="31" t="s">
        <v>1088</v>
      </c>
      <c r="D143" s="31" t="s">
        <v>1090</v>
      </c>
      <c r="E143" s="31" t="s">
        <v>559</v>
      </c>
      <c r="F143" s="84">
        <v>444727</v>
      </c>
      <c r="G143" s="32">
        <v>6.14</v>
      </c>
      <c r="H143" s="32" t="s">
        <v>913</v>
      </c>
    </row>
    <row r="144" spans="1:8" ht="15" customHeight="1">
      <c r="A144" s="83">
        <v>45419</v>
      </c>
      <c r="B144" s="32" t="s">
        <v>1091</v>
      </c>
      <c r="C144" s="31" t="s">
        <v>1092</v>
      </c>
      <c r="D144" s="31" t="s">
        <v>911</v>
      </c>
      <c r="E144" s="31" t="s">
        <v>559</v>
      </c>
      <c r="F144" s="84">
        <v>95515</v>
      </c>
      <c r="G144" s="32">
        <v>958.17</v>
      </c>
      <c r="H144" s="32" t="s">
        <v>913</v>
      </c>
    </row>
    <row r="145" spans="1:8" ht="15" customHeight="1">
      <c r="A145" s="83">
        <v>45419</v>
      </c>
      <c r="B145" s="32" t="s">
        <v>1122</v>
      </c>
      <c r="C145" s="31" t="s">
        <v>1123</v>
      </c>
      <c r="D145" s="31" t="s">
        <v>888</v>
      </c>
      <c r="E145" s="31" t="s">
        <v>559</v>
      </c>
      <c r="F145" s="84">
        <v>200000</v>
      </c>
      <c r="G145" s="32">
        <v>3.67</v>
      </c>
      <c r="H145" s="32" t="s">
        <v>913</v>
      </c>
    </row>
    <row r="146" spans="1:8" ht="15" customHeight="1">
      <c r="A146" s="83">
        <v>45419</v>
      </c>
      <c r="B146" s="32" t="s">
        <v>996</v>
      </c>
      <c r="C146" s="31" t="s">
        <v>997</v>
      </c>
      <c r="D146" s="31" t="s">
        <v>998</v>
      </c>
      <c r="E146" s="31" t="s">
        <v>559</v>
      </c>
      <c r="F146" s="84">
        <v>3300000</v>
      </c>
      <c r="G146" s="32">
        <v>1.55</v>
      </c>
      <c r="H146" s="32" t="s">
        <v>913</v>
      </c>
    </row>
    <row r="147" spans="1:8" ht="15" customHeight="1">
      <c r="A147" s="83">
        <v>45419</v>
      </c>
      <c r="B147" s="32" t="s">
        <v>991</v>
      </c>
      <c r="C147" s="31" t="s">
        <v>992</v>
      </c>
      <c r="D147" s="31" t="s">
        <v>911</v>
      </c>
      <c r="E147" s="31" t="s">
        <v>559</v>
      </c>
      <c r="F147" s="84">
        <v>258762</v>
      </c>
      <c r="G147" s="32">
        <v>861.18</v>
      </c>
      <c r="H147" s="32" t="s">
        <v>913</v>
      </c>
    </row>
    <row r="148" spans="1:8" ht="15" customHeight="1">
      <c r="A148" s="83">
        <v>45419</v>
      </c>
      <c r="B148" s="32" t="s">
        <v>1094</v>
      </c>
      <c r="C148" s="31" t="s">
        <v>1095</v>
      </c>
      <c r="D148" s="31" t="s">
        <v>911</v>
      </c>
      <c r="E148" s="31" t="s">
        <v>559</v>
      </c>
      <c r="F148" s="84">
        <v>121010</v>
      </c>
      <c r="G148" s="32">
        <v>545.65</v>
      </c>
      <c r="H148" s="32" t="s">
        <v>913</v>
      </c>
    </row>
    <row r="149" spans="1:8" ht="15" customHeight="1">
      <c r="A149" s="83">
        <v>45419</v>
      </c>
      <c r="B149" s="32" t="s">
        <v>1102</v>
      </c>
      <c r="C149" s="31" t="s">
        <v>1103</v>
      </c>
      <c r="D149" s="31" t="s">
        <v>1104</v>
      </c>
      <c r="E149" s="31" t="s">
        <v>559</v>
      </c>
      <c r="F149" s="84">
        <v>1515872</v>
      </c>
      <c r="G149" s="32">
        <v>61.8</v>
      </c>
      <c r="H149" s="32" t="s">
        <v>913</v>
      </c>
    </row>
    <row r="150" spans="1:8" ht="15" customHeight="1">
      <c r="A150" s="83">
        <v>45419</v>
      </c>
      <c r="B150" s="32" t="s">
        <v>1124</v>
      </c>
      <c r="C150" s="31" t="s">
        <v>1125</v>
      </c>
      <c r="D150" s="31" t="s">
        <v>1126</v>
      </c>
      <c r="E150" s="31" t="s">
        <v>559</v>
      </c>
      <c r="F150" s="84">
        <v>1558256</v>
      </c>
      <c r="G150" s="32">
        <v>3.51</v>
      </c>
      <c r="H150" s="32" t="s">
        <v>913</v>
      </c>
    </row>
    <row r="151" spans="1:8" ht="15" customHeight="1">
      <c r="A151" s="83">
        <v>45419</v>
      </c>
      <c r="B151" s="32" t="s">
        <v>1105</v>
      </c>
      <c r="C151" s="31" t="s">
        <v>1106</v>
      </c>
      <c r="D151" s="31" t="s">
        <v>911</v>
      </c>
      <c r="E151" s="31" t="s">
        <v>559</v>
      </c>
      <c r="F151" s="84">
        <v>57649</v>
      </c>
      <c r="G151" s="32">
        <v>902.86</v>
      </c>
      <c r="H151" s="32" t="s">
        <v>913</v>
      </c>
    </row>
    <row r="152" spans="1:8" ht="15" customHeight="1">
      <c r="A152" s="83">
        <v>45419</v>
      </c>
      <c r="B152" s="32" t="s">
        <v>993</v>
      </c>
      <c r="C152" s="31" t="s">
        <v>994</v>
      </c>
      <c r="D152" s="31" t="s">
        <v>1075</v>
      </c>
      <c r="E152" s="31" t="s">
        <v>559</v>
      </c>
      <c r="F152" s="84">
        <v>1146747</v>
      </c>
      <c r="G152" s="32">
        <v>43.81</v>
      </c>
      <c r="H152" s="32" t="s">
        <v>913</v>
      </c>
    </row>
    <row r="153" spans="1:8" ht="15" customHeight="1">
      <c r="A153" s="83">
        <v>45419</v>
      </c>
      <c r="B153" s="32" t="s">
        <v>993</v>
      </c>
      <c r="C153" s="31" t="s">
        <v>994</v>
      </c>
      <c r="D153" s="31" t="s">
        <v>995</v>
      </c>
      <c r="E153" s="31" t="s">
        <v>559</v>
      </c>
      <c r="F153" s="84">
        <v>833214</v>
      </c>
      <c r="G153" s="32">
        <v>43.99</v>
      </c>
      <c r="H153" s="32" t="s">
        <v>913</v>
      </c>
    </row>
    <row r="154" spans="1:8" ht="15" customHeight="1">
      <c r="A154" s="83">
        <v>45419</v>
      </c>
      <c r="B154" s="32" t="s">
        <v>993</v>
      </c>
      <c r="C154" s="31" t="s">
        <v>994</v>
      </c>
      <c r="D154" s="31" t="s">
        <v>888</v>
      </c>
      <c r="E154" s="31" t="s">
        <v>559</v>
      </c>
      <c r="F154" s="84">
        <v>3350001</v>
      </c>
      <c r="G154" s="32">
        <v>44.1</v>
      </c>
      <c r="H154" s="32" t="s">
        <v>913</v>
      </c>
    </row>
    <row r="155" spans="1:8" ht="15" customHeight="1">
      <c r="A155" s="83">
        <v>45419</v>
      </c>
      <c r="B155" s="32" t="s">
        <v>993</v>
      </c>
      <c r="C155" s="31" t="s">
        <v>994</v>
      </c>
      <c r="D155" s="31" t="s">
        <v>1107</v>
      </c>
      <c r="E155" s="31" t="s">
        <v>559</v>
      </c>
      <c r="F155" s="84">
        <v>2608845</v>
      </c>
      <c r="G155" s="32">
        <v>43.98</v>
      </c>
      <c r="H155" s="32" t="s">
        <v>913</v>
      </c>
    </row>
    <row r="156" spans="1:8" ht="15" customHeight="1">
      <c r="A156" s="83">
        <v>45419</v>
      </c>
      <c r="B156" s="32" t="s">
        <v>1108</v>
      </c>
      <c r="C156" s="31" t="s">
        <v>1109</v>
      </c>
      <c r="D156" s="31" t="s">
        <v>1110</v>
      </c>
      <c r="E156" s="31" t="s">
        <v>559</v>
      </c>
      <c r="F156" s="84">
        <v>330</v>
      </c>
      <c r="G156" s="32">
        <v>96.43</v>
      </c>
      <c r="H156" s="32" t="s">
        <v>913</v>
      </c>
    </row>
    <row r="157" spans="1:8" ht="15" customHeight="1">
      <c r="A157" s="83">
        <v>45419</v>
      </c>
      <c r="B157" s="32" t="s">
        <v>1111</v>
      </c>
      <c r="C157" s="31" t="s">
        <v>1112</v>
      </c>
      <c r="D157" s="31" t="s">
        <v>911</v>
      </c>
      <c r="E157" s="31" t="s">
        <v>559</v>
      </c>
      <c r="F157" s="84">
        <v>718991</v>
      </c>
      <c r="G157" s="32">
        <v>164.13</v>
      </c>
      <c r="H157" s="32" t="s">
        <v>913</v>
      </c>
    </row>
    <row r="158" spans="1:8" ht="15" customHeight="1">
      <c r="A158" s="83">
        <v>45419</v>
      </c>
      <c r="B158" s="32" t="s">
        <v>1113</v>
      </c>
      <c r="C158" s="31" t="s">
        <v>1114</v>
      </c>
      <c r="D158" s="31" t="s">
        <v>1115</v>
      </c>
      <c r="E158" s="31" t="s">
        <v>559</v>
      </c>
      <c r="F158" s="84">
        <v>172000</v>
      </c>
      <c r="G158" s="32">
        <v>35.56</v>
      </c>
      <c r="H158" s="32" t="s">
        <v>913</v>
      </c>
    </row>
    <row r="159" spans="1:8" ht="15" customHeight="1">
      <c r="A159" s="83">
        <v>45419</v>
      </c>
      <c r="B159" s="32" t="s">
        <v>1127</v>
      </c>
      <c r="C159" s="31" t="s">
        <v>1128</v>
      </c>
      <c r="D159" s="31" t="s">
        <v>1129</v>
      </c>
      <c r="E159" s="31" t="s">
        <v>559</v>
      </c>
      <c r="F159" s="84">
        <v>93411</v>
      </c>
      <c r="G159" s="32">
        <v>41.58</v>
      </c>
      <c r="H159" s="32" t="s">
        <v>913</v>
      </c>
    </row>
    <row r="160" spans="1:8" ht="15" customHeight="1">
      <c r="A160" s="83">
        <v>45419</v>
      </c>
      <c r="B160" s="32" t="s">
        <v>1116</v>
      </c>
      <c r="C160" s="31" t="s">
        <v>1117</v>
      </c>
      <c r="D160" s="31" t="s">
        <v>1118</v>
      </c>
      <c r="E160" s="31" t="s">
        <v>559</v>
      </c>
      <c r="F160" s="84">
        <v>53600</v>
      </c>
      <c r="G160" s="32">
        <v>164.8</v>
      </c>
      <c r="H160" s="32" t="s">
        <v>913</v>
      </c>
    </row>
    <row r="161" spans="1:8" ht="15" customHeight="1">
      <c r="A161" s="83">
        <v>45419</v>
      </c>
      <c r="B161" s="32" t="s">
        <v>1130</v>
      </c>
      <c r="C161" s="31" t="s">
        <v>1131</v>
      </c>
      <c r="D161" s="31" t="s">
        <v>1132</v>
      </c>
      <c r="E161" s="31" t="s">
        <v>559</v>
      </c>
      <c r="F161" s="84">
        <v>128000</v>
      </c>
      <c r="G161" s="32">
        <v>113.68</v>
      </c>
      <c r="H161" s="32" t="s">
        <v>913</v>
      </c>
    </row>
    <row r="162" spans="1:8" ht="15" customHeight="1">
      <c r="A162" s="83">
        <v>45419</v>
      </c>
      <c r="B162" s="32" t="s">
        <v>1119</v>
      </c>
      <c r="C162" s="31" t="s">
        <v>1120</v>
      </c>
      <c r="D162" s="31" t="s">
        <v>912</v>
      </c>
      <c r="E162" s="31" t="s">
        <v>559</v>
      </c>
      <c r="F162" s="84">
        <v>76923</v>
      </c>
      <c r="G162" s="32">
        <v>693.42</v>
      </c>
      <c r="H162" s="32" t="s">
        <v>913</v>
      </c>
    </row>
    <row r="163" spans="1:8" ht="15" customHeight="1">
      <c r="A163" s="83">
        <v>45419</v>
      </c>
      <c r="B163" s="32" t="s">
        <v>1119</v>
      </c>
      <c r="C163" s="31" t="s">
        <v>1120</v>
      </c>
      <c r="D163" s="31" t="s">
        <v>1121</v>
      </c>
      <c r="E163" s="31" t="s">
        <v>559</v>
      </c>
      <c r="F163" s="84">
        <v>91171</v>
      </c>
      <c r="G163" s="32">
        <v>691.72</v>
      </c>
      <c r="H163" s="32" t="s">
        <v>913</v>
      </c>
    </row>
    <row r="164" spans="1:8" ht="15" customHeight="1">
      <c r="A164" s="83">
        <v>45419</v>
      </c>
      <c r="B164" s="32" t="s">
        <v>967</v>
      </c>
      <c r="C164" s="31" t="s">
        <v>968</v>
      </c>
      <c r="D164" s="31" t="s">
        <v>1133</v>
      </c>
      <c r="E164" s="31" t="s">
        <v>559</v>
      </c>
      <c r="F164" s="84">
        <v>531120</v>
      </c>
      <c r="G164" s="32">
        <v>14.96</v>
      </c>
      <c r="H164" s="32" t="s">
        <v>913</v>
      </c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480"/>
  <sheetViews>
    <sheetView zoomScale="80" zoomScaleNormal="80" workbookViewId="0">
      <selection activeCell="F14" sqref="F14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5.109375" hidden="1" customWidth="1"/>
    <col min="4" max="4" width="33.33203125" customWidth="1"/>
    <col min="5" max="5" width="8" customWidth="1"/>
    <col min="6" max="6" width="14.554687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" customWidth="1"/>
    <col min="16" max="16" width="14.5546875" customWidth="1"/>
    <col min="17" max="17" width="14.5546875" hidden="1" customWidth="1"/>
    <col min="18" max="18" width="17.6640625" customWidth="1"/>
    <col min="19" max="19" width="2.6640625" hidden="1" customWidth="1"/>
    <col min="20" max="20" width="12.6640625" customWidth="1"/>
    <col min="21" max="21" width="8.33203125" customWidth="1"/>
    <col min="22" max="39" width="9.332031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307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89" t="s">
        <v>950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45420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1" t="s">
        <v>560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2" t="s">
        <v>16</v>
      </c>
      <c r="B9" s="93" t="s">
        <v>550</v>
      </c>
      <c r="C9" s="93"/>
      <c r="D9" s="94" t="s">
        <v>561</v>
      </c>
      <c r="E9" s="93" t="s">
        <v>562</v>
      </c>
      <c r="F9" s="93" t="s">
        <v>563</v>
      </c>
      <c r="G9" s="93" t="s">
        <v>564</v>
      </c>
      <c r="H9" s="93" t="s">
        <v>565</v>
      </c>
      <c r="I9" s="93" t="s">
        <v>566</v>
      </c>
      <c r="J9" s="92" t="s">
        <v>567</v>
      </c>
      <c r="K9" s="93" t="s">
        <v>568</v>
      </c>
      <c r="L9" s="95" t="s">
        <v>569</v>
      </c>
      <c r="M9" s="95" t="s">
        <v>570</v>
      </c>
      <c r="N9" s="93" t="s">
        <v>571</v>
      </c>
      <c r="O9" s="245" t="s">
        <v>572</v>
      </c>
      <c r="P9" s="199" t="s">
        <v>573</v>
      </c>
      <c r="Q9" s="199" t="s">
        <v>848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191">
        <v>1</v>
      </c>
      <c r="B10" s="188">
        <v>45362</v>
      </c>
      <c r="C10" s="192"/>
      <c r="D10" s="196" t="s">
        <v>185</v>
      </c>
      <c r="E10" s="193" t="s">
        <v>574</v>
      </c>
      <c r="F10" s="187" t="s">
        <v>886</v>
      </c>
      <c r="G10" s="189">
        <v>2390</v>
      </c>
      <c r="H10" s="187"/>
      <c r="I10" s="187" t="s">
        <v>887</v>
      </c>
      <c r="J10" s="189" t="s">
        <v>575</v>
      </c>
      <c r="K10" s="189"/>
      <c r="L10" s="190"/>
      <c r="M10" s="194"/>
      <c r="N10" s="189"/>
      <c r="O10" s="195"/>
      <c r="P10" s="190">
        <f>VLOOKUP(D10,'MidCap Intra'!$B$11:$C$568,2,0)</f>
        <v>2508.65</v>
      </c>
      <c r="Q10" s="233"/>
      <c r="S10" s="37" t="s">
        <v>576</v>
      </c>
    </row>
    <row r="11" spans="1:27" ht="15" customHeight="1">
      <c r="A11" s="191">
        <v>2</v>
      </c>
      <c r="B11" s="188">
        <v>45373</v>
      </c>
      <c r="C11" s="192"/>
      <c r="D11" s="196" t="s">
        <v>226</v>
      </c>
      <c r="E11" s="193" t="s">
        <v>574</v>
      </c>
      <c r="F11" s="187" t="s">
        <v>889</v>
      </c>
      <c r="G11" s="189">
        <v>3640</v>
      </c>
      <c r="H11" s="187"/>
      <c r="I11" s="187" t="s">
        <v>890</v>
      </c>
      <c r="J11" s="189" t="s">
        <v>575</v>
      </c>
      <c r="K11" s="189"/>
      <c r="L11" s="190"/>
      <c r="M11" s="194"/>
      <c r="N11" s="189"/>
      <c r="O11" s="195"/>
      <c r="P11" s="190">
        <f>VLOOKUP(D11,'MidCap Intra'!$B$11:$C$568,2,0)</f>
        <v>3978.95</v>
      </c>
      <c r="Q11" s="233"/>
      <c r="S11" s="37" t="s">
        <v>576</v>
      </c>
    </row>
    <row r="12" spans="1:27" ht="15" customHeight="1">
      <c r="A12" s="313">
        <v>3</v>
      </c>
      <c r="B12" s="314">
        <v>45385</v>
      </c>
      <c r="C12" s="315"/>
      <c r="D12" s="316" t="s">
        <v>84</v>
      </c>
      <c r="E12" s="317" t="s">
        <v>574</v>
      </c>
      <c r="F12" s="267">
        <v>4760</v>
      </c>
      <c r="G12" s="268">
        <v>4580</v>
      </c>
      <c r="H12" s="267">
        <v>4965</v>
      </c>
      <c r="I12" s="267" t="s">
        <v>894</v>
      </c>
      <c r="J12" s="262" t="s">
        <v>973</v>
      </c>
      <c r="K12" s="262">
        <f t="shared" ref="K12" si="0">H12-F12</f>
        <v>205</v>
      </c>
      <c r="L12" s="309">
        <f t="shared" ref="L12" si="1">(F12*-0.3)/100</f>
        <v>-14.28</v>
      </c>
      <c r="M12" s="310">
        <f t="shared" ref="M12" si="2">(K12+L12)/F12</f>
        <v>4.00672268907563E-2</v>
      </c>
      <c r="N12" s="262" t="s">
        <v>577</v>
      </c>
      <c r="O12" s="311">
        <v>45418</v>
      </c>
      <c r="P12" s="312"/>
      <c r="Q12" s="233"/>
      <c r="S12" s="37" t="s">
        <v>576</v>
      </c>
    </row>
    <row r="13" spans="1:27" ht="15" customHeight="1">
      <c r="A13" s="191">
        <v>4</v>
      </c>
      <c r="B13" s="188">
        <v>45394</v>
      </c>
      <c r="C13" s="192"/>
      <c r="D13" s="196" t="s">
        <v>274</v>
      </c>
      <c r="E13" s="193" t="s">
        <v>574</v>
      </c>
      <c r="F13" s="187" t="s">
        <v>898</v>
      </c>
      <c r="G13" s="189">
        <v>1625</v>
      </c>
      <c r="H13" s="187"/>
      <c r="I13" s="187" t="s">
        <v>899</v>
      </c>
      <c r="J13" s="189" t="s">
        <v>575</v>
      </c>
      <c r="K13" s="189"/>
      <c r="L13" s="190"/>
      <c r="M13" s="194"/>
      <c r="N13" s="189"/>
      <c r="O13" s="195"/>
      <c r="P13" s="190">
        <f>VLOOKUP(D13,'MidCap Intra'!$B$11:$C$568,2,0)</f>
        <v>1710.55</v>
      </c>
      <c r="Q13" s="233"/>
      <c r="S13" s="37" t="s">
        <v>768</v>
      </c>
    </row>
    <row r="14" spans="1:27" ht="15" customHeight="1">
      <c r="A14" s="191">
        <v>5</v>
      </c>
      <c r="B14" s="188">
        <v>45397</v>
      </c>
      <c r="C14" s="192"/>
      <c r="D14" s="196" t="s">
        <v>127</v>
      </c>
      <c r="E14" s="193" t="s">
        <v>574</v>
      </c>
      <c r="F14" s="187" t="s">
        <v>900</v>
      </c>
      <c r="G14" s="189">
        <v>1377</v>
      </c>
      <c r="H14" s="187"/>
      <c r="I14" s="187" t="s">
        <v>901</v>
      </c>
      <c r="J14" s="189" t="s">
        <v>575</v>
      </c>
      <c r="K14" s="189"/>
      <c r="L14" s="190"/>
      <c r="M14" s="194"/>
      <c r="N14" s="189"/>
      <c r="O14" s="195"/>
      <c r="P14" s="190">
        <f>VLOOKUP(D14,'MidCap Intra'!$B$11:$C$568,2,0)</f>
        <v>1506.15</v>
      </c>
      <c r="Q14" s="233"/>
      <c r="S14" s="37" t="s">
        <v>576</v>
      </c>
    </row>
    <row r="15" spans="1:27" ht="15" customHeight="1">
      <c r="A15" s="191">
        <v>6</v>
      </c>
      <c r="B15" s="188">
        <v>45405</v>
      </c>
      <c r="C15" s="192"/>
      <c r="D15" s="196" t="s">
        <v>474</v>
      </c>
      <c r="E15" s="193" t="s">
        <v>574</v>
      </c>
      <c r="F15" s="187" t="s">
        <v>903</v>
      </c>
      <c r="G15" s="189">
        <v>149.5</v>
      </c>
      <c r="H15" s="187"/>
      <c r="I15" s="187" t="s">
        <v>904</v>
      </c>
      <c r="J15" s="189" t="s">
        <v>575</v>
      </c>
      <c r="K15" s="189"/>
      <c r="L15" s="190"/>
      <c r="M15" s="194"/>
      <c r="N15" s="189"/>
      <c r="O15" s="195"/>
      <c r="P15" s="190">
        <f>VLOOKUP(D15,'MidCap Intra'!$B$11:$C$568,2,0)</f>
        <v>153.25</v>
      </c>
      <c r="Q15" s="233"/>
      <c r="S15" s="37" t="s">
        <v>576</v>
      </c>
    </row>
    <row r="16" spans="1:27" ht="15" customHeight="1">
      <c r="A16" s="191">
        <v>7</v>
      </c>
      <c r="B16" s="188">
        <v>45411</v>
      </c>
      <c r="C16" s="192"/>
      <c r="D16" s="196" t="s">
        <v>218</v>
      </c>
      <c r="E16" s="193" t="s">
        <v>574</v>
      </c>
      <c r="F16" s="187" t="s">
        <v>918</v>
      </c>
      <c r="G16" s="189">
        <v>618</v>
      </c>
      <c r="H16" s="187"/>
      <c r="I16" s="187" t="s">
        <v>919</v>
      </c>
      <c r="J16" s="189" t="s">
        <v>575</v>
      </c>
      <c r="K16" s="189"/>
      <c r="L16" s="190"/>
      <c r="M16" s="194"/>
      <c r="N16" s="189"/>
      <c r="O16" s="195"/>
      <c r="P16" s="190">
        <f>VLOOKUP(D16,'MidCap Intra'!$B$11:$C$568,2,0)</f>
        <v>633.6</v>
      </c>
      <c r="Q16" s="233"/>
      <c r="S16" s="37" t="s">
        <v>576</v>
      </c>
    </row>
    <row r="17" spans="1:39" ht="15" customHeight="1">
      <c r="A17" s="191">
        <v>8</v>
      </c>
      <c r="B17" s="188">
        <v>45412</v>
      </c>
      <c r="C17" s="192"/>
      <c r="D17" s="196" t="s">
        <v>907</v>
      </c>
      <c r="E17" s="193" t="s">
        <v>574</v>
      </c>
      <c r="F17" s="187" t="s">
        <v>921</v>
      </c>
      <c r="G17" s="189">
        <v>159</v>
      </c>
      <c r="H17" s="187"/>
      <c r="I17" s="187" t="s">
        <v>922</v>
      </c>
      <c r="J17" s="189" t="s">
        <v>575</v>
      </c>
      <c r="K17" s="189"/>
      <c r="L17" s="190"/>
      <c r="M17" s="194"/>
      <c r="N17" s="189"/>
      <c r="O17" s="195"/>
      <c r="P17" s="190">
        <f>VLOOKUP(D17,'MidCap Intra'!$B$11:$C$568,2,0)</f>
        <v>160.94999999999999</v>
      </c>
      <c r="Q17" s="233"/>
      <c r="S17" s="37" t="s">
        <v>576</v>
      </c>
    </row>
    <row r="18" spans="1:39" ht="15" customHeight="1">
      <c r="A18" s="191">
        <v>9</v>
      </c>
      <c r="B18" s="188">
        <v>45412</v>
      </c>
      <c r="C18" s="192"/>
      <c r="D18" s="196" t="s">
        <v>428</v>
      </c>
      <c r="E18" s="193" t="s">
        <v>574</v>
      </c>
      <c r="F18" s="187" t="s">
        <v>923</v>
      </c>
      <c r="G18" s="189">
        <v>1360</v>
      </c>
      <c r="H18" s="187"/>
      <c r="I18" s="187" t="s">
        <v>924</v>
      </c>
      <c r="J18" s="189" t="s">
        <v>575</v>
      </c>
      <c r="K18" s="189"/>
      <c r="L18" s="190"/>
      <c r="M18" s="194"/>
      <c r="N18" s="189"/>
      <c r="O18" s="195"/>
      <c r="P18" s="190">
        <f>VLOOKUP(D18,'MidCap Intra'!$B$11:$C$568,2,0)</f>
        <v>1509.9</v>
      </c>
      <c r="Q18" s="233"/>
      <c r="S18" s="37" t="s">
        <v>576</v>
      </c>
    </row>
    <row r="19" spans="1:39" ht="15" customHeight="1">
      <c r="A19" s="191">
        <v>10</v>
      </c>
      <c r="B19" s="188">
        <v>45414</v>
      </c>
      <c r="C19" s="192"/>
      <c r="D19" s="196" t="s">
        <v>125</v>
      </c>
      <c r="E19" s="193" t="s">
        <v>574</v>
      </c>
      <c r="F19" s="187" t="s">
        <v>932</v>
      </c>
      <c r="G19" s="189">
        <v>1285</v>
      </c>
      <c r="H19" s="187"/>
      <c r="I19" s="187" t="s">
        <v>933</v>
      </c>
      <c r="J19" s="189" t="s">
        <v>575</v>
      </c>
      <c r="K19" s="189"/>
      <c r="L19" s="190"/>
      <c r="M19" s="194"/>
      <c r="N19" s="189"/>
      <c r="O19" s="195"/>
      <c r="P19" s="190">
        <f>VLOOKUP(D19,'MidCap Intra'!$B$11:$C$568,2,0)</f>
        <v>1330.95</v>
      </c>
      <c r="Q19" s="233"/>
      <c r="S19" s="37" t="s">
        <v>576</v>
      </c>
    </row>
    <row r="20" spans="1:39" ht="15" customHeight="1">
      <c r="A20" s="191">
        <v>11</v>
      </c>
      <c r="B20" s="188">
        <v>45418</v>
      </c>
      <c r="C20" s="192"/>
      <c r="D20" s="196" t="s">
        <v>92</v>
      </c>
      <c r="E20" s="193" t="s">
        <v>574</v>
      </c>
      <c r="F20" s="187" t="s">
        <v>970</v>
      </c>
      <c r="G20" s="189">
        <v>428</v>
      </c>
      <c r="H20" s="187"/>
      <c r="I20" s="187" t="s">
        <v>971</v>
      </c>
      <c r="J20" s="189" t="s">
        <v>575</v>
      </c>
      <c r="K20" s="189"/>
      <c r="L20" s="190"/>
      <c r="M20" s="194"/>
      <c r="N20" s="189"/>
      <c r="O20" s="195"/>
      <c r="P20" s="190">
        <f>VLOOKUP(D20,'MidCap Intra'!$B$11:$C$568,2,0)</f>
        <v>456</v>
      </c>
      <c r="Q20" s="233"/>
      <c r="S20" s="37"/>
    </row>
    <row r="21" spans="1:39" ht="15" customHeight="1">
      <c r="A21" s="191">
        <v>12</v>
      </c>
      <c r="B21" s="188">
        <v>45419</v>
      </c>
      <c r="C21" s="192"/>
      <c r="D21" s="196" t="s">
        <v>155</v>
      </c>
      <c r="E21" s="193" t="s">
        <v>574</v>
      </c>
      <c r="F21" s="187" t="s">
        <v>1003</v>
      </c>
      <c r="G21" s="189">
        <v>416</v>
      </c>
      <c r="H21" s="187"/>
      <c r="I21" s="187" t="s">
        <v>1004</v>
      </c>
      <c r="J21" s="189" t="s">
        <v>575</v>
      </c>
      <c r="K21" s="189"/>
      <c r="L21" s="190"/>
      <c r="M21" s="194"/>
      <c r="N21" s="189"/>
      <c r="O21" s="195"/>
      <c r="P21" s="190">
        <f>VLOOKUP(D21,'MidCap Intra'!$B$11:$C$568,2,0)</f>
        <v>440.35</v>
      </c>
      <c r="Q21" s="233"/>
      <c r="S21" s="37"/>
    </row>
    <row r="22" spans="1:39" ht="15" customHeight="1">
      <c r="A22" s="191"/>
      <c r="B22" s="188"/>
      <c r="C22" s="192"/>
      <c r="D22" s="196"/>
      <c r="E22" s="193"/>
      <c r="F22" s="187"/>
      <c r="G22" s="189"/>
      <c r="H22" s="187"/>
      <c r="I22" s="187"/>
      <c r="J22" s="189"/>
      <c r="K22" s="189"/>
      <c r="L22" s="190"/>
      <c r="M22" s="194"/>
      <c r="N22" s="189"/>
      <c r="O22" s="195"/>
      <c r="P22" s="190"/>
      <c r="Q22" s="233"/>
      <c r="S22" s="37"/>
    </row>
    <row r="23" spans="1:39" ht="15" customHeight="1">
      <c r="A23" s="191"/>
      <c r="B23" s="188"/>
      <c r="C23" s="192"/>
      <c r="D23" s="196"/>
      <c r="E23" s="193"/>
      <c r="F23" s="187"/>
      <c r="G23" s="189"/>
      <c r="H23" s="187"/>
      <c r="I23" s="187"/>
      <c r="J23" s="189"/>
      <c r="K23" s="189"/>
      <c r="L23" s="190"/>
      <c r="M23" s="194"/>
      <c r="N23" s="189"/>
      <c r="O23" s="195"/>
      <c r="P23" s="190"/>
      <c r="Q23" s="233"/>
      <c r="S23" s="37"/>
    </row>
    <row r="24" spans="1:39" ht="15" customHeight="1">
      <c r="G24" s="54"/>
      <c r="H24" s="54"/>
      <c r="I24" s="54"/>
      <c r="J24" s="54"/>
      <c r="K24" s="54"/>
      <c r="L24" s="54"/>
      <c r="M24" s="54"/>
      <c r="N24" s="54"/>
      <c r="O24" s="54"/>
      <c r="P24" s="54"/>
    </row>
    <row r="25" spans="1:39" ht="14.25" customHeight="1">
      <c r="A25" s="99"/>
      <c r="B25" s="100"/>
      <c r="C25" s="101"/>
      <c r="D25" s="102"/>
      <c r="E25" s="103"/>
      <c r="F25" s="103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105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</row>
    <row r="26" spans="1:39" ht="12" customHeight="1">
      <c r="A26" s="106" t="s">
        <v>578</v>
      </c>
      <c r="B26" s="107"/>
      <c r="C26" s="108"/>
      <c r="E26" s="109"/>
      <c r="F26" s="109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</row>
    <row r="27" spans="1:39" ht="12" customHeight="1">
      <c r="A27" s="110" t="s">
        <v>579</v>
      </c>
      <c r="B27" s="106"/>
      <c r="C27" s="106"/>
      <c r="D27" s="106"/>
      <c r="E27" s="37"/>
      <c r="F27" s="111" t="s">
        <v>580</v>
      </c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</row>
    <row r="28" spans="1:39" ht="12" customHeight="1">
      <c r="A28" s="106" t="s">
        <v>581</v>
      </c>
      <c r="B28" s="106"/>
      <c r="C28" s="106"/>
      <c r="D28" s="106" t="s">
        <v>582</v>
      </c>
      <c r="E28" s="6"/>
      <c r="F28" s="111" t="s">
        <v>583</v>
      </c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</row>
    <row r="29" spans="1:39" ht="12" customHeight="1">
      <c r="A29" s="106"/>
      <c r="B29" s="106"/>
      <c r="C29" s="106"/>
      <c r="D29" s="106"/>
      <c r="E29" s="6"/>
      <c r="F29" s="6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</row>
    <row r="30" spans="1:39" ht="12" customHeight="1">
      <c r="A30" s="200"/>
      <c r="B30" s="200"/>
      <c r="C30" s="200"/>
      <c r="D30" s="200"/>
      <c r="E30" s="201"/>
      <c r="F30" s="201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14.25" customHeight="1">
      <c r="A31" s="106"/>
      <c r="B31" s="106"/>
      <c r="C31" s="106"/>
      <c r="D31" s="106"/>
      <c r="E31" s="6"/>
      <c r="F31" s="6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37"/>
      <c r="R31" s="37"/>
      <c r="S31" s="6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2.75" customHeight="1">
      <c r="A32" s="118" t="s">
        <v>588</v>
      </c>
      <c r="B32" s="118"/>
      <c r="C32" s="118"/>
      <c r="D32" s="118"/>
      <c r="E32" s="6"/>
      <c r="F32" s="6"/>
      <c r="G32" s="54"/>
      <c r="H32" s="54"/>
      <c r="I32" s="54"/>
      <c r="J32" s="54"/>
      <c r="K32" s="54"/>
      <c r="L32" s="54"/>
      <c r="M32" s="54"/>
      <c r="N32" s="54"/>
      <c r="O32" s="54"/>
      <c r="P32" s="54"/>
      <c r="R32" s="37"/>
      <c r="S32" s="6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38.25" customHeight="1">
      <c r="A33" s="93" t="s">
        <v>16</v>
      </c>
      <c r="B33" s="93" t="s">
        <v>550</v>
      </c>
      <c r="C33" s="93"/>
      <c r="D33" s="94" t="s">
        <v>561</v>
      </c>
      <c r="E33" s="93" t="s">
        <v>562</v>
      </c>
      <c r="F33" s="93" t="s">
        <v>563</v>
      </c>
      <c r="G33" s="93" t="s">
        <v>584</v>
      </c>
      <c r="H33" s="93" t="s">
        <v>565</v>
      </c>
      <c r="I33" s="197" t="s">
        <v>566</v>
      </c>
      <c r="J33" s="199" t="s">
        <v>567</v>
      </c>
      <c r="K33" s="198" t="s">
        <v>589</v>
      </c>
      <c r="L33" s="95" t="s">
        <v>569</v>
      </c>
      <c r="M33" s="119" t="s">
        <v>590</v>
      </c>
      <c r="N33" s="93" t="s">
        <v>591</v>
      </c>
      <c r="O33" s="92" t="s">
        <v>571</v>
      </c>
      <c r="P33" s="285" t="s">
        <v>572</v>
      </c>
      <c r="Q33" s="236"/>
      <c r="R33" s="37"/>
      <c r="S33" s="6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2.75" customHeight="1">
      <c r="A34" s="267">
        <v>1</v>
      </c>
      <c r="B34" s="265">
        <v>45408</v>
      </c>
      <c r="C34" s="266"/>
      <c r="D34" s="266" t="s">
        <v>908</v>
      </c>
      <c r="E34" s="267" t="s">
        <v>586</v>
      </c>
      <c r="F34" s="267">
        <v>1102.5</v>
      </c>
      <c r="G34" s="267">
        <v>1078</v>
      </c>
      <c r="H34" s="267">
        <v>1114</v>
      </c>
      <c r="I34" s="268" t="s">
        <v>909</v>
      </c>
      <c r="J34" s="302" t="s">
        <v>962</v>
      </c>
      <c r="K34" s="303">
        <f t="shared" ref="K34" si="3">H34-F34</f>
        <v>11.5</v>
      </c>
      <c r="L34" s="304">
        <f t="shared" ref="L34" si="4">(H34*N34)*0.03%</f>
        <v>150.38999999999999</v>
      </c>
      <c r="M34" s="305">
        <f t="shared" ref="M34" si="5">(K34*N34)-L34</f>
        <v>5024.6099999999997</v>
      </c>
      <c r="N34" s="303">
        <v>450</v>
      </c>
      <c r="O34" s="306" t="s">
        <v>577</v>
      </c>
      <c r="P34" s="307">
        <v>45415</v>
      </c>
      <c r="Q34" s="231"/>
      <c r="R34" s="120"/>
      <c r="S34" s="54" t="s">
        <v>576</v>
      </c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121"/>
      <c r="AH34" s="122"/>
      <c r="AI34" s="120"/>
      <c r="AJ34" s="120"/>
      <c r="AK34" s="121"/>
      <c r="AL34" s="121"/>
      <c r="AM34" s="121"/>
    </row>
    <row r="35" spans="1:39" ht="12.75" customHeight="1">
      <c r="A35" s="267">
        <v>2</v>
      </c>
      <c r="B35" s="265">
        <v>45414</v>
      </c>
      <c r="C35" s="266"/>
      <c r="D35" s="266" t="s">
        <v>942</v>
      </c>
      <c r="E35" s="267" t="s">
        <v>586</v>
      </c>
      <c r="F35" s="267">
        <v>457</v>
      </c>
      <c r="G35" s="267">
        <v>448</v>
      </c>
      <c r="H35" s="267">
        <v>465.5</v>
      </c>
      <c r="I35" s="268" t="s">
        <v>943</v>
      </c>
      <c r="J35" s="302" t="s">
        <v>961</v>
      </c>
      <c r="K35" s="303">
        <f t="shared" ref="K35" si="6">H35-F35</f>
        <v>8.5</v>
      </c>
      <c r="L35" s="304">
        <f t="shared" ref="L35" si="7">(H35*N35)*0.03%</f>
        <v>174.56249999999997</v>
      </c>
      <c r="M35" s="305">
        <f t="shared" ref="M35" si="8">(K35*N35)-L35</f>
        <v>10450.4375</v>
      </c>
      <c r="N35" s="303">
        <v>1250</v>
      </c>
      <c r="O35" s="306" t="s">
        <v>577</v>
      </c>
      <c r="P35" s="307">
        <v>45415</v>
      </c>
      <c r="Q35" s="231"/>
      <c r="R35" s="120"/>
      <c r="S35" s="54" t="s">
        <v>576</v>
      </c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121"/>
      <c r="AH35" s="122"/>
      <c r="AI35" s="120"/>
      <c r="AJ35" s="120"/>
      <c r="AK35" s="121"/>
      <c r="AL35" s="121"/>
      <c r="AM35" s="121"/>
    </row>
    <row r="36" spans="1:39" ht="12.75" customHeight="1">
      <c r="A36" s="294">
        <v>3</v>
      </c>
      <c r="B36" s="290">
        <v>45414</v>
      </c>
      <c r="C36" s="293"/>
      <c r="D36" s="293" t="s">
        <v>944</v>
      </c>
      <c r="E36" s="294" t="s">
        <v>586</v>
      </c>
      <c r="F36" s="294">
        <v>3002.5</v>
      </c>
      <c r="G36" s="294">
        <v>2950</v>
      </c>
      <c r="H36" s="294">
        <v>2950</v>
      </c>
      <c r="I36" s="295" t="s">
        <v>945</v>
      </c>
      <c r="J36" s="296" t="s">
        <v>960</v>
      </c>
      <c r="K36" s="297">
        <f>H36-F36</f>
        <v>-52.5</v>
      </c>
      <c r="L36" s="298">
        <f t="shared" ref="L36:L37" si="9">(H36*N36)*0.03%</f>
        <v>176.99999999999997</v>
      </c>
      <c r="M36" s="299">
        <f t="shared" ref="M36:M37" si="10">(K36*N36)-L36</f>
        <v>-10677</v>
      </c>
      <c r="N36" s="297">
        <v>200</v>
      </c>
      <c r="O36" s="300" t="s">
        <v>587</v>
      </c>
      <c r="P36" s="301">
        <v>45415</v>
      </c>
      <c r="Q36" s="231"/>
      <c r="R36" s="120"/>
      <c r="S36" s="54" t="s">
        <v>863</v>
      </c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121"/>
      <c r="AH36" s="122"/>
      <c r="AI36" s="120"/>
      <c r="AJ36" s="120"/>
      <c r="AK36" s="121"/>
      <c r="AL36" s="121"/>
      <c r="AM36" s="121"/>
    </row>
    <row r="37" spans="1:39" ht="12.75" customHeight="1">
      <c r="A37" s="267">
        <v>4</v>
      </c>
      <c r="B37" s="265">
        <v>45418</v>
      </c>
      <c r="C37" s="266"/>
      <c r="D37" s="266" t="s">
        <v>942</v>
      </c>
      <c r="E37" s="267" t="s">
        <v>586</v>
      </c>
      <c r="F37" s="267">
        <v>455</v>
      </c>
      <c r="G37" s="267">
        <v>446</v>
      </c>
      <c r="H37" s="267">
        <v>465.5</v>
      </c>
      <c r="I37" s="268" t="s">
        <v>969</v>
      </c>
      <c r="J37" s="302" t="s">
        <v>972</v>
      </c>
      <c r="K37" s="303">
        <f t="shared" ref="K37" si="11">H37-F37</f>
        <v>10.5</v>
      </c>
      <c r="L37" s="304">
        <f t="shared" si="9"/>
        <v>174.56249999999997</v>
      </c>
      <c r="M37" s="305">
        <f t="shared" si="10"/>
        <v>12950.4375</v>
      </c>
      <c r="N37" s="303">
        <v>1250</v>
      </c>
      <c r="O37" s="306" t="s">
        <v>577</v>
      </c>
      <c r="P37" s="307">
        <v>45418</v>
      </c>
      <c r="Q37" s="231"/>
      <c r="R37" s="120"/>
      <c r="S37" s="54" t="s">
        <v>576</v>
      </c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121"/>
      <c r="AH37" s="122"/>
      <c r="AI37" s="120"/>
      <c r="AJ37" s="120"/>
      <c r="AK37" s="121"/>
      <c r="AL37" s="121"/>
      <c r="AM37" s="121"/>
    </row>
    <row r="38" spans="1:39" ht="12.75" customHeight="1">
      <c r="A38" s="294">
        <v>5</v>
      </c>
      <c r="B38" s="290">
        <v>45418</v>
      </c>
      <c r="C38" s="293"/>
      <c r="D38" s="293" t="s">
        <v>974</v>
      </c>
      <c r="E38" s="294" t="s">
        <v>586</v>
      </c>
      <c r="F38" s="294">
        <v>805</v>
      </c>
      <c r="G38" s="294">
        <v>790</v>
      </c>
      <c r="H38" s="294">
        <v>790</v>
      </c>
      <c r="I38" s="295" t="s">
        <v>975</v>
      </c>
      <c r="J38" s="296" t="s">
        <v>1008</v>
      </c>
      <c r="K38" s="297">
        <f>H38-F38</f>
        <v>-15</v>
      </c>
      <c r="L38" s="298">
        <f t="shared" ref="L38" si="12">(H38*N38)*0.03%</f>
        <v>177.74999999999997</v>
      </c>
      <c r="M38" s="299">
        <f t="shared" ref="M38" si="13">(K38*N38)-L38</f>
        <v>-11427.75</v>
      </c>
      <c r="N38" s="297">
        <v>750</v>
      </c>
      <c r="O38" s="300" t="s">
        <v>587</v>
      </c>
      <c r="P38" s="301">
        <v>45419</v>
      </c>
      <c r="Q38" s="231"/>
      <c r="R38" s="120"/>
      <c r="S38" s="54" t="s">
        <v>576</v>
      </c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121"/>
      <c r="AH38" s="122"/>
      <c r="AI38" s="120"/>
      <c r="AJ38" s="120"/>
      <c r="AK38" s="121"/>
      <c r="AL38" s="121"/>
      <c r="AM38" s="121"/>
    </row>
    <row r="39" spans="1:39" ht="12.75" customHeight="1">
      <c r="A39" s="321">
        <v>6</v>
      </c>
      <c r="B39" s="322">
        <v>45419</v>
      </c>
      <c r="C39" s="323"/>
      <c r="D39" s="323" t="s">
        <v>999</v>
      </c>
      <c r="E39" s="321" t="s">
        <v>855</v>
      </c>
      <c r="F39" s="321">
        <v>561</v>
      </c>
      <c r="G39" s="321">
        <v>571</v>
      </c>
      <c r="H39" s="321">
        <v>560.5</v>
      </c>
      <c r="I39" s="324" t="s">
        <v>1000</v>
      </c>
      <c r="J39" s="325" t="s">
        <v>1023</v>
      </c>
      <c r="K39" s="326">
        <f>F39-H39</f>
        <v>0.5</v>
      </c>
      <c r="L39" s="327">
        <f t="shared" ref="L39" si="14">(H39*N39)*0.03%</f>
        <v>184.96499999999997</v>
      </c>
      <c r="M39" s="328">
        <f t="shared" ref="M39" si="15">(K39*N39)-L39</f>
        <v>365.03500000000003</v>
      </c>
      <c r="N39" s="326">
        <v>1100</v>
      </c>
      <c r="O39" s="329" t="s">
        <v>594</v>
      </c>
      <c r="P39" s="330">
        <v>45419</v>
      </c>
      <c r="Q39" s="231"/>
      <c r="R39" s="120"/>
      <c r="S39" s="54" t="s">
        <v>576</v>
      </c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121"/>
      <c r="AH39" s="122"/>
      <c r="AI39" s="120"/>
      <c r="AJ39" s="120"/>
      <c r="AK39" s="121"/>
      <c r="AL39" s="121"/>
      <c r="AM39" s="121"/>
    </row>
    <row r="40" spans="1:39" ht="12.75" customHeight="1">
      <c r="A40" s="187">
        <v>7</v>
      </c>
      <c r="B40" s="237">
        <v>45419</v>
      </c>
      <c r="C40" s="232"/>
      <c r="D40" s="232" t="s">
        <v>1009</v>
      </c>
      <c r="E40" s="187" t="s">
        <v>855</v>
      </c>
      <c r="F40" s="187" t="s">
        <v>1010</v>
      </c>
      <c r="G40" s="187">
        <v>482</v>
      </c>
      <c r="H40" s="187"/>
      <c r="I40" s="189" t="s">
        <v>1011</v>
      </c>
      <c r="J40" s="186" t="s">
        <v>575</v>
      </c>
      <c r="K40" s="96"/>
      <c r="L40" s="98"/>
      <c r="M40" s="234"/>
      <c r="N40" s="96"/>
      <c r="O40" s="97"/>
      <c r="P40" s="238"/>
      <c r="Q40" s="231"/>
      <c r="R40" s="120"/>
      <c r="S40" s="54" t="s">
        <v>768</v>
      </c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121"/>
      <c r="AH40" s="122"/>
      <c r="AI40" s="120"/>
      <c r="AJ40" s="120"/>
      <c r="AK40" s="121"/>
      <c r="AL40" s="121"/>
      <c r="AM40" s="121"/>
    </row>
    <row r="41" spans="1:39" ht="12.75" customHeight="1">
      <c r="A41" s="187">
        <v>8</v>
      </c>
      <c r="B41" s="237">
        <v>45419</v>
      </c>
      <c r="C41" s="232"/>
      <c r="D41" s="232" t="s">
        <v>1012</v>
      </c>
      <c r="E41" s="187" t="s">
        <v>586</v>
      </c>
      <c r="F41" s="187" t="s">
        <v>1013</v>
      </c>
      <c r="G41" s="187">
        <v>1660</v>
      </c>
      <c r="H41" s="187"/>
      <c r="I41" s="189" t="s">
        <v>1014</v>
      </c>
      <c r="J41" s="186" t="s">
        <v>575</v>
      </c>
      <c r="K41" s="96"/>
      <c r="L41" s="98"/>
      <c r="M41" s="234"/>
      <c r="N41" s="96"/>
      <c r="O41" s="97"/>
      <c r="P41" s="238"/>
      <c r="Q41" s="231"/>
      <c r="R41" s="120"/>
      <c r="S41" s="54" t="s">
        <v>863</v>
      </c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21"/>
      <c r="AH41" s="122"/>
      <c r="AI41" s="120"/>
      <c r="AJ41" s="120"/>
      <c r="AK41" s="121"/>
      <c r="AL41" s="121"/>
      <c r="AM41" s="121"/>
    </row>
    <row r="42" spans="1:39" ht="12.75" customHeight="1">
      <c r="A42" s="187">
        <v>9</v>
      </c>
      <c r="B42" s="237">
        <v>45419</v>
      </c>
      <c r="C42" s="232"/>
      <c r="D42" s="232" t="s">
        <v>1015</v>
      </c>
      <c r="E42" s="187" t="s">
        <v>586</v>
      </c>
      <c r="F42" s="187" t="s">
        <v>1016</v>
      </c>
      <c r="G42" s="187">
        <v>159</v>
      </c>
      <c r="H42" s="187"/>
      <c r="I42" s="189" t="s">
        <v>1017</v>
      </c>
      <c r="J42" s="186" t="s">
        <v>575</v>
      </c>
      <c r="K42" s="96"/>
      <c r="L42" s="98"/>
      <c r="M42" s="234"/>
      <c r="N42" s="96"/>
      <c r="O42" s="97"/>
      <c r="P42" s="238"/>
      <c r="Q42" s="231"/>
      <c r="R42" s="120"/>
      <c r="S42" s="54" t="s">
        <v>768</v>
      </c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21"/>
      <c r="AH42" s="122"/>
      <c r="AI42" s="120"/>
      <c r="AJ42" s="120"/>
      <c r="AK42" s="121"/>
      <c r="AL42" s="121"/>
      <c r="AM42" s="121"/>
    </row>
    <row r="43" spans="1:39" ht="12.75" customHeight="1">
      <c r="A43" s="187"/>
      <c r="B43" s="237"/>
      <c r="C43" s="232"/>
      <c r="D43" s="232"/>
      <c r="E43" s="187"/>
      <c r="F43" s="187"/>
      <c r="G43" s="187"/>
      <c r="H43" s="187"/>
      <c r="I43" s="189"/>
      <c r="J43" s="186"/>
      <c r="K43" s="96"/>
      <c r="L43" s="98"/>
      <c r="M43" s="234"/>
      <c r="N43" s="96"/>
      <c r="O43" s="97"/>
      <c r="P43" s="238"/>
      <c r="Q43" s="231"/>
      <c r="R43" s="120"/>
      <c r="S43" s="54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21"/>
      <c r="AH43" s="122"/>
      <c r="AI43" s="120"/>
      <c r="AJ43" s="120"/>
      <c r="AK43" s="121"/>
      <c r="AL43" s="121"/>
      <c r="AM43" s="121"/>
    </row>
    <row r="44" spans="1:39" ht="12.75" customHeight="1">
      <c r="A44" s="187"/>
      <c r="B44" s="237"/>
      <c r="C44" s="232"/>
      <c r="D44" s="232"/>
      <c r="E44" s="187"/>
      <c r="F44" s="187"/>
      <c r="G44" s="187"/>
      <c r="H44" s="187"/>
      <c r="I44" s="189"/>
      <c r="J44" s="186"/>
      <c r="K44" s="96"/>
      <c r="L44" s="98"/>
      <c r="M44" s="234"/>
      <c r="N44" s="96"/>
      <c r="O44" s="97"/>
      <c r="P44" s="238"/>
      <c r="Q44" s="231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121"/>
      <c r="AL44" s="121"/>
      <c r="AM44" s="121"/>
    </row>
    <row r="45" spans="1:39" ht="15" customHeight="1"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</row>
    <row r="46" spans="1:39" ht="12.75" customHeight="1">
      <c r="A46" s="121"/>
      <c r="B46" s="123"/>
      <c r="C46" s="120"/>
      <c r="D46" s="120"/>
      <c r="E46" s="121"/>
      <c r="F46" s="121"/>
      <c r="G46" s="121"/>
      <c r="H46" s="124"/>
      <c r="I46" s="124"/>
      <c r="J46" s="124"/>
      <c r="K46" s="120"/>
      <c r="L46" s="121"/>
      <c r="M46" s="121"/>
      <c r="N46" s="121"/>
      <c r="O46" s="124"/>
      <c r="P46" s="124"/>
      <c r="Q46" s="12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121"/>
      <c r="AL46" s="121"/>
      <c r="AM46" s="121"/>
    </row>
    <row r="47" spans="1:39" ht="13.8">
      <c r="A47" s="125" t="s">
        <v>592</v>
      </c>
      <c r="B47" s="125"/>
      <c r="C47" s="125"/>
      <c r="D47" s="125"/>
      <c r="E47" s="126"/>
      <c r="F47" s="104"/>
      <c r="G47" s="104"/>
      <c r="H47" s="104"/>
      <c r="I47" s="104"/>
      <c r="J47" s="1"/>
      <c r="K47" s="6"/>
      <c r="L47" s="6"/>
      <c r="M47" s="6"/>
      <c r="N47" s="1"/>
      <c r="O47" s="1"/>
      <c r="P47" s="37"/>
      <c r="Q47" s="37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37"/>
      <c r="AL47" s="37"/>
      <c r="AM47" s="37"/>
    </row>
    <row r="48" spans="1:39" ht="39.6">
      <c r="A48" s="93" t="s">
        <v>16</v>
      </c>
      <c r="B48" s="93" t="s">
        <v>550</v>
      </c>
      <c r="C48" s="93"/>
      <c r="D48" s="94" t="s">
        <v>561</v>
      </c>
      <c r="E48" s="93" t="s">
        <v>562</v>
      </c>
      <c r="F48" s="93" t="s">
        <v>563</v>
      </c>
      <c r="G48" s="93" t="s">
        <v>584</v>
      </c>
      <c r="H48" s="93" t="s">
        <v>565</v>
      </c>
      <c r="I48" s="93" t="s">
        <v>566</v>
      </c>
      <c r="J48" s="92" t="s">
        <v>567</v>
      </c>
      <c r="K48" s="92" t="s">
        <v>593</v>
      </c>
      <c r="L48" s="95" t="s">
        <v>569</v>
      </c>
      <c r="M48" s="119" t="s">
        <v>590</v>
      </c>
      <c r="N48" s="93" t="s">
        <v>591</v>
      </c>
      <c r="O48" s="93" t="s">
        <v>571</v>
      </c>
      <c r="P48" s="94" t="s">
        <v>572</v>
      </c>
      <c r="Q48" s="235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37"/>
      <c r="AL48" s="37"/>
      <c r="AM48" s="37"/>
    </row>
    <row r="49" spans="1:39" ht="12.75" customHeight="1">
      <c r="A49" s="354">
        <v>1</v>
      </c>
      <c r="B49" s="356">
        <v>45411</v>
      </c>
      <c r="C49" s="232"/>
      <c r="D49" s="232" t="s">
        <v>914</v>
      </c>
      <c r="E49" s="187" t="s">
        <v>855</v>
      </c>
      <c r="F49" s="187" t="s">
        <v>916</v>
      </c>
      <c r="G49" s="187"/>
      <c r="H49" s="187"/>
      <c r="I49" s="189"/>
      <c r="J49" s="363" t="s">
        <v>575</v>
      </c>
      <c r="K49" s="187"/>
      <c r="L49" s="190"/>
      <c r="M49" s="282"/>
      <c r="N49" s="187"/>
      <c r="O49" s="189"/>
      <c r="P49" s="362"/>
      <c r="Q49" s="231"/>
      <c r="R49" s="54"/>
      <c r="S49" s="54" t="s">
        <v>576</v>
      </c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121"/>
      <c r="AL49" s="121"/>
      <c r="AM49" s="121"/>
    </row>
    <row r="50" spans="1:39" ht="12.75" customHeight="1">
      <c r="A50" s="355"/>
      <c r="B50" s="357"/>
      <c r="C50" s="232"/>
      <c r="D50" s="232" t="s">
        <v>915</v>
      </c>
      <c r="E50" s="187" t="s">
        <v>855</v>
      </c>
      <c r="F50" s="187" t="s">
        <v>917</v>
      </c>
      <c r="G50" s="187"/>
      <c r="H50" s="187"/>
      <c r="I50" s="189"/>
      <c r="J50" s="364"/>
      <c r="K50" s="187"/>
      <c r="L50" s="190"/>
      <c r="M50" s="282"/>
      <c r="N50" s="187"/>
      <c r="O50" s="189"/>
      <c r="P50" s="362"/>
      <c r="Q50" s="231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121"/>
      <c r="AL50" s="121"/>
      <c r="AM50" s="121"/>
    </row>
    <row r="51" spans="1:39" ht="12.75" customHeight="1">
      <c r="A51" s="358">
        <v>2</v>
      </c>
      <c r="B51" s="347">
        <v>45414</v>
      </c>
      <c r="C51" s="266"/>
      <c r="D51" s="266" t="s">
        <v>934</v>
      </c>
      <c r="E51" s="267" t="s">
        <v>586</v>
      </c>
      <c r="F51" s="267">
        <v>32</v>
      </c>
      <c r="G51" s="267"/>
      <c r="H51" s="267">
        <v>44</v>
      </c>
      <c r="I51" s="268"/>
      <c r="J51" s="345" t="s">
        <v>936</v>
      </c>
      <c r="K51" s="262">
        <f>H51-F51</f>
        <v>12</v>
      </c>
      <c r="L51" s="263">
        <v>50</v>
      </c>
      <c r="M51" s="343">
        <v>2700</v>
      </c>
      <c r="N51" s="262">
        <v>400</v>
      </c>
      <c r="O51" s="345" t="s">
        <v>577</v>
      </c>
      <c r="P51" s="347">
        <v>45414</v>
      </c>
      <c r="Q51" s="231"/>
      <c r="R51" s="54"/>
      <c r="S51" s="54" t="s">
        <v>576</v>
      </c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121"/>
      <c r="AL51" s="121"/>
      <c r="AM51" s="121"/>
    </row>
    <row r="52" spans="1:39" ht="12.75" customHeight="1">
      <c r="A52" s="359"/>
      <c r="B52" s="348"/>
      <c r="C52" s="266"/>
      <c r="D52" s="266" t="s">
        <v>935</v>
      </c>
      <c r="E52" s="267" t="s">
        <v>855</v>
      </c>
      <c r="F52" s="267">
        <v>16</v>
      </c>
      <c r="G52" s="267"/>
      <c r="H52" s="267">
        <v>21</v>
      </c>
      <c r="I52" s="268"/>
      <c r="J52" s="346"/>
      <c r="K52" s="262">
        <f>F52-H52</f>
        <v>-5</v>
      </c>
      <c r="L52" s="263">
        <v>50</v>
      </c>
      <c r="M52" s="344"/>
      <c r="N52" s="262">
        <v>400</v>
      </c>
      <c r="O52" s="346"/>
      <c r="P52" s="348"/>
      <c r="Q52" s="231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121"/>
      <c r="AL52" s="121"/>
      <c r="AM52" s="121"/>
    </row>
    <row r="53" spans="1:39" ht="12.75" customHeight="1">
      <c r="A53" s="280">
        <v>3</v>
      </c>
      <c r="B53" s="281">
        <v>45414</v>
      </c>
      <c r="C53" s="266"/>
      <c r="D53" s="266" t="s">
        <v>937</v>
      </c>
      <c r="E53" s="267" t="s">
        <v>586</v>
      </c>
      <c r="F53" s="267">
        <v>40</v>
      </c>
      <c r="G53" s="267">
        <v>10</v>
      </c>
      <c r="H53" s="267">
        <v>65.5</v>
      </c>
      <c r="I53" s="268" t="s">
        <v>938</v>
      </c>
      <c r="J53" s="261" t="s">
        <v>939</v>
      </c>
      <c r="K53" s="262">
        <f>H53-F53</f>
        <v>25.5</v>
      </c>
      <c r="L53" s="263">
        <v>50</v>
      </c>
      <c r="M53" s="264">
        <f t="shared" ref="M53" si="16">(K53*N53)-L53</f>
        <v>587.5</v>
      </c>
      <c r="N53" s="262">
        <v>25</v>
      </c>
      <c r="O53" s="279" t="s">
        <v>577</v>
      </c>
      <c r="P53" s="281">
        <v>45414</v>
      </c>
      <c r="Q53" s="231"/>
      <c r="R53" s="54"/>
      <c r="S53" s="54" t="s">
        <v>576</v>
      </c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121"/>
      <c r="AL53" s="121"/>
      <c r="AM53" s="121"/>
    </row>
    <row r="54" spans="1:39" ht="12.75" customHeight="1">
      <c r="A54" s="267">
        <v>4</v>
      </c>
      <c r="B54" s="265">
        <v>45414</v>
      </c>
      <c r="C54" s="266"/>
      <c r="D54" s="266" t="s">
        <v>937</v>
      </c>
      <c r="E54" s="267" t="s">
        <v>586</v>
      </c>
      <c r="F54" s="267">
        <v>37.5</v>
      </c>
      <c r="G54" s="267">
        <v>10</v>
      </c>
      <c r="H54" s="267">
        <v>57.5</v>
      </c>
      <c r="I54" s="268" t="s">
        <v>938</v>
      </c>
      <c r="J54" s="261" t="s">
        <v>893</v>
      </c>
      <c r="K54" s="262">
        <f>H54-F54</f>
        <v>20</v>
      </c>
      <c r="L54" s="263">
        <v>50</v>
      </c>
      <c r="M54" s="264">
        <f t="shared" ref="M54" si="17">(K54*N54)-L54</f>
        <v>450</v>
      </c>
      <c r="N54" s="262">
        <v>25</v>
      </c>
      <c r="O54" s="261" t="s">
        <v>577</v>
      </c>
      <c r="P54" s="265">
        <v>45414</v>
      </c>
      <c r="Q54" s="231"/>
      <c r="R54" s="54"/>
      <c r="S54" s="54" t="s">
        <v>576</v>
      </c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121"/>
      <c r="AL54" s="121"/>
      <c r="AM54" s="121"/>
    </row>
    <row r="55" spans="1:39" ht="12.75" customHeight="1">
      <c r="A55" s="360">
        <v>5</v>
      </c>
      <c r="B55" s="351">
        <v>45414</v>
      </c>
      <c r="C55" s="293"/>
      <c r="D55" s="293" t="s">
        <v>934</v>
      </c>
      <c r="E55" s="294" t="s">
        <v>586</v>
      </c>
      <c r="F55" s="294">
        <v>39</v>
      </c>
      <c r="G55" s="294"/>
      <c r="H55" s="294">
        <v>30.5</v>
      </c>
      <c r="I55" s="295"/>
      <c r="J55" s="349" t="s">
        <v>963</v>
      </c>
      <c r="K55" s="287">
        <f>H55-F55</f>
        <v>-8.5</v>
      </c>
      <c r="L55" s="288">
        <v>50</v>
      </c>
      <c r="M55" s="365">
        <v>-1700</v>
      </c>
      <c r="N55" s="308">
        <v>400</v>
      </c>
      <c r="O55" s="349" t="s">
        <v>587</v>
      </c>
      <c r="P55" s="351">
        <v>45415</v>
      </c>
      <c r="Q55" s="231"/>
      <c r="R55" s="54"/>
      <c r="S55" s="54" t="s">
        <v>576</v>
      </c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121"/>
      <c r="AL55" s="121"/>
      <c r="AM55" s="121"/>
    </row>
    <row r="56" spans="1:39" ht="12.75" customHeight="1">
      <c r="A56" s="361"/>
      <c r="B56" s="352"/>
      <c r="C56" s="293"/>
      <c r="D56" s="293" t="s">
        <v>935</v>
      </c>
      <c r="E56" s="294" t="s">
        <v>855</v>
      </c>
      <c r="F56" s="294">
        <v>19</v>
      </c>
      <c r="G56" s="294"/>
      <c r="H56" s="294">
        <v>14.5</v>
      </c>
      <c r="I56" s="295"/>
      <c r="J56" s="350"/>
      <c r="K56" s="287">
        <f>F56-H56</f>
        <v>4.5</v>
      </c>
      <c r="L56" s="288">
        <v>50</v>
      </c>
      <c r="M56" s="366"/>
      <c r="N56" s="287">
        <v>400</v>
      </c>
      <c r="O56" s="350"/>
      <c r="P56" s="352"/>
      <c r="Q56" s="231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121"/>
      <c r="AL56" s="121"/>
      <c r="AM56" s="121"/>
    </row>
    <row r="57" spans="1:39" ht="12.75" customHeight="1">
      <c r="A57" s="358">
        <v>6</v>
      </c>
      <c r="B57" s="347">
        <v>45411</v>
      </c>
      <c r="C57" s="266"/>
      <c r="D57" s="266" t="s">
        <v>940</v>
      </c>
      <c r="E57" s="267" t="s">
        <v>855</v>
      </c>
      <c r="F57" s="267">
        <v>132</v>
      </c>
      <c r="G57" s="267"/>
      <c r="H57" s="267">
        <v>87</v>
      </c>
      <c r="I57" s="268"/>
      <c r="J57" s="345" t="s">
        <v>905</v>
      </c>
      <c r="K57" s="262">
        <f>F57-H57</f>
        <v>45</v>
      </c>
      <c r="L57" s="263">
        <v>50</v>
      </c>
      <c r="M57" s="343">
        <v>500</v>
      </c>
      <c r="N57" s="262">
        <v>25</v>
      </c>
      <c r="O57" s="345" t="s">
        <v>577</v>
      </c>
      <c r="P57" s="353">
        <v>45414</v>
      </c>
      <c r="Q57" s="231"/>
      <c r="R57" s="54"/>
      <c r="S57" s="37" t="s">
        <v>863</v>
      </c>
      <c r="T57" s="54"/>
      <c r="U57" s="37"/>
      <c r="V57" s="54"/>
      <c r="W57" s="37"/>
      <c r="X57" s="54"/>
      <c r="Y57" s="37"/>
      <c r="Z57" s="54"/>
      <c r="AA57" s="37"/>
      <c r="AB57" s="54"/>
      <c r="AC57" s="37"/>
      <c r="AD57" s="54"/>
      <c r="AE57" s="37"/>
      <c r="AF57" s="54"/>
      <c r="AG57" s="37"/>
      <c r="AH57" s="122"/>
      <c r="AI57" s="120"/>
      <c r="AJ57" s="120"/>
      <c r="AK57" s="121"/>
      <c r="AL57" s="121"/>
      <c r="AM57" s="121"/>
    </row>
    <row r="58" spans="1:39" ht="12.75" customHeight="1">
      <c r="A58" s="359"/>
      <c r="B58" s="348"/>
      <c r="C58" s="266"/>
      <c r="D58" s="266" t="s">
        <v>941</v>
      </c>
      <c r="E58" s="267" t="s">
        <v>586</v>
      </c>
      <c r="F58" s="267">
        <v>26</v>
      </c>
      <c r="G58" s="267"/>
      <c r="H58" s="267">
        <v>5</v>
      </c>
      <c r="I58" s="268"/>
      <c r="J58" s="346"/>
      <c r="K58" s="262">
        <f>H58-F58</f>
        <v>-21</v>
      </c>
      <c r="L58" s="263">
        <v>50</v>
      </c>
      <c r="M58" s="344"/>
      <c r="N58" s="262">
        <v>25</v>
      </c>
      <c r="O58" s="346"/>
      <c r="P58" s="353"/>
      <c r="Q58" s="231"/>
      <c r="R58" s="54"/>
      <c r="S58" s="37"/>
      <c r="T58" s="54"/>
      <c r="U58" s="37"/>
      <c r="V58" s="54"/>
      <c r="W58" s="37"/>
      <c r="X58" s="54"/>
      <c r="Y58" s="37"/>
      <c r="Z58" s="54"/>
      <c r="AA58" s="37"/>
      <c r="AB58" s="54"/>
      <c r="AC58" s="37"/>
      <c r="AD58" s="54"/>
      <c r="AE58" s="37"/>
      <c r="AF58" s="54"/>
      <c r="AG58" s="37"/>
      <c r="AH58" s="122"/>
      <c r="AI58" s="120"/>
      <c r="AJ58" s="120"/>
      <c r="AK58" s="121"/>
      <c r="AL58" s="121"/>
      <c r="AM58" s="121"/>
    </row>
    <row r="59" spans="1:39" ht="12.75" customHeight="1">
      <c r="A59" s="358">
        <v>7</v>
      </c>
      <c r="B59" s="347">
        <v>45415</v>
      </c>
      <c r="C59" s="266"/>
      <c r="D59" s="266" t="s">
        <v>951</v>
      </c>
      <c r="E59" s="267" t="s">
        <v>586</v>
      </c>
      <c r="F59" s="267">
        <v>130</v>
      </c>
      <c r="G59" s="267"/>
      <c r="H59" s="267">
        <v>212.5</v>
      </c>
      <c r="I59" s="268"/>
      <c r="J59" s="345" t="s">
        <v>953</v>
      </c>
      <c r="K59" s="262">
        <f>H59-F59</f>
        <v>82.5</v>
      </c>
      <c r="L59" s="263">
        <v>50</v>
      </c>
      <c r="M59" s="343">
        <v>725</v>
      </c>
      <c r="N59" s="262">
        <v>25</v>
      </c>
      <c r="O59" s="345" t="s">
        <v>577</v>
      </c>
      <c r="P59" s="353">
        <v>45415</v>
      </c>
      <c r="Q59" s="231"/>
      <c r="R59" s="54"/>
      <c r="S59" s="37"/>
      <c r="T59" s="54"/>
      <c r="U59" s="37"/>
      <c r="V59" s="54"/>
      <c r="W59" s="37"/>
      <c r="X59" s="54"/>
      <c r="Y59" s="37"/>
      <c r="Z59" s="54"/>
      <c r="AA59" s="37"/>
      <c r="AB59" s="54"/>
      <c r="AC59" s="37"/>
      <c r="AD59" s="54"/>
      <c r="AE59" s="37"/>
      <c r="AF59" s="54"/>
      <c r="AG59" s="37"/>
      <c r="AH59" s="122"/>
      <c r="AI59" s="120"/>
      <c r="AJ59" s="120"/>
      <c r="AK59" s="121"/>
      <c r="AL59" s="121"/>
      <c r="AM59" s="121"/>
    </row>
    <row r="60" spans="1:39" ht="12.75" customHeight="1">
      <c r="A60" s="359"/>
      <c r="B60" s="348"/>
      <c r="C60" s="266"/>
      <c r="D60" s="266" t="s">
        <v>952</v>
      </c>
      <c r="E60" s="267" t="s">
        <v>855</v>
      </c>
      <c r="F60" s="267">
        <v>63</v>
      </c>
      <c r="G60" s="267"/>
      <c r="H60" s="267">
        <v>112.5</v>
      </c>
      <c r="I60" s="268"/>
      <c r="J60" s="346"/>
      <c r="K60" s="262">
        <f>F60-H60</f>
        <v>-49.5</v>
      </c>
      <c r="L60" s="263">
        <v>50</v>
      </c>
      <c r="M60" s="344"/>
      <c r="N60" s="262">
        <v>25</v>
      </c>
      <c r="O60" s="346"/>
      <c r="P60" s="353"/>
      <c r="Q60" s="231"/>
      <c r="R60" s="54"/>
      <c r="S60" s="37"/>
      <c r="T60" s="54"/>
      <c r="U60" s="37"/>
      <c r="V60" s="54"/>
      <c r="W60" s="37"/>
      <c r="X60" s="54"/>
      <c r="Y60" s="37"/>
      <c r="Z60" s="54"/>
      <c r="AA60" s="37"/>
      <c r="AB60" s="54"/>
      <c r="AC60" s="37"/>
      <c r="AD60" s="54"/>
      <c r="AE60" s="37"/>
      <c r="AF60" s="54"/>
      <c r="AG60" s="37"/>
      <c r="AH60" s="122"/>
      <c r="AI60" s="120"/>
      <c r="AJ60" s="120"/>
      <c r="AK60" s="121"/>
      <c r="AL60" s="121"/>
      <c r="AM60" s="121"/>
    </row>
    <row r="61" spans="1:39" ht="12.75" customHeight="1">
      <c r="A61" s="291">
        <v>8</v>
      </c>
      <c r="B61" s="292">
        <v>45415</v>
      </c>
      <c r="C61" s="293"/>
      <c r="D61" s="293" t="s">
        <v>954</v>
      </c>
      <c r="E61" s="294" t="s">
        <v>586</v>
      </c>
      <c r="F61" s="294">
        <v>122</v>
      </c>
      <c r="G61" s="294">
        <v>80</v>
      </c>
      <c r="H61" s="294">
        <v>80</v>
      </c>
      <c r="I61" s="295" t="s">
        <v>955</v>
      </c>
      <c r="J61" s="286" t="s">
        <v>959</v>
      </c>
      <c r="K61" s="287">
        <f t="shared" ref="K61:K66" si="18">H61-F61</f>
        <v>-42</v>
      </c>
      <c r="L61" s="288">
        <v>50</v>
      </c>
      <c r="M61" s="289">
        <f t="shared" ref="M61" si="19">(K61*N61)-L61</f>
        <v>-1730</v>
      </c>
      <c r="N61" s="287">
        <v>40</v>
      </c>
      <c r="O61" s="286" t="s">
        <v>587</v>
      </c>
      <c r="P61" s="290">
        <v>45415</v>
      </c>
      <c r="Q61" s="231"/>
      <c r="R61" s="54"/>
      <c r="S61" s="37" t="s">
        <v>863</v>
      </c>
      <c r="T61" s="54"/>
      <c r="U61" s="37"/>
      <c r="V61" s="54"/>
      <c r="W61" s="37"/>
      <c r="X61" s="54"/>
      <c r="Y61" s="37"/>
      <c r="Z61" s="54"/>
      <c r="AA61" s="37"/>
      <c r="AB61" s="54"/>
      <c r="AC61" s="37"/>
      <c r="AD61" s="54"/>
      <c r="AE61" s="37"/>
      <c r="AF61" s="54"/>
      <c r="AG61" s="37"/>
      <c r="AH61" s="122"/>
      <c r="AI61" s="120"/>
      <c r="AJ61" s="120"/>
      <c r="AK61" s="121"/>
      <c r="AL61" s="121"/>
      <c r="AM61" s="121"/>
    </row>
    <row r="62" spans="1:39" ht="12.75" customHeight="1">
      <c r="A62" s="284">
        <v>9</v>
      </c>
      <c r="B62" s="283">
        <v>45415</v>
      </c>
      <c r="C62" s="266"/>
      <c r="D62" s="266" t="s">
        <v>956</v>
      </c>
      <c r="E62" s="267" t="s">
        <v>586</v>
      </c>
      <c r="F62" s="267">
        <v>295</v>
      </c>
      <c r="G62" s="267">
        <v>190</v>
      </c>
      <c r="H62" s="267">
        <v>360</v>
      </c>
      <c r="I62" s="268" t="s">
        <v>957</v>
      </c>
      <c r="J62" s="261" t="s">
        <v>958</v>
      </c>
      <c r="K62" s="262">
        <f t="shared" si="18"/>
        <v>65</v>
      </c>
      <c r="L62" s="263">
        <v>50</v>
      </c>
      <c r="M62" s="264">
        <f t="shared" ref="M62:M63" si="20">(K62*N62)-L62</f>
        <v>925</v>
      </c>
      <c r="N62" s="262">
        <v>15</v>
      </c>
      <c r="O62" s="261" t="s">
        <v>577</v>
      </c>
      <c r="P62" s="265">
        <v>45415</v>
      </c>
      <c r="Q62" s="231"/>
      <c r="R62" s="54"/>
      <c r="S62" s="37" t="s">
        <v>576</v>
      </c>
      <c r="T62" s="54"/>
      <c r="U62" s="37"/>
      <c r="V62" s="54"/>
      <c r="W62" s="37"/>
      <c r="X62" s="54"/>
      <c r="Y62" s="37"/>
      <c r="Z62" s="54"/>
      <c r="AA62" s="37"/>
      <c r="AB62" s="54"/>
      <c r="AC62" s="37"/>
      <c r="AD62" s="54"/>
      <c r="AE62" s="37"/>
      <c r="AF62" s="54"/>
      <c r="AG62" s="37"/>
      <c r="AH62" s="122"/>
      <c r="AI62" s="120"/>
      <c r="AJ62" s="120"/>
      <c r="AK62" s="121"/>
      <c r="AL62" s="121"/>
      <c r="AM62" s="121"/>
    </row>
    <row r="63" spans="1:39" ht="12.75" customHeight="1">
      <c r="A63" s="291">
        <v>10</v>
      </c>
      <c r="B63" s="292">
        <v>45418</v>
      </c>
      <c r="C63" s="293"/>
      <c r="D63" s="293" t="s">
        <v>976</v>
      </c>
      <c r="E63" s="294" t="s">
        <v>586</v>
      </c>
      <c r="F63" s="294">
        <v>385</v>
      </c>
      <c r="G63" s="294">
        <v>280</v>
      </c>
      <c r="H63" s="294">
        <v>280</v>
      </c>
      <c r="I63" s="295" t="s">
        <v>977</v>
      </c>
      <c r="J63" s="286" t="s">
        <v>978</v>
      </c>
      <c r="K63" s="287">
        <f t="shared" si="18"/>
        <v>-105</v>
      </c>
      <c r="L63" s="288">
        <v>50</v>
      </c>
      <c r="M63" s="289">
        <f t="shared" si="20"/>
        <v>-1625</v>
      </c>
      <c r="N63" s="287">
        <v>15</v>
      </c>
      <c r="O63" s="286" t="s">
        <v>587</v>
      </c>
      <c r="P63" s="290">
        <v>45418</v>
      </c>
      <c r="Q63" s="231"/>
      <c r="R63" s="54"/>
      <c r="S63" s="37" t="s">
        <v>768</v>
      </c>
      <c r="T63" s="54"/>
      <c r="U63" s="37"/>
      <c r="V63" s="54"/>
      <c r="W63" s="37"/>
      <c r="X63" s="54"/>
      <c r="Y63" s="37"/>
      <c r="Z63" s="54"/>
      <c r="AA63" s="37"/>
      <c r="AB63" s="54"/>
      <c r="AC63" s="37"/>
      <c r="AD63" s="54"/>
      <c r="AE63" s="37"/>
      <c r="AF63" s="54"/>
      <c r="AG63" s="37"/>
      <c r="AH63" s="122"/>
      <c r="AI63" s="120"/>
      <c r="AJ63" s="120"/>
      <c r="AK63" s="121"/>
      <c r="AL63" s="121"/>
      <c r="AM63" s="121"/>
    </row>
    <row r="64" spans="1:39" ht="12.75" customHeight="1">
      <c r="A64" s="284">
        <v>11</v>
      </c>
      <c r="B64" s="283">
        <v>45419</v>
      </c>
      <c r="C64" s="266"/>
      <c r="D64" s="266" t="s">
        <v>1001</v>
      </c>
      <c r="E64" s="267" t="s">
        <v>586</v>
      </c>
      <c r="F64" s="267">
        <v>82</v>
      </c>
      <c r="G64" s="267">
        <v>49</v>
      </c>
      <c r="H64" s="267">
        <v>102</v>
      </c>
      <c r="I64" s="268" t="s">
        <v>1002</v>
      </c>
      <c r="J64" s="261" t="s">
        <v>893</v>
      </c>
      <c r="K64" s="262">
        <f t="shared" si="18"/>
        <v>20</v>
      </c>
      <c r="L64" s="263">
        <v>50</v>
      </c>
      <c r="M64" s="264">
        <f t="shared" ref="M64:M65" si="21">(K64*N64)-L64</f>
        <v>450</v>
      </c>
      <c r="N64" s="262">
        <v>25</v>
      </c>
      <c r="O64" s="261" t="s">
        <v>577</v>
      </c>
      <c r="P64" s="265">
        <v>45419</v>
      </c>
      <c r="Q64" s="231"/>
      <c r="R64" s="54"/>
      <c r="S64" s="37" t="s">
        <v>576</v>
      </c>
      <c r="T64" s="54"/>
      <c r="U64" s="37"/>
      <c r="V64" s="54"/>
      <c r="W64" s="37"/>
      <c r="X64" s="54"/>
      <c r="Y64" s="37"/>
      <c r="Z64" s="54"/>
      <c r="AA64" s="37"/>
      <c r="AB64" s="54"/>
      <c r="AC64" s="37"/>
      <c r="AD64" s="54"/>
      <c r="AE64" s="37"/>
      <c r="AF64" s="54"/>
      <c r="AG64" s="37"/>
      <c r="AH64" s="122"/>
      <c r="AI64" s="120"/>
      <c r="AJ64" s="120"/>
      <c r="AK64" s="121"/>
      <c r="AL64" s="121"/>
      <c r="AM64" s="121"/>
    </row>
    <row r="65" spans="1:39" ht="12.75" customHeight="1">
      <c r="A65" s="291">
        <v>12</v>
      </c>
      <c r="B65" s="292">
        <v>45419</v>
      </c>
      <c r="C65" s="293"/>
      <c r="D65" s="293" t="s">
        <v>1005</v>
      </c>
      <c r="E65" s="294" t="s">
        <v>586</v>
      </c>
      <c r="F65" s="294">
        <v>45</v>
      </c>
      <c r="G65" s="294">
        <v>9</v>
      </c>
      <c r="H65" s="294">
        <v>9</v>
      </c>
      <c r="I65" s="295" t="s">
        <v>1006</v>
      </c>
      <c r="J65" s="286" t="s">
        <v>1007</v>
      </c>
      <c r="K65" s="287">
        <f t="shared" si="18"/>
        <v>-36</v>
      </c>
      <c r="L65" s="288">
        <v>50</v>
      </c>
      <c r="M65" s="289">
        <f t="shared" si="21"/>
        <v>-1490</v>
      </c>
      <c r="N65" s="287">
        <v>40</v>
      </c>
      <c r="O65" s="286" t="s">
        <v>587</v>
      </c>
      <c r="P65" s="290">
        <v>45419</v>
      </c>
      <c r="Q65" s="231"/>
      <c r="R65" s="54"/>
      <c r="S65" s="37" t="s">
        <v>863</v>
      </c>
      <c r="T65" s="54"/>
      <c r="U65" s="37"/>
      <c r="V65" s="54"/>
      <c r="W65" s="37"/>
      <c r="X65" s="54"/>
      <c r="Y65" s="37"/>
      <c r="Z65" s="54"/>
      <c r="AA65" s="37"/>
      <c r="AB65" s="54"/>
      <c r="AC65" s="37"/>
      <c r="AD65" s="54"/>
      <c r="AE65" s="37"/>
      <c r="AF65" s="54"/>
      <c r="AG65" s="37"/>
      <c r="AH65" s="122"/>
      <c r="AI65" s="120"/>
      <c r="AJ65" s="120"/>
      <c r="AK65" s="121"/>
      <c r="AL65" s="121"/>
      <c r="AM65" s="121"/>
    </row>
    <row r="66" spans="1:39" ht="12.75" customHeight="1">
      <c r="A66" s="358">
        <v>13</v>
      </c>
      <c r="B66" s="347">
        <v>45419</v>
      </c>
      <c r="C66" s="266"/>
      <c r="D66" s="266" t="s">
        <v>1018</v>
      </c>
      <c r="E66" s="267" t="s">
        <v>586</v>
      </c>
      <c r="F66" s="267">
        <v>11.6</v>
      </c>
      <c r="G66" s="267"/>
      <c r="H66" s="267">
        <v>14.2</v>
      </c>
      <c r="I66" s="268"/>
      <c r="J66" s="345" t="s">
        <v>1020</v>
      </c>
      <c r="K66" s="262">
        <f t="shared" si="18"/>
        <v>2.5999999999999996</v>
      </c>
      <c r="L66" s="263">
        <v>50</v>
      </c>
      <c r="M66" s="343">
        <v>1970</v>
      </c>
      <c r="N66" s="262">
        <v>2300</v>
      </c>
      <c r="O66" s="345" t="s">
        <v>577</v>
      </c>
      <c r="P66" s="347">
        <v>45419</v>
      </c>
      <c r="Q66" s="231"/>
      <c r="R66" s="54"/>
      <c r="S66" s="37" t="s">
        <v>576</v>
      </c>
      <c r="T66" s="54"/>
      <c r="U66" s="37"/>
      <c r="V66" s="54"/>
      <c r="W66" s="37"/>
      <c r="X66" s="54"/>
      <c r="Y66" s="37"/>
      <c r="Z66" s="54"/>
      <c r="AA66" s="37"/>
      <c r="AB66" s="54"/>
      <c r="AC66" s="37"/>
      <c r="AD66" s="54"/>
      <c r="AE66" s="37"/>
      <c r="AF66" s="54"/>
      <c r="AG66" s="37"/>
      <c r="AH66" s="122"/>
      <c r="AI66" s="120"/>
      <c r="AJ66" s="120"/>
      <c r="AK66" s="121"/>
      <c r="AL66" s="121"/>
      <c r="AM66" s="121"/>
    </row>
    <row r="67" spans="1:39" ht="12.75" customHeight="1">
      <c r="A67" s="359"/>
      <c r="B67" s="348"/>
      <c r="C67" s="266"/>
      <c r="D67" s="266" t="s">
        <v>1019</v>
      </c>
      <c r="E67" s="267" t="s">
        <v>855</v>
      </c>
      <c r="F67" s="267">
        <v>8.1999999999999993</v>
      </c>
      <c r="G67" s="267"/>
      <c r="H67" s="267">
        <v>9.9</v>
      </c>
      <c r="I67" s="268"/>
      <c r="J67" s="346"/>
      <c r="K67" s="262">
        <f>F67-H67</f>
        <v>-1.7000000000000011</v>
      </c>
      <c r="L67" s="263">
        <v>50</v>
      </c>
      <c r="M67" s="344"/>
      <c r="N67" s="262">
        <v>2300</v>
      </c>
      <c r="O67" s="346"/>
      <c r="P67" s="348"/>
      <c r="Q67" s="231"/>
      <c r="R67" s="54"/>
      <c r="S67" s="37"/>
      <c r="T67" s="54"/>
      <c r="U67" s="37"/>
      <c r="V67" s="54"/>
      <c r="W67" s="37"/>
      <c r="X67" s="54"/>
      <c r="Y67" s="37"/>
      <c r="Z67" s="54"/>
      <c r="AA67" s="37"/>
      <c r="AB67" s="54"/>
      <c r="AC67" s="37"/>
      <c r="AD67" s="54"/>
      <c r="AE67" s="37"/>
      <c r="AF67" s="54"/>
      <c r="AG67" s="37"/>
      <c r="AH67" s="122"/>
      <c r="AI67" s="120"/>
      <c r="AJ67" s="120"/>
      <c r="AK67" s="121"/>
      <c r="AL67" s="121"/>
      <c r="AM67" s="121"/>
    </row>
    <row r="68" spans="1:39" ht="12.75" customHeight="1">
      <c r="A68" s="284">
        <v>14</v>
      </c>
      <c r="B68" s="283">
        <v>45419</v>
      </c>
      <c r="C68" s="266"/>
      <c r="D68" s="266" t="s">
        <v>1021</v>
      </c>
      <c r="E68" s="267" t="s">
        <v>586</v>
      </c>
      <c r="F68" s="267">
        <v>200</v>
      </c>
      <c r="G68" s="267">
        <v>90</v>
      </c>
      <c r="H68" s="267">
        <v>255</v>
      </c>
      <c r="I68" s="268" t="s">
        <v>1022</v>
      </c>
      <c r="J68" s="261" t="s">
        <v>712</v>
      </c>
      <c r="K68" s="262">
        <f>H68-F68</f>
        <v>55</v>
      </c>
      <c r="L68" s="263">
        <v>50</v>
      </c>
      <c r="M68" s="264">
        <f t="shared" ref="M68" si="22">(K68*N68)-L68</f>
        <v>775</v>
      </c>
      <c r="N68" s="262">
        <v>15</v>
      </c>
      <c r="O68" s="261" t="s">
        <v>577</v>
      </c>
      <c r="P68" s="265">
        <v>45419</v>
      </c>
      <c r="Q68" s="231"/>
      <c r="R68" s="54"/>
      <c r="S68" s="37" t="s">
        <v>863</v>
      </c>
      <c r="T68" s="54"/>
      <c r="U68" s="37"/>
      <c r="V68" s="54"/>
      <c r="W68" s="37"/>
      <c r="X68" s="54"/>
      <c r="Y68" s="37"/>
      <c r="Z68" s="54"/>
      <c r="AA68" s="37"/>
      <c r="AB68" s="54"/>
      <c r="AC68" s="37"/>
      <c r="AD68" s="54"/>
      <c r="AE68" s="37"/>
      <c r="AF68" s="54"/>
      <c r="AG68" s="37"/>
      <c r="AH68" s="122"/>
      <c r="AI68" s="120"/>
      <c r="AJ68" s="120"/>
      <c r="AK68" s="121"/>
      <c r="AL68" s="121"/>
      <c r="AM68" s="121"/>
    </row>
    <row r="69" spans="1:39" ht="12.75" customHeight="1">
      <c r="A69" s="318"/>
      <c r="B69" s="319"/>
      <c r="C69" s="232"/>
      <c r="D69" s="232"/>
      <c r="E69" s="187"/>
      <c r="F69" s="187"/>
      <c r="G69" s="187"/>
      <c r="H69" s="187"/>
      <c r="I69" s="189"/>
      <c r="J69" s="320"/>
      <c r="K69" s="187"/>
      <c r="L69" s="190"/>
      <c r="M69" s="260"/>
      <c r="N69" s="187"/>
      <c r="O69" s="320"/>
      <c r="P69" s="319"/>
      <c r="Q69" s="231"/>
      <c r="R69" s="54"/>
      <c r="S69" s="37"/>
      <c r="T69" s="54"/>
      <c r="U69" s="37"/>
      <c r="V69" s="54"/>
      <c r="W69" s="37"/>
      <c r="X69" s="54"/>
      <c r="Y69" s="37"/>
      <c r="Z69" s="54"/>
      <c r="AA69" s="37"/>
      <c r="AB69" s="54"/>
      <c r="AC69" s="37"/>
      <c r="AD69" s="54"/>
      <c r="AE69" s="37"/>
      <c r="AF69" s="54"/>
      <c r="AG69" s="37"/>
      <c r="AH69" s="122"/>
      <c r="AI69" s="120"/>
      <c r="AJ69" s="120"/>
      <c r="AK69" s="121"/>
      <c r="AL69" s="121"/>
      <c r="AM69" s="121"/>
    </row>
    <row r="70" spans="1:39" s="254" customFormat="1" ht="12.75" customHeight="1">
      <c r="A70" s="246"/>
      <c r="B70" s="247"/>
      <c r="C70" s="248"/>
      <c r="D70" s="248"/>
      <c r="E70" s="246"/>
      <c r="F70" s="246"/>
      <c r="G70" s="246"/>
      <c r="H70" s="246"/>
      <c r="I70" s="249"/>
      <c r="J70" s="249"/>
      <c r="K70" s="246"/>
      <c r="L70" s="256"/>
      <c r="M70" s="255"/>
      <c r="N70" s="246"/>
      <c r="O70" s="249"/>
      <c r="P70" s="247"/>
      <c r="Q70" s="250"/>
      <c r="R70" s="54"/>
      <c r="S70" s="37"/>
      <c r="T70" s="54"/>
      <c r="U70" s="37"/>
      <c r="V70" s="54"/>
      <c r="W70" s="37"/>
      <c r="X70" s="54"/>
      <c r="Y70" s="37"/>
      <c r="Z70" s="54"/>
      <c r="AA70" s="37"/>
      <c r="AB70" s="54"/>
      <c r="AC70" s="37"/>
      <c r="AD70" s="54"/>
      <c r="AE70" s="37"/>
      <c r="AF70" s="54"/>
      <c r="AG70" s="37"/>
      <c r="AH70" s="253"/>
      <c r="AI70" s="251"/>
      <c r="AJ70" s="251"/>
      <c r="AK70" s="252"/>
      <c r="AL70" s="252"/>
      <c r="AM70" s="252"/>
    </row>
    <row r="71" spans="1:39" ht="38.25" customHeight="1">
      <c r="A71" s="91" t="s">
        <v>598</v>
      </c>
      <c r="B71" s="127"/>
      <c r="C71" s="127"/>
      <c r="D71" s="128"/>
      <c r="E71" s="112"/>
      <c r="F71" s="6"/>
      <c r="G71" s="6"/>
      <c r="H71" s="113"/>
      <c r="I71" s="129"/>
      <c r="J71" s="1"/>
      <c r="K71" s="6"/>
      <c r="L71" s="6"/>
      <c r="M71" s="6"/>
      <c r="N71" s="1"/>
      <c r="O71" s="1"/>
      <c r="R71" s="54"/>
      <c r="S71" s="37"/>
      <c r="T71" s="54"/>
      <c r="U71" s="37"/>
      <c r="V71" s="54"/>
      <c r="W71" s="37"/>
      <c r="X71" s="54"/>
      <c r="Y71" s="37"/>
      <c r="Z71" s="54"/>
      <c r="AA71" s="37"/>
      <c r="AB71" s="54"/>
      <c r="AC71" s="37"/>
      <c r="AD71" s="54"/>
      <c r="AE71" s="37"/>
      <c r="AF71" s="54"/>
      <c r="AG71" s="37"/>
      <c r="AH71" s="1"/>
      <c r="AI71" s="1"/>
      <c r="AJ71" s="1"/>
      <c r="AK71" s="6"/>
      <c r="AL71" s="1"/>
    </row>
    <row r="72" spans="1:39" ht="39.6">
      <c r="A72" s="92" t="s">
        <v>16</v>
      </c>
      <c r="B72" s="93" t="s">
        <v>550</v>
      </c>
      <c r="C72" s="93"/>
      <c r="D72" s="94" t="s">
        <v>561</v>
      </c>
      <c r="E72" s="93" t="s">
        <v>562</v>
      </c>
      <c r="F72" s="93" t="s">
        <v>563</v>
      </c>
      <c r="G72" s="93" t="s">
        <v>564</v>
      </c>
      <c r="H72" s="93" t="s">
        <v>565</v>
      </c>
      <c r="I72" s="93" t="s">
        <v>566</v>
      </c>
      <c r="J72" s="92" t="s">
        <v>567</v>
      </c>
      <c r="K72" s="116" t="s">
        <v>585</v>
      </c>
      <c r="L72" s="117" t="s">
        <v>569</v>
      </c>
      <c r="M72" s="95" t="s">
        <v>570</v>
      </c>
      <c r="N72" s="93" t="s">
        <v>571</v>
      </c>
      <c r="O72" s="94" t="s">
        <v>572</v>
      </c>
      <c r="P72" s="197" t="s">
        <v>573</v>
      </c>
      <c r="Q72" s="199" t="s">
        <v>848</v>
      </c>
      <c r="R72" s="54"/>
      <c r="S72" s="37"/>
      <c r="T72" s="54"/>
      <c r="U72" s="37"/>
      <c r="V72" s="54"/>
      <c r="W72" s="37"/>
      <c r="X72" s="54"/>
      <c r="Y72" s="37"/>
      <c r="Z72" s="54"/>
      <c r="AA72" s="37"/>
      <c r="AB72" s="54"/>
      <c r="AC72" s="37"/>
      <c r="AD72" s="54"/>
      <c r="AE72" s="37"/>
      <c r="AF72" s="54"/>
      <c r="AG72" s="37"/>
      <c r="AH72" s="37"/>
      <c r="AI72" s="37"/>
      <c r="AJ72" s="37"/>
      <c r="AK72" s="37"/>
      <c r="AL72" s="37"/>
      <c r="AM72" s="37"/>
    </row>
    <row r="73" spans="1:39" ht="12.75" customHeight="1">
      <c r="A73" s="187">
        <v>1</v>
      </c>
      <c r="B73" s="188">
        <v>45356</v>
      </c>
      <c r="C73" s="232"/>
      <c r="D73" s="232" t="s">
        <v>297</v>
      </c>
      <c r="E73" s="187" t="s">
        <v>574</v>
      </c>
      <c r="F73" s="187" t="s">
        <v>884</v>
      </c>
      <c r="G73" s="187">
        <v>35</v>
      </c>
      <c r="H73" s="187"/>
      <c r="I73" s="187" t="s">
        <v>882</v>
      </c>
      <c r="J73" s="187" t="s">
        <v>575</v>
      </c>
      <c r="K73" s="187"/>
      <c r="L73" s="258"/>
      <c r="M73" s="259"/>
      <c r="N73" s="187"/>
      <c r="O73" s="237"/>
      <c r="P73" s="190">
        <f>VLOOKUP(D73,'MidCap Intra'!$B$11:$C$568,2,0)</f>
        <v>38.549999999999997</v>
      </c>
      <c r="Q73" s="257"/>
      <c r="R73" s="54"/>
      <c r="S73" s="37" t="s">
        <v>576</v>
      </c>
      <c r="T73" s="54"/>
      <c r="U73" s="37"/>
      <c r="V73" s="54"/>
      <c r="W73" s="37"/>
      <c r="X73" s="54"/>
      <c r="Y73" s="37"/>
      <c r="Z73" s="54"/>
      <c r="AA73" s="37"/>
      <c r="AB73" s="54"/>
      <c r="AC73" s="37"/>
      <c r="AD73" s="54"/>
      <c r="AE73" s="37"/>
      <c r="AF73" s="54"/>
      <c r="AG73" s="37"/>
    </row>
    <row r="74" spans="1:39" ht="12.75" customHeight="1">
      <c r="A74" s="187">
        <v>2</v>
      </c>
      <c r="B74" s="188">
        <v>45390</v>
      </c>
      <c r="C74" s="232"/>
      <c r="D74" s="232" t="s">
        <v>896</v>
      </c>
      <c r="E74" s="187" t="s">
        <v>574</v>
      </c>
      <c r="F74" s="187" t="s">
        <v>897</v>
      </c>
      <c r="G74" s="187">
        <v>1770</v>
      </c>
      <c r="H74" s="187"/>
      <c r="I74" s="187" t="s">
        <v>891</v>
      </c>
      <c r="J74" s="187" t="s">
        <v>575</v>
      </c>
      <c r="K74" s="187"/>
      <c r="L74" s="258"/>
      <c r="M74" s="259"/>
      <c r="N74" s="187"/>
      <c r="O74" s="237"/>
      <c r="P74" s="190"/>
      <c r="Q74" s="257"/>
      <c r="R74" s="54"/>
      <c r="S74" s="37" t="s">
        <v>576</v>
      </c>
      <c r="T74" s="54"/>
      <c r="U74" s="37"/>
      <c r="V74" s="54"/>
      <c r="W74" s="37"/>
      <c r="X74" s="54"/>
      <c r="Y74" s="37"/>
      <c r="Z74" s="54"/>
      <c r="AA74" s="37"/>
      <c r="AB74" s="54"/>
      <c r="AC74" s="37"/>
      <c r="AD74" s="54"/>
      <c r="AE74" s="37"/>
      <c r="AF74" s="54"/>
      <c r="AG74" s="37"/>
    </row>
    <row r="75" spans="1:39" ht="12.75" customHeight="1">
      <c r="A75" s="187"/>
      <c r="B75" s="188"/>
      <c r="C75" s="232"/>
      <c r="D75" s="232"/>
      <c r="E75" s="187"/>
      <c r="F75" s="187"/>
      <c r="G75" s="187"/>
      <c r="H75" s="187"/>
      <c r="I75" s="187"/>
      <c r="J75" s="187"/>
      <c r="K75" s="187"/>
      <c r="L75" s="258"/>
      <c r="M75" s="259"/>
      <c r="N75" s="187"/>
      <c r="O75" s="237"/>
      <c r="P75" s="190"/>
      <c r="Q75" s="257"/>
      <c r="R75" s="54"/>
      <c r="S75" s="37"/>
      <c r="T75" s="54"/>
      <c r="U75" s="37"/>
      <c r="V75" s="54"/>
      <c r="W75" s="37"/>
      <c r="X75" s="54"/>
      <c r="Y75" s="37"/>
      <c r="Z75" s="54"/>
      <c r="AA75" s="37"/>
      <c r="AB75" s="54"/>
      <c r="AC75" s="37"/>
      <c r="AD75" s="54"/>
      <c r="AE75" s="37"/>
      <c r="AF75" s="54"/>
      <c r="AG75" s="37"/>
    </row>
    <row r="76" spans="1:39" ht="12.75" customHeight="1">
      <c r="A76" s="187"/>
      <c r="B76" s="188"/>
      <c r="C76" s="232"/>
      <c r="D76" s="232"/>
      <c r="E76" s="187"/>
      <c r="F76" s="187"/>
      <c r="G76" s="187"/>
      <c r="H76" s="187"/>
      <c r="I76" s="187"/>
      <c r="J76" s="187"/>
      <c r="K76" s="187"/>
      <c r="L76" s="258"/>
      <c r="M76" s="259"/>
      <c r="N76" s="187"/>
      <c r="O76" s="237"/>
      <c r="P76" s="188"/>
      <c r="Q76" s="257"/>
      <c r="R76" s="54"/>
      <c r="S76" s="37"/>
      <c r="T76" s="54"/>
      <c r="U76" s="37"/>
      <c r="V76" s="54"/>
      <c r="W76" s="37"/>
      <c r="X76" s="54"/>
      <c r="Y76" s="37"/>
      <c r="Z76" s="54"/>
      <c r="AA76" s="37"/>
      <c r="AB76" s="54"/>
      <c r="AC76" s="37"/>
      <c r="AD76" s="54"/>
      <c r="AE76" s="37"/>
      <c r="AF76" s="54"/>
      <c r="AG76" s="37"/>
    </row>
    <row r="77" spans="1:39" ht="12.75" customHeight="1">
      <c r="A77" s="106" t="s">
        <v>578</v>
      </c>
      <c r="B77" s="106"/>
      <c r="C77" s="106"/>
      <c r="D77" s="54"/>
      <c r="E77" s="37"/>
      <c r="F77" s="111" t="s">
        <v>580</v>
      </c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37"/>
      <c r="T77" s="54"/>
      <c r="U77" s="37"/>
      <c r="V77" s="54"/>
      <c r="W77" s="37"/>
      <c r="X77" s="54"/>
      <c r="Y77" s="37"/>
      <c r="Z77" s="54"/>
      <c r="AA77" s="37"/>
      <c r="AB77" s="54"/>
      <c r="AC77" s="37"/>
      <c r="AD77" s="54"/>
      <c r="AE77" s="37"/>
      <c r="AF77" s="54"/>
      <c r="AG77" s="37"/>
    </row>
    <row r="78" spans="1:39" ht="12.75" customHeight="1">
      <c r="A78" s="110" t="s">
        <v>579</v>
      </c>
      <c r="B78" s="106"/>
      <c r="C78" s="106"/>
      <c r="D78" s="54"/>
      <c r="E78" s="37"/>
      <c r="F78" s="111" t="s">
        <v>583</v>
      </c>
      <c r="G78" s="54"/>
      <c r="H78" s="54" t="s">
        <v>600</v>
      </c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37"/>
      <c r="T78" s="54"/>
      <c r="U78" s="37"/>
      <c r="V78" s="54"/>
      <c r="W78" s="37"/>
      <c r="X78" s="54"/>
      <c r="Y78" s="37"/>
      <c r="Z78" s="54"/>
      <c r="AA78" s="37"/>
      <c r="AB78" s="54"/>
      <c r="AC78" s="37"/>
      <c r="AD78" s="54"/>
      <c r="AE78" s="37"/>
      <c r="AF78" s="54"/>
      <c r="AG78" s="37"/>
    </row>
    <row r="79" spans="1:39" ht="12.75" customHeight="1">
      <c r="A79" s="54"/>
      <c r="B79" s="54"/>
      <c r="C79" s="106"/>
      <c r="D79" s="54"/>
      <c r="E79" s="37"/>
      <c r="F79" s="111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37"/>
      <c r="T79" s="54"/>
      <c r="U79" s="37"/>
      <c r="V79" s="54"/>
      <c r="W79" s="37"/>
      <c r="X79" s="54"/>
      <c r="Y79" s="37"/>
      <c r="Z79" s="54"/>
      <c r="AA79" s="37"/>
      <c r="AB79" s="54"/>
      <c r="AC79" s="37"/>
      <c r="AD79" s="54"/>
      <c r="AE79" s="37"/>
      <c r="AF79" s="54"/>
      <c r="AG79" s="37"/>
    </row>
    <row r="80" spans="1:39" ht="12.75" customHeight="1">
      <c r="A80" s="54"/>
      <c r="B80" s="54"/>
      <c r="C80" s="106"/>
      <c r="D80" s="54"/>
      <c r="E80" s="37"/>
      <c r="F80" s="111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37"/>
      <c r="T80" s="54"/>
      <c r="U80" s="37"/>
      <c r="V80" s="54"/>
      <c r="W80" s="37"/>
      <c r="X80" s="54"/>
      <c r="Y80" s="37"/>
      <c r="Z80" s="54"/>
      <c r="AA80" s="37"/>
      <c r="AB80" s="54"/>
      <c r="AC80" s="37"/>
      <c r="AD80" s="54"/>
      <c r="AE80" s="37"/>
    </row>
    <row r="81" spans="1:31" ht="12.75" customHeight="1">
      <c r="A81" s="54"/>
      <c r="B81" s="54"/>
      <c r="C81" s="106"/>
      <c r="D81" s="54"/>
      <c r="E81" s="37"/>
      <c r="F81" s="111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37"/>
      <c r="T81" s="54"/>
      <c r="U81" s="37"/>
      <c r="V81" s="54"/>
      <c r="W81" s="37"/>
      <c r="X81" s="54"/>
      <c r="Y81" s="37"/>
      <c r="Z81" s="54"/>
      <c r="AA81" s="37"/>
      <c r="AB81" s="54"/>
      <c r="AC81" s="37"/>
      <c r="AD81" s="54"/>
      <c r="AE81" s="37"/>
    </row>
    <row r="82" spans="1:31" ht="12.75" customHeight="1">
      <c r="A82" s="54"/>
      <c r="B82" s="54"/>
      <c r="C82" s="106"/>
      <c r="D82" s="54"/>
      <c r="E82" s="37"/>
      <c r="F82" s="111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37"/>
      <c r="T82" s="54"/>
      <c r="U82" s="37"/>
      <c r="V82" s="54"/>
      <c r="W82" s="37"/>
      <c r="X82" s="54"/>
      <c r="Y82" s="37"/>
      <c r="Z82" s="54"/>
      <c r="AA82" s="37"/>
      <c r="AB82" s="54"/>
      <c r="AC82" s="37"/>
      <c r="AD82" s="54"/>
      <c r="AE82" s="37"/>
    </row>
    <row r="83" spans="1:31" ht="12.75" customHeight="1">
      <c r="A83" s="54"/>
      <c r="B83" s="54"/>
      <c r="C83" s="106"/>
      <c r="D83" s="54"/>
      <c r="E83" s="37"/>
      <c r="F83" s="111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37"/>
      <c r="T83" s="54"/>
      <c r="U83" s="37"/>
      <c r="V83" s="54"/>
      <c r="W83" s="37"/>
      <c r="X83" s="54"/>
      <c r="Y83" s="37"/>
      <c r="Z83" s="54"/>
      <c r="AA83" s="37"/>
      <c r="AB83" s="54"/>
      <c r="AC83" s="37"/>
      <c r="AD83" s="54"/>
      <c r="AE83" s="37"/>
    </row>
    <row r="84" spans="1:31" ht="12.75" customHeight="1">
      <c r="A84" s="54"/>
      <c r="B84" s="54"/>
      <c r="C84" s="106"/>
      <c r="D84" s="54"/>
      <c r="E84" s="37"/>
      <c r="F84" s="111"/>
      <c r="G84" s="54"/>
      <c r="H84" s="37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37"/>
      <c r="T84" s="54"/>
      <c r="U84" s="37"/>
      <c r="V84" s="54"/>
      <c r="W84" s="37"/>
      <c r="X84" s="54"/>
      <c r="Y84" s="37"/>
      <c r="Z84" s="54"/>
      <c r="AA84" s="37"/>
      <c r="AB84" s="54"/>
      <c r="AC84" s="37"/>
      <c r="AD84" s="54"/>
      <c r="AE84" s="37"/>
    </row>
    <row r="85" spans="1:31" ht="12.75" customHeight="1">
      <c r="A85" s="54"/>
      <c r="B85" s="54"/>
      <c r="C85" s="106"/>
      <c r="D85" s="54"/>
      <c r="E85" s="37"/>
      <c r="F85" s="111"/>
      <c r="G85" s="54"/>
      <c r="H85" s="37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37"/>
      <c r="T85" s="54"/>
      <c r="U85" s="37"/>
      <c r="V85" s="54"/>
      <c r="W85" s="37"/>
      <c r="X85" s="54"/>
      <c r="Y85" s="37"/>
      <c r="Z85" s="54"/>
      <c r="AA85" s="37"/>
      <c r="AB85" s="54"/>
      <c r="AC85" s="37"/>
      <c r="AD85" s="54"/>
      <c r="AE85" s="37"/>
    </row>
    <row r="86" spans="1:31" ht="12.75" customHeight="1">
      <c r="A86" s="54"/>
      <c r="B86" s="54"/>
      <c r="C86" s="100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37"/>
      <c r="T86" s="54"/>
      <c r="U86" s="37"/>
      <c r="V86" s="54"/>
      <c r="W86" s="37"/>
      <c r="X86" s="54"/>
      <c r="Y86" s="37"/>
      <c r="Z86" s="54"/>
      <c r="AA86" s="37"/>
      <c r="AB86" s="54"/>
      <c r="AC86" s="37"/>
      <c r="AD86" s="54"/>
      <c r="AE86" s="37"/>
    </row>
    <row r="87" spans="1:31" ht="38.25" customHeight="1">
      <c r="A87" s="37"/>
      <c r="B87" s="130" t="s">
        <v>601</v>
      </c>
      <c r="C87" s="130"/>
      <c r="D87" s="54"/>
      <c r="E87" s="130"/>
      <c r="F87" s="6"/>
      <c r="G87" s="6"/>
      <c r="H87" s="114"/>
      <c r="I87" s="6"/>
      <c r="J87" s="114"/>
      <c r="K87" s="115"/>
      <c r="L87" s="6"/>
      <c r="M87" s="6"/>
      <c r="N87" s="1"/>
      <c r="O87" s="54"/>
      <c r="P87" s="54"/>
      <c r="Q87" s="202"/>
      <c r="R87" s="54"/>
      <c r="S87" s="37"/>
      <c r="T87" s="54"/>
      <c r="U87" s="37"/>
      <c r="V87" s="54"/>
      <c r="W87" s="37"/>
      <c r="X87" s="54"/>
      <c r="Y87" s="37"/>
      <c r="Z87" s="54"/>
      <c r="AA87" s="37"/>
      <c r="AB87" s="54"/>
      <c r="AC87" s="37"/>
      <c r="AD87" s="54"/>
      <c r="AE87" s="37"/>
    </row>
    <row r="88" spans="1:31" ht="12.75" customHeight="1">
      <c r="A88" s="92" t="s">
        <v>16</v>
      </c>
      <c r="B88" s="93" t="s">
        <v>550</v>
      </c>
      <c r="C88" s="93"/>
      <c r="D88" s="94" t="s">
        <v>561</v>
      </c>
      <c r="E88" s="93" t="s">
        <v>562</v>
      </c>
      <c r="F88" s="93" t="s">
        <v>563</v>
      </c>
      <c r="G88" s="93" t="s">
        <v>602</v>
      </c>
      <c r="H88" s="93" t="s">
        <v>603</v>
      </c>
      <c r="I88" s="93" t="s">
        <v>566</v>
      </c>
      <c r="J88" s="131" t="s">
        <v>567</v>
      </c>
      <c r="K88" s="93" t="s">
        <v>568</v>
      </c>
      <c r="L88" s="93" t="s">
        <v>604</v>
      </c>
      <c r="M88" s="93" t="s">
        <v>571</v>
      </c>
      <c r="N88" s="94" t="s">
        <v>572</v>
      </c>
      <c r="O88" s="54"/>
      <c r="P88" s="54"/>
      <c r="Q88" s="202"/>
      <c r="R88" s="54"/>
      <c r="S88" s="37"/>
      <c r="T88" s="54"/>
      <c r="U88" s="37"/>
      <c r="V88" s="54"/>
      <c r="W88" s="37"/>
      <c r="X88" s="54"/>
      <c r="Y88" s="37"/>
      <c r="Z88" s="54"/>
      <c r="AA88" s="37"/>
      <c r="AB88" s="54"/>
      <c r="AC88" s="37"/>
      <c r="AD88" s="54"/>
      <c r="AE88" s="37"/>
    </row>
    <row r="89" spans="1:31" ht="12.75" customHeight="1">
      <c r="A89" s="132">
        <v>1</v>
      </c>
      <c r="B89" s="133">
        <v>41579</v>
      </c>
      <c r="C89" s="133"/>
      <c r="D89" s="134" t="s">
        <v>605</v>
      </c>
      <c r="E89" s="135" t="s">
        <v>574</v>
      </c>
      <c r="F89" s="136">
        <v>82</v>
      </c>
      <c r="G89" s="135" t="s">
        <v>606</v>
      </c>
      <c r="H89" s="135">
        <v>100</v>
      </c>
      <c r="I89" s="137">
        <v>100</v>
      </c>
      <c r="J89" s="138" t="s">
        <v>607</v>
      </c>
      <c r="K89" s="139">
        <f t="shared" ref="K89:K120" si="23">H89-F89</f>
        <v>18</v>
      </c>
      <c r="L89" s="140">
        <f t="shared" ref="L89:L120" si="24">K89/F89</f>
        <v>0.21951219512195122</v>
      </c>
      <c r="M89" s="135" t="s">
        <v>577</v>
      </c>
      <c r="N89" s="141">
        <v>42657</v>
      </c>
      <c r="O89" s="54"/>
      <c r="P89" s="54"/>
      <c r="Q89" s="202"/>
      <c r="R89" s="54"/>
      <c r="S89" s="37"/>
      <c r="T89" s="54"/>
      <c r="U89" s="37"/>
      <c r="V89" s="54"/>
      <c r="W89" s="37"/>
      <c r="X89" s="54"/>
      <c r="Y89" s="37"/>
      <c r="Z89" s="54"/>
      <c r="AA89" s="37"/>
      <c r="AB89" s="54"/>
      <c r="AC89" s="37"/>
      <c r="AD89" s="54"/>
      <c r="AE89" s="37"/>
    </row>
    <row r="90" spans="1:31" ht="12.75" customHeight="1">
      <c r="A90" s="132">
        <v>2</v>
      </c>
      <c r="B90" s="133">
        <v>41794</v>
      </c>
      <c r="C90" s="133"/>
      <c r="D90" s="134" t="s">
        <v>608</v>
      </c>
      <c r="E90" s="135" t="s">
        <v>586</v>
      </c>
      <c r="F90" s="136">
        <v>257</v>
      </c>
      <c r="G90" s="135" t="s">
        <v>606</v>
      </c>
      <c r="H90" s="135">
        <v>300</v>
      </c>
      <c r="I90" s="137">
        <v>300</v>
      </c>
      <c r="J90" s="138" t="s">
        <v>607</v>
      </c>
      <c r="K90" s="139">
        <f t="shared" si="23"/>
        <v>43</v>
      </c>
      <c r="L90" s="140">
        <f t="shared" si="24"/>
        <v>0.16731517509727625</v>
      </c>
      <c r="M90" s="135" t="s">
        <v>577</v>
      </c>
      <c r="N90" s="141">
        <v>41822</v>
      </c>
      <c r="O90" s="54"/>
      <c r="P90" s="54"/>
      <c r="Q90" s="202"/>
      <c r="R90" s="54"/>
      <c r="S90" s="37"/>
      <c r="T90" s="54"/>
      <c r="U90" s="37"/>
      <c r="V90" s="54"/>
      <c r="W90" s="37"/>
      <c r="X90" s="54"/>
      <c r="Y90" s="37"/>
      <c r="Z90" s="54"/>
      <c r="AA90" s="37"/>
      <c r="AB90" s="54"/>
      <c r="AC90" s="37"/>
      <c r="AD90" s="54"/>
      <c r="AE90" s="37"/>
    </row>
    <row r="91" spans="1:31" ht="12.75" customHeight="1">
      <c r="A91" s="132">
        <v>3</v>
      </c>
      <c r="B91" s="133">
        <v>41828</v>
      </c>
      <c r="C91" s="133"/>
      <c r="D91" s="134" t="s">
        <v>609</v>
      </c>
      <c r="E91" s="135" t="s">
        <v>586</v>
      </c>
      <c r="F91" s="136">
        <v>393</v>
      </c>
      <c r="G91" s="135" t="s">
        <v>606</v>
      </c>
      <c r="H91" s="135">
        <v>468</v>
      </c>
      <c r="I91" s="137">
        <v>468</v>
      </c>
      <c r="J91" s="138" t="s">
        <v>607</v>
      </c>
      <c r="K91" s="139">
        <f t="shared" si="23"/>
        <v>75</v>
      </c>
      <c r="L91" s="140">
        <f t="shared" si="24"/>
        <v>0.19083969465648856</v>
      </c>
      <c r="M91" s="135" t="s">
        <v>577</v>
      </c>
      <c r="N91" s="141">
        <v>41863</v>
      </c>
      <c r="O91" s="54"/>
      <c r="P91" s="54"/>
      <c r="Q91" s="202"/>
      <c r="R91" s="54"/>
      <c r="S91" s="37"/>
      <c r="T91" s="54"/>
      <c r="U91" s="37"/>
      <c r="V91" s="54"/>
      <c r="W91" s="37"/>
      <c r="X91" s="54"/>
      <c r="Y91" s="37"/>
      <c r="Z91" s="54"/>
      <c r="AA91" s="37"/>
      <c r="AB91" s="54"/>
      <c r="AC91" s="37"/>
      <c r="AD91" s="54"/>
      <c r="AE91" s="37"/>
    </row>
    <row r="92" spans="1:31" ht="12.75" customHeight="1">
      <c r="A92" s="132">
        <v>4</v>
      </c>
      <c r="B92" s="133">
        <v>41857</v>
      </c>
      <c r="C92" s="133"/>
      <c r="D92" s="134" t="s">
        <v>610</v>
      </c>
      <c r="E92" s="135" t="s">
        <v>586</v>
      </c>
      <c r="F92" s="136">
        <v>205</v>
      </c>
      <c r="G92" s="135" t="s">
        <v>606</v>
      </c>
      <c r="H92" s="135">
        <v>275</v>
      </c>
      <c r="I92" s="137">
        <v>250</v>
      </c>
      <c r="J92" s="138" t="s">
        <v>607</v>
      </c>
      <c r="K92" s="139">
        <f t="shared" si="23"/>
        <v>70</v>
      </c>
      <c r="L92" s="140">
        <f t="shared" si="24"/>
        <v>0.34146341463414637</v>
      </c>
      <c r="M92" s="135" t="s">
        <v>577</v>
      </c>
      <c r="N92" s="141">
        <v>41962</v>
      </c>
      <c r="O92" s="54"/>
      <c r="P92" s="54"/>
      <c r="Q92" s="202"/>
      <c r="R92" s="54"/>
      <c r="S92" s="37"/>
      <c r="T92" s="54"/>
      <c r="U92" s="37"/>
      <c r="V92" s="54"/>
      <c r="W92" s="37"/>
      <c r="X92" s="54"/>
      <c r="Y92" s="37"/>
      <c r="Z92" s="54"/>
      <c r="AA92" s="37"/>
      <c r="AB92" s="54"/>
      <c r="AC92" s="37"/>
      <c r="AD92" s="54"/>
      <c r="AE92" s="37"/>
    </row>
    <row r="93" spans="1:31" ht="12.75" customHeight="1">
      <c r="A93" s="132">
        <v>5</v>
      </c>
      <c r="B93" s="133">
        <v>41886</v>
      </c>
      <c r="C93" s="133"/>
      <c r="D93" s="134" t="s">
        <v>611</v>
      </c>
      <c r="E93" s="135" t="s">
        <v>586</v>
      </c>
      <c r="F93" s="136">
        <v>162</v>
      </c>
      <c r="G93" s="135" t="s">
        <v>606</v>
      </c>
      <c r="H93" s="135">
        <v>190</v>
      </c>
      <c r="I93" s="137">
        <v>190</v>
      </c>
      <c r="J93" s="138" t="s">
        <v>607</v>
      </c>
      <c r="K93" s="139">
        <f t="shared" si="23"/>
        <v>28</v>
      </c>
      <c r="L93" s="140">
        <f t="shared" si="24"/>
        <v>0.1728395061728395</v>
      </c>
      <c r="M93" s="135" t="s">
        <v>577</v>
      </c>
      <c r="N93" s="141">
        <v>42006</v>
      </c>
      <c r="O93" s="54"/>
      <c r="P93" s="54"/>
      <c r="Q93" s="202"/>
      <c r="R93" s="54"/>
      <c r="S93" s="37"/>
      <c r="T93" s="54"/>
      <c r="U93" s="37"/>
      <c r="V93" s="54"/>
      <c r="W93" s="37"/>
      <c r="X93" s="54"/>
      <c r="Y93" s="37"/>
      <c r="Z93" s="54"/>
      <c r="AA93" s="37"/>
      <c r="AB93" s="54"/>
      <c r="AC93" s="37"/>
      <c r="AD93" s="54"/>
      <c r="AE93" s="37"/>
    </row>
    <row r="94" spans="1:31" ht="12.75" customHeight="1">
      <c r="A94" s="132">
        <v>6</v>
      </c>
      <c r="B94" s="133">
        <v>41886</v>
      </c>
      <c r="C94" s="133"/>
      <c r="D94" s="134" t="s">
        <v>612</v>
      </c>
      <c r="E94" s="135" t="s">
        <v>586</v>
      </c>
      <c r="F94" s="136">
        <v>75</v>
      </c>
      <c r="G94" s="135" t="s">
        <v>606</v>
      </c>
      <c r="H94" s="135">
        <v>91.5</v>
      </c>
      <c r="I94" s="137" t="s">
        <v>599</v>
      </c>
      <c r="J94" s="138" t="s">
        <v>613</v>
      </c>
      <c r="K94" s="139">
        <f t="shared" si="23"/>
        <v>16.5</v>
      </c>
      <c r="L94" s="140">
        <f t="shared" si="24"/>
        <v>0.22</v>
      </c>
      <c r="M94" s="135" t="s">
        <v>577</v>
      </c>
      <c r="N94" s="141">
        <v>41954</v>
      </c>
      <c r="O94" s="54"/>
      <c r="P94" s="54"/>
      <c r="Q94" s="202"/>
      <c r="R94" s="54"/>
      <c r="S94" s="37"/>
      <c r="T94" s="54"/>
      <c r="U94" s="37"/>
      <c r="V94" s="54"/>
      <c r="W94" s="37"/>
      <c r="X94" s="54"/>
      <c r="Y94" s="37"/>
      <c r="Z94" s="54"/>
      <c r="AA94" s="37"/>
      <c r="AB94" s="54"/>
      <c r="AC94" s="37"/>
      <c r="AD94" s="54"/>
      <c r="AE94" s="37"/>
    </row>
    <row r="95" spans="1:31" ht="12.75" customHeight="1">
      <c r="A95" s="132">
        <v>7</v>
      </c>
      <c r="B95" s="133">
        <v>41913</v>
      </c>
      <c r="C95" s="133"/>
      <c r="D95" s="134" t="s">
        <v>614</v>
      </c>
      <c r="E95" s="135" t="s">
        <v>586</v>
      </c>
      <c r="F95" s="136">
        <v>850</v>
      </c>
      <c r="G95" s="135" t="s">
        <v>606</v>
      </c>
      <c r="H95" s="135">
        <v>982.5</v>
      </c>
      <c r="I95" s="137">
        <v>1050</v>
      </c>
      <c r="J95" s="138" t="s">
        <v>615</v>
      </c>
      <c r="K95" s="139">
        <f t="shared" si="23"/>
        <v>132.5</v>
      </c>
      <c r="L95" s="140">
        <f t="shared" si="24"/>
        <v>0.15588235294117647</v>
      </c>
      <c r="M95" s="135" t="s">
        <v>577</v>
      </c>
      <c r="N95" s="141">
        <v>42039</v>
      </c>
      <c r="O95" s="54"/>
      <c r="P95" s="54"/>
      <c r="Q95" s="202"/>
      <c r="R95" s="54"/>
      <c r="S95" s="37"/>
      <c r="T95" s="54"/>
      <c r="U95" s="37"/>
      <c r="V95" s="54"/>
      <c r="W95" s="37"/>
      <c r="X95" s="54"/>
      <c r="Y95" s="37"/>
      <c r="Z95" s="54"/>
      <c r="AA95" s="37"/>
      <c r="AB95" s="54"/>
      <c r="AC95" s="37"/>
      <c r="AD95" s="54"/>
      <c r="AE95" s="37"/>
    </row>
    <row r="96" spans="1:31" ht="12.75" customHeight="1">
      <c r="A96" s="132">
        <v>8</v>
      </c>
      <c r="B96" s="133">
        <v>41913</v>
      </c>
      <c r="C96" s="133"/>
      <c r="D96" s="134" t="s">
        <v>616</v>
      </c>
      <c r="E96" s="135" t="s">
        <v>586</v>
      </c>
      <c r="F96" s="136">
        <v>475</v>
      </c>
      <c r="G96" s="135" t="s">
        <v>606</v>
      </c>
      <c r="H96" s="135">
        <v>515</v>
      </c>
      <c r="I96" s="137">
        <v>600</v>
      </c>
      <c r="J96" s="138" t="s">
        <v>617</v>
      </c>
      <c r="K96" s="139">
        <f t="shared" si="23"/>
        <v>40</v>
      </c>
      <c r="L96" s="140">
        <f t="shared" si="24"/>
        <v>8.4210526315789472E-2</v>
      </c>
      <c r="M96" s="135" t="s">
        <v>577</v>
      </c>
      <c r="N96" s="141">
        <v>41939</v>
      </c>
      <c r="O96" s="54"/>
      <c r="P96" s="54"/>
      <c r="Q96" s="202"/>
      <c r="R96" s="54"/>
      <c r="S96" s="37"/>
      <c r="T96" s="54"/>
      <c r="U96" s="37"/>
      <c r="V96" s="54"/>
      <c r="W96" s="37"/>
      <c r="X96" s="54"/>
      <c r="Y96" s="37"/>
      <c r="Z96" s="54"/>
      <c r="AA96" s="37"/>
      <c r="AB96" s="54"/>
      <c r="AC96" s="37"/>
      <c r="AD96" s="54"/>
      <c r="AE96" s="37"/>
    </row>
    <row r="97" spans="1:31" ht="12.75" customHeight="1">
      <c r="A97" s="132">
        <v>9</v>
      </c>
      <c r="B97" s="133">
        <v>41913</v>
      </c>
      <c r="C97" s="133"/>
      <c r="D97" s="134" t="s">
        <v>618</v>
      </c>
      <c r="E97" s="135" t="s">
        <v>586</v>
      </c>
      <c r="F97" s="136">
        <v>86</v>
      </c>
      <c r="G97" s="135" t="s">
        <v>606</v>
      </c>
      <c r="H97" s="135">
        <v>99</v>
      </c>
      <c r="I97" s="137">
        <v>140</v>
      </c>
      <c r="J97" s="138" t="s">
        <v>619</v>
      </c>
      <c r="K97" s="139">
        <f t="shared" si="23"/>
        <v>13</v>
      </c>
      <c r="L97" s="140">
        <f t="shared" si="24"/>
        <v>0.15116279069767441</v>
      </c>
      <c r="M97" s="135" t="s">
        <v>577</v>
      </c>
      <c r="N97" s="141">
        <v>41939</v>
      </c>
      <c r="O97" s="54"/>
      <c r="P97" s="54"/>
      <c r="Q97" s="202"/>
      <c r="R97" s="54"/>
      <c r="S97" s="37"/>
      <c r="T97" s="54"/>
      <c r="U97" s="37"/>
      <c r="V97" s="54"/>
      <c r="W97" s="37"/>
      <c r="X97" s="54"/>
      <c r="Y97" s="37"/>
      <c r="Z97" s="54"/>
      <c r="AA97" s="37"/>
      <c r="AB97" s="54"/>
      <c r="AC97" s="37"/>
      <c r="AD97" s="54"/>
      <c r="AE97" s="37"/>
    </row>
    <row r="98" spans="1:31" ht="12.75" customHeight="1">
      <c r="A98" s="132">
        <v>10</v>
      </c>
      <c r="B98" s="133">
        <v>41926</v>
      </c>
      <c r="C98" s="133"/>
      <c r="D98" s="134" t="s">
        <v>620</v>
      </c>
      <c r="E98" s="135" t="s">
        <v>586</v>
      </c>
      <c r="F98" s="136">
        <v>496.6</v>
      </c>
      <c r="G98" s="135" t="s">
        <v>606</v>
      </c>
      <c r="H98" s="135">
        <v>621</v>
      </c>
      <c r="I98" s="137">
        <v>580</v>
      </c>
      <c r="J98" s="138" t="s">
        <v>607</v>
      </c>
      <c r="K98" s="139">
        <f t="shared" si="23"/>
        <v>124.39999999999998</v>
      </c>
      <c r="L98" s="140">
        <f t="shared" si="24"/>
        <v>0.25050342327829234</v>
      </c>
      <c r="M98" s="135" t="s">
        <v>577</v>
      </c>
      <c r="N98" s="141">
        <v>42605</v>
      </c>
      <c r="O98" s="54"/>
      <c r="P98" s="54"/>
      <c r="Q98" s="202"/>
      <c r="R98" s="54"/>
      <c r="S98" s="37"/>
      <c r="T98" s="54"/>
      <c r="U98" s="37"/>
      <c r="V98" s="54"/>
      <c r="W98" s="37"/>
      <c r="X98" s="54"/>
      <c r="Y98" s="37"/>
      <c r="Z98" s="54"/>
      <c r="AA98" s="37"/>
      <c r="AB98" s="54"/>
      <c r="AC98" s="37"/>
      <c r="AD98" s="54"/>
      <c r="AE98" s="37"/>
    </row>
    <row r="99" spans="1:31" ht="12.75" customHeight="1">
      <c r="A99" s="132">
        <v>11</v>
      </c>
      <c r="B99" s="133">
        <v>41926</v>
      </c>
      <c r="C99" s="133"/>
      <c r="D99" s="134" t="s">
        <v>621</v>
      </c>
      <c r="E99" s="135" t="s">
        <v>586</v>
      </c>
      <c r="F99" s="136">
        <v>2481.9</v>
      </c>
      <c r="G99" s="135" t="s">
        <v>606</v>
      </c>
      <c r="H99" s="135">
        <v>2840</v>
      </c>
      <c r="I99" s="137">
        <v>2870</v>
      </c>
      <c r="J99" s="138" t="s">
        <v>622</v>
      </c>
      <c r="K99" s="139">
        <f t="shared" si="23"/>
        <v>358.09999999999991</v>
      </c>
      <c r="L99" s="140">
        <f t="shared" si="24"/>
        <v>0.14428462065353154</v>
      </c>
      <c r="M99" s="135" t="s">
        <v>577</v>
      </c>
      <c r="N99" s="141">
        <v>42017</v>
      </c>
      <c r="O99" s="54"/>
      <c r="P99" s="54"/>
      <c r="Q99" s="202"/>
      <c r="R99" s="54"/>
      <c r="S99" s="37"/>
      <c r="T99" s="54"/>
      <c r="U99" s="37"/>
      <c r="V99" s="54"/>
      <c r="W99" s="37"/>
      <c r="X99" s="54"/>
      <c r="Y99" s="37"/>
      <c r="Z99" s="54"/>
      <c r="AA99" s="37"/>
      <c r="AB99" s="54"/>
      <c r="AC99" s="37"/>
      <c r="AD99" s="54"/>
      <c r="AE99" s="37"/>
    </row>
    <row r="100" spans="1:31" ht="12.75" customHeight="1">
      <c r="A100" s="132">
        <v>12</v>
      </c>
      <c r="B100" s="133">
        <v>41928</v>
      </c>
      <c r="C100" s="133"/>
      <c r="D100" s="134" t="s">
        <v>623</v>
      </c>
      <c r="E100" s="135" t="s">
        <v>586</v>
      </c>
      <c r="F100" s="136">
        <v>84.5</v>
      </c>
      <c r="G100" s="135" t="s">
        <v>606</v>
      </c>
      <c r="H100" s="135">
        <v>93</v>
      </c>
      <c r="I100" s="137">
        <v>110</v>
      </c>
      <c r="J100" s="138" t="s">
        <v>624</v>
      </c>
      <c r="K100" s="139">
        <f t="shared" si="23"/>
        <v>8.5</v>
      </c>
      <c r="L100" s="140">
        <f t="shared" si="24"/>
        <v>0.10059171597633136</v>
      </c>
      <c r="M100" s="135" t="s">
        <v>577</v>
      </c>
      <c r="N100" s="141">
        <v>41939</v>
      </c>
      <c r="O100" s="54"/>
      <c r="P100" s="54"/>
      <c r="Q100" s="202"/>
      <c r="R100" s="54"/>
      <c r="S100" s="37"/>
      <c r="T100" s="54"/>
      <c r="U100" s="37"/>
      <c r="V100" s="54"/>
      <c r="W100" s="37"/>
      <c r="X100" s="54"/>
      <c r="Y100" s="37"/>
      <c r="Z100" s="54"/>
      <c r="AA100" s="37"/>
      <c r="AB100" s="54"/>
      <c r="AC100" s="37"/>
      <c r="AD100" s="54"/>
      <c r="AE100" s="37"/>
    </row>
    <row r="101" spans="1:31" ht="12.75" customHeight="1">
      <c r="A101" s="132">
        <v>13</v>
      </c>
      <c r="B101" s="133">
        <v>41928</v>
      </c>
      <c r="C101" s="133"/>
      <c r="D101" s="134" t="s">
        <v>625</v>
      </c>
      <c r="E101" s="135" t="s">
        <v>586</v>
      </c>
      <c r="F101" s="136">
        <v>401</v>
      </c>
      <c r="G101" s="135" t="s">
        <v>606</v>
      </c>
      <c r="H101" s="135">
        <v>428</v>
      </c>
      <c r="I101" s="137">
        <v>450</v>
      </c>
      <c r="J101" s="138" t="s">
        <v>626</v>
      </c>
      <c r="K101" s="139">
        <f t="shared" si="23"/>
        <v>27</v>
      </c>
      <c r="L101" s="140">
        <f t="shared" si="24"/>
        <v>6.7331670822942641E-2</v>
      </c>
      <c r="M101" s="135" t="s">
        <v>577</v>
      </c>
      <c r="N101" s="141">
        <v>42020</v>
      </c>
      <c r="O101" s="54"/>
      <c r="P101" s="54"/>
      <c r="Q101" s="202"/>
      <c r="R101" s="54"/>
      <c r="S101" s="37"/>
      <c r="T101" s="54"/>
      <c r="U101" s="37"/>
      <c r="V101" s="54"/>
      <c r="W101" s="37"/>
      <c r="X101" s="54"/>
      <c r="Y101" s="37"/>
      <c r="Z101" s="54"/>
      <c r="AA101" s="37"/>
      <c r="AB101" s="54"/>
      <c r="AC101" s="37"/>
      <c r="AD101" s="54"/>
      <c r="AE101" s="37"/>
    </row>
    <row r="102" spans="1:31" ht="12.75" customHeight="1">
      <c r="A102" s="132">
        <v>14</v>
      </c>
      <c r="B102" s="133">
        <v>41928</v>
      </c>
      <c r="C102" s="133"/>
      <c r="D102" s="134" t="s">
        <v>627</v>
      </c>
      <c r="E102" s="135" t="s">
        <v>586</v>
      </c>
      <c r="F102" s="136">
        <v>101</v>
      </c>
      <c r="G102" s="135" t="s">
        <v>606</v>
      </c>
      <c r="H102" s="135">
        <v>112</v>
      </c>
      <c r="I102" s="137">
        <v>120</v>
      </c>
      <c r="J102" s="138" t="s">
        <v>628</v>
      </c>
      <c r="K102" s="139">
        <f t="shared" si="23"/>
        <v>11</v>
      </c>
      <c r="L102" s="140">
        <f t="shared" si="24"/>
        <v>0.10891089108910891</v>
      </c>
      <c r="M102" s="135" t="s">
        <v>577</v>
      </c>
      <c r="N102" s="141">
        <v>41939</v>
      </c>
      <c r="O102" s="54"/>
      <c r="P102" s="54"/>
      <c r="Q102" s="202"/>
      <c r="R102" s="54"/>
      <c r="S102" s="37"/>
      <c r="T102" s="54"/>
      <c r="U102" s="37"/>
      <c r="V102" s="54"/>
      <c r="W102" s="37"/>
      <c r="X102" s="54"/>
      <c r="Y102" s="37"/>
      <c r="Z102" s="54"/>
      <c r="AA102" s="37"/>
      <c r="AB102" s="54"/>
      <c r="AC102" s="37"/>
      <c r="AD102" s="54"/>
      <c r="AE102" s="37"/>
    </row>
    <row r="103" spans="1:31" ht="12.75" customHeight="1">
      <c r="A103" s="132">
        <v>15</v>
      </c>
      <c r="B103" s="133">
        <v>41954</v>
      </c>
      <c r="C103" s="133"/>
      <c r="D103" s="134" t="s">
        <v>629</v>
      </c>
      <c r="E103" s="135" t="s">
        <v>586</v>
      </c>
      <c r="F103" s="136">
        <v>59</v>
      </c>
      <c r="G103" s="135" t="s">
        <v>606</v>
      </c>
      <c r="H103" s="135">
        <v>76</v>
      </c>
      <c r="I103" s="137">
        <v>76</v>
      </c>
      <c r="J103" s="138" t="s">
        <v>607</v>
      </c>
      <c r="K103" s="139">
        <f t="shared" si="23"/>
        <v>17</v>
      </c>
      <c r="L103" s="140">
        <f t="shared" si="24"/>
        <v>0.28813559322033899</v>
      </c>
      <c r="M103" s="135" t="s">
        <v>577</v>
      </c>
      <c r="N103" s="141">
        <v>43032</v>
      </c>
      <c r="O103" s="54"/>
      <c r="P103" s="54"/>
      <c r="Q103" s="202"/>
      <c r="R103" s="54"/>
      <c r="S103" s="37"/>
      <c r="T103" s="54"/>
      <c r="U103" s="37"/>
      <c r="V103" s="54"/>
      <c r="W103" s="37"/>
      <c r="X103" s="54"/>
      <c r="Y103" s="37"/>
      <c r="Z103" s="54"/>
      <c r="AA103" s="37"/>
      <c r="AB103" s="54"/>
      <c r="AC103" s="37"/>
      <c r="AD103" s="54"/>
      <c r="AE103" s="37"/>
    </row>
    <row r="104" spans="1:31" ht="12.75" customHeight="1">
      <c r="A104" s="132">
        <v>16</v>
      </c>
      <c r="B104" s="133">
        <v>41954</v>
      </c>
      <c r="C104" s="133"/>
      <c r="D104" s="134" t="s">
        <v>618</v>
      </c>
      <c r="E104" s="135" t="s">
        <v>586</v>
      </c>
      <c r="F104" s="136">
        <v>99</v>
      </c>
      <c r="G104" s="135" t="s">
        <v>606</v>
      </c>
      <c r="H104" s="135">
        <v>120</v>
      </c>
      <c r="I104" s="137">
        <v>120</v>
      </c>
      <c r="J104" s="138" t="s">
        <v>595</v>
      </c>
      <c r="K104" s="139">
        <f t="shared" si="23"/>
        <v>21</v>
      </c>
      <c r="L104" s="140">
        <f t="shared" si="24"/>
        <v>0.21212121212121213</v>
      </c>
      <c r="M104" s="135" t="s">
        <v>577</v>
      </c>
      <c r="N104" s="141">
        <v>41960</v>
      </c>
      <c r="O104" s="54"/>
      <c r="P104" s="54"/>
      <c r="Q104" s="202"/>
      <c r="R104" s="54"/>
      <c r="S104" s="37"/>
      <c r="T104" s="54"/>
      <c r="U104" s="37"/>
      <c r="V104" s="54"/>
      <c r="W104" s="37"/>
      <c r="X104" s="54"/>
      <c r="Y104" s="37"/>
      <c r="Z104" s="54"/>
      <c r="AA104" s="37"/>
      <c r="AB104" s="54"/>
      <c r="AC104" s="37"/>
      <c r="AD104" s="54"/>
      <c r="AE104" s="37"/>
    </row>
    <row r="105" spans="1:31" ht="12.75" customHeight="1">
      <c r="A105" s="132">
        <v>17</v>
      </c>
      <c r="B105" s="133">
        <v>41956</v>
      </c>
      <c r="C105" s="133"/>
      <c r="D105" s="134" t="s">
        <v>630</v>
      </c>
      <c r="E105" s="135" t="s">
        <v>586</v>
      </c>
      <c r="F105" s="136">
        <v>22</v>
      </c>
      <c r="G105" s="135" t="s">
        <v>606</v>
      </c>
      <c r="H105" s="135">
        <v>33.549999999999997</v>
      </c>
      <c r="I105" s="137">
        <v>32</v>
      </c>
      <c r="J105" s="138" t="s">
        <v>631</v>
      </c>
      <c r="K105" s="139">
        <f t="shared" si="23"/>
        <v>11.549999999999997</v>
      </c>
      <c r="L105" s="140">
        <f t="shared" si="24"/>
        <v>0.52499999999999991</v>
      </c>
      <c r="M105" s="135" t="s">
        <v>577</v>
      </c>
      <c r="N105" s="141">
        <v>42188</v>
      </c>
      <c r="O105" s="54"/>
      <c r="P105" s="54"/>
      <c r="Q105" s="202"/>
      <c r="R105" s="54"/>
      <c r="S105" s="37"/>
      <c r="T105" s="54"/>
      <c r="U105" s="37"/>
      <c r="V105" s="54"/>
      <c r="W105" s="37"/>
      <c r="X105" s="54"/>
      <c r="Y105" s="37"/>
      <c r="Z105" s="54"/>
      <c r="AA105" s="37"/>
      <c r="AB105" s="54"/>
      <c r="AC105" s="37"/>
      <c r="AD105" s="54"/>
      <c r="AE105" s="37"/>
    </row>
    <row r="106" spans="1:31" ht="12.75" customHeight="1">
      <c r="A106" s="132">
        <v>18</v>
      </c>
      <c r="B106" s="133">
        <v>41976</v>
      </c>
      <c r="C106" s="133"/>
      <c r="D106" s="134" t="s">
        <v>632</v>
      </c>
      <c r="E106" s="135" t="s">
        <v>586</v>
      </c>
      <c r="F106" s="136">
        <v>440</v>
      </c>
      <c r="G106" s="135" t="s">
        <v>606</v>
      </c>
      <c r="H106" s="135">
        <v>520</v>
      </c>
      <c r="I106" s="137">
        <v>520</v>
      </c>
      <c r="J106" s="138" t="s">
        <v>633</v>
      </c>
      <c r="K106" s="139">
        <f t="shared" si="23"/>
        <v>80</v>
      </c>
      <c r="L106" s="140">
        <f t="shared" si="24"/>
        <v>0.18181818181818182</v>
      </c>
      <c r="M106" s="135" t="s">
        <v>577</v>
      </c>
      <c r="N106" s="141">
        <v>42208</v>
      </c>
      <c r="O106" s="54"/>
      <c r="P106" s="54"/>
      <c r="Q106" s="202"/>
      <c r="R106" s="54"/>
      <c r="S106" s="37"/>
      <c r="T106" s="54"/>
      <c r="U106" s="37"/>
      <c r="V106" s="54"/>
      <c r="W106" s="37"/>
      <c r="X106" s="54"/>
      <c r="Y106" s="37"/>
      <c r="Z106" s="54"/>
      <c r="AA106" s="37"/>
      <c r="AB106" s="54"/>
      <c r="AC106" s="37"/>
      <c r="AD106" s="54"/>
      <c r="AE106" s="37"/>
    </row>
    <row r="107" spans="1:31" ht="12.75" customHeight="1">
      <c r="A107" s="132">
        <v>19</v>
      </c>
      <c r="B107" s="133">
        <v>41976</v>
      </c>
      <c r="C107" s="133"/>
      <c r="D107" s="134" t="s">
        <v>634</v>
      </c>
      <c r="E107" s="135" t="s">
        <v>586</v>
      </c>
      <c r="F107" s="136">
        <v>360</v>
      </c>
      <c r="G107" s="135" t="s">
        <v>606</v>
      </c>
      <c r="H107" s="135">
        <v>427</v>
      </c>
      <c r="I107" s="137">
        <v>425</v>
      </c>
      <c r="J107" s="138" t="s">
        <v>635</v>
      </c>
      <c r="K107" s="139">
        <f t="shared" si="23"/>
        <v>67</v>
      </c>
      <c r="L107" s="140">
        <f t="shared" si="24"/>
        <v>0.18611111111111112</v>
      </c>
      <c r="M107" s="135" t="s">
        <v>577</v>
      </c>
      <c r="N107" s="141">
        <v>42058</v>
      </c>
      <c r="O107" s="54"/>
      <c r="P107" s="54"/>
      <c r="Q107" s="202"/>
      <c r="R107" s="54"/>
      <c r="S107" s="37"/>
      <c r="T107" s="54"/>
      <c r="U107" s="37"/>
      <c r="V107" s="54"/>
      <c r="W107" s="37"/>
      <c r="X107" s="54"/>
      <c r="Y107" s="37"/>
      <c r="Z107" s="54"/>
      <c r="AA107" s="37"/>
      <c r="AB107" s="54"/>
      <c r="AC107" s="37"/>
      <c r="AD107" s="54"/>
      <c r="AE107" s="37"/>
    </row>
    <row r="108" spans="1:31" ht="12.75" customHeight="1">
      <c r="A108" s="132">
        <v>20</v>
      </c>
      <c r="B108" s="133">
        <v>42012</v>
      </c>
      <c r="C108" s="133"/>
      <c r="D108" s="134" t="s">
        <v>636</v>
      </c>
      <c r="E108" s="135" t="s">
        <v>586</v>
      </c>
      <c r="F108" s="136">
        <v>360</v>
      </c>
      <c r="G108" s="135" t="s">
        <v>606</v>
      </c>
      <c r="H108" s="135">
        <v>455</v>
      </c>
      <c r="I108" s="137">
        <v>420</v>
      </c>
      <c r="J108" s="138" t="s">
        <v>637</v>
      </c>
      <c r="K108" s="139">
        <f t="shared" si="23"/>
        <v>95</v>
      </c>
      <c r="L108" s="140">
        <f t="shared" si="24"/>
        <v>0.2638888888888889</v>
      </c>
      <c r="M108" s="135" t="s">
        <v>577</v>
      </c>
      <c r="N108" s="141">
        <v>42024</v>
      </c>
      <c r="O108" s="54"/>
      <c r="P108" s="54"/>
      <c r="Q108" s="202"/>
      <c r="R108" s="54"/>
      <c r="S108" s="37"/>
      <c r="T108" s="54"/>
      <c r="U108" s="37"/>
      <c r="V108" s="54"/>
      <c r="W108" s="37"/>
      <c r="X108" s="54"/>
      <c r="Y108" s="37"/>
      <c r="Z108" s="54"/>
      <c r="AA108" s="37"/>
      <c r="AB108" s="54"/>
      <c r="AC108" s="37"/>
      <c r="AD108" s="54"/>
      <c r="AE108" s="37"/>
    </row>
    <row r="109" spans="1:31" ht="12.75" customHeight="1">
      <c r="A109" s="132">
        <v>21</v>
      </c>
      <c r="B109" s="133">
        <v>42012</v>
      </c>
      <c r="C109" s="133"/>
      <c r="D109" s="134" t="s">
        <v>638</v>
      </c>
      <c r="E109" s="135" t="s">
        <v>586</v>
      </c>
      <c r="F109" s="136">
        <v>130</v>
      </c>
      <c r="G109" s="135"/>
      <c r="H109" s="135">
        <v>175.5</v>
      </c>
      <c r="I109" s="137">
        <v>165</v>
      </c>
      <c r="J109" s="138" t="s">
        <v>639</v>
      </c>
      <c r="K109" s="139">
        <f t="shared" si="23"/>
        <v>45.5</v>
      </c>
      <c r="L109" s="140">
        <f t="shared" si="24"/>
        <v>0.35</v>
      </c>
      <c r="M109" s="135" t="s">
        <v>577</v>
      </c>
      <c r="N109" s="141">
        <v>43088</v>
      </c>
      <c r="O109" s="54"/>
      <c r="P109" s="54"/>
      <c r="Q109" s="202"/>
      <c r="R109" s="54"/>
      <c r="S109" s="37"/>
      <c r="T109" s="54"/>
      <c r="U109" s="37"/>
      <c r="V109" s="54"/>
      <c r="W109" s="37"/>
      <c r="X109" s="54"/>
      <c r="Y109" s="37"/>
      <c r="Z109" s="54"/>
      <c r="AA109" s="37"/>
      <c r="AB109" s="54"/>
      <c r="AC109" s="37"/>
      <c r="AD109" s="54"/>
      <c r="AE109" s="37"/>
    </row>
    <row r="110" spans="1:31" ht="12.75" customHeight="1">
      <c r="A110" s="132">
        <v>22</v>
      </c>
      <c r="B110" s="133">
        <v>42040</v>
      </c>
      <c r="C110" s="133"/>
      <c r="D110" s="134" t="s">
        <v>396</v>
      </c>
      <c r="E110" s="135" t="s">
        <v>574</v>
      </c>
      <c r="F110" s="136">
        <v>98</v>
      </c>
      <c r="G110" s="135"/>
      <c r="H110" s="135">
        <v>120</v>
      </c>
      <c r="I110" s="137">
        <v>120</v>
      </c>
      <c r="J110" s="138" t="s">
        <v>607</v>
      </c>
      <c r="K110" s="139">
        <f t="shared" si="23"/>
        <v>22</v>
      </c>
      <c r="L110" s="140">
        <f t="shared" si="24"/>
        <v>0.22448979591836735</v>
      </c>
      <c r="M110" s="135" t="s">
        <v>577</v>
      </c>
      <c r="N110" s="141">
        <v>42753</v>
      </c>
      <c r="O110" s="54"/>
      <c r="P110" s="54"/>
      <c r="Q110" s="202"/>
      <c r="R110" s="54"/>
      <c r="S110" s="37"/>
      <c r="T110" s="54"/>
      <c r="U110" s="37"/>
      <c r="V110" s="54"/>
      <c r="W110" s="37"/>
      <c r="X110" s="54"/>
      <c r="Y110" s="37"/>
      <c r="Z110" s="54"/>
      <c r="AA110" s="37"/>
      <c r="AB110" s="54"/>
      <c r="AC110" s="37"/>
      <c r="AD110" s="54"/>
      <c r="AE110" s="37"/>
    </row>
    <row r="111" spans="1:31" ht="12.75" customHeight="1">
      <c r="A111" s="132">
        <v>23</v>
      </c>
      <c r="B111" s="133">
        <v>42040</v>
      </c>
      <c r="C111" s="133"/>
      <c r="D111" s="134" t="s">
        <v>640</v>
      </c>
      <c r="E111" s="135" t="s">
        <v>574</v>
      </c>
      <c r="F111" s="136">
        <v>196</v>
      </c>
      <c r="G111" s="135"/>
      <c r="H111" s="135">
        <v>262</v>
      </c>
      <c r="I111" s="137">
        <v>255</v>
      </c>
      <c r="J111" s="138" t="s">
        <v>607</v>
      </c>
      <c r="K111" s="139">
        <f t="shared" si="23"/>
        <v>66</v>
      </c>
      <c r="L111" s="140">
        <f t="shared" si="24"/>
        <v>0.33673469387755101</v>
      </c>
      <c r="M111" s="135" t="s">
        <v>577</v>
      </c>
      <c r="N111" s="141">
        <v>42599</v>
      </c>
      <c r="O111" s="54"/>
      <c r="P111" s="54"/>
      <c r="Q111" s="202"/>
      <c r="R111" s="54"/>
      <c r="S111" s="37"/>
      <c r="T111" s="54"/>
      <c r="U111" s="37"/>
      <c r="V111" s="54"/>
      <c r="W111" s="37"/>
      <c r="X111" s="54"/>
      <c r="Y111" s="37"/>
      <c r="Z111" s="54"/>
      <c r="AA111" s="37"/>
      <c r="AB111" s="54"/>
      <c r="AC111" s="37"/>
      <c r="AD111" s="54"/>
      <c r="AE111" s="37"/>
    </row>
    <row r="112" spans="1:31" ht="12.75" customHeight="1">
      <c r="A112" s="142">
        <v>24</v>
      </c>
      <c r="B112" s="143">
        <v>42067</v>
      </c>
      <c r="C112" s="143"/>
      <c r="D112" s="144" t="s">
        <v>395</v>
      </c>
      <c r="E112" s="145" t="s">
        <v>574</v>
      </c>
      <c r="F112" s="146">
        <v>235</v>
      </c>
      <c r="G112" s="146"/>
      <c r="H112" s="147">
        <v>77</v>
      </c>
      <c r="I112" s="147" t="s">
        <v>641</v>
      </c>
      <c r="J112" s="148" t="s">
        <v>642</v>
      </c>
      <c r="K112" s="149">
        <f t="shared" si="23"/>
        <v>-158</v>
      </c>
      <c r="L112" s="150">
        <f t="shared" si="24"/>
        <v>-0.67234042553191486</v>
      </c>
      <c r="M112" s="146" t="s">
        <v>587</v>
      </c>
      <c r="N112" s="143">
        <v>43522</v>
      </c>
      <c r="O112" s="54"/>
      <c r="P112" s="54"/>
      <c r="Q112" s="202"/>
      <c r="R112" s="54"/>
      <c r="S112" s="37"/>
      <c r="T112" s="54"/>
      <c r="U112" s="37"/>
      <c r="V112" s="54"/>
      <c r="W112" s="37"/>
      <c r="X112" s="54"/>
      <c r="Y112" s="37"/>
      <c r="Z112" s="54"/>
      <c r="AA112" s="37"/>
      <c r="AB112" s="54"/>
      <c r="AC112" s="37"/>
      <c r="AD112" s="54"/>
      <c r="AE112" s="37"/>
    </row>
    <row r="113" spans="1:31" ht="12.75" customHeight="1">
      <c r="A113" s="132">
        <v>25</v>
      </c>
      <c r="B113" s="133">
        <v>42067</v>
      </c>
      <c r="C113" s="133"/>
      <c r="D113" s="134" t="s">
        <v>643</v>
      </c>
      <c r="E113" s="135" t="s">
        <v>574</v>
      </c>
      <c r="F113" s="136">
        <v>185</v>
      </c>
      <c r="G113" s="135"/>
      <c r="H113" s="135">
        <v>224</v>
      </c>
      <c r="I113" s="137" t="s">
        <v>644</v>
      </c>
      <c r="J113" s="138" t="s">
        <v>607</v>
      </c>
      <c r="K113" s="139">
        <f t="shared" si="23"/>
        <v>39</v>
      </c>
      <c r="L113" s="140">
        <f t="shared" si="24"/>
        <v>0.21081081081081082</v>
      </c>
      <c r="M113" s="135" t="s">
        <v>577</v>
      </c>
      <c r="N113" s="141">
        <v>42647</v>
      </c>
      <c r="O113" s="54"/>
      <c r="P113" s="54"/>
      <c r="Q113" s="202"/>
      <c r="R113" s="54"/>
      <c r="S113" s="37"/>
      <c r="T113" s="54"/>
      <c r="U113" s="37"/>
      <c r="V113" s="54"/>
      <c r="W113" s="37"/>
      <c r="X113" s="54"/>
      <c r="Y113" s="37"/>
      <c r="Z113" s="54"/>
      <c r="AA113" s="37"/>
      <c r="AB113" s="54"/>
      <c r="AC113" s="37"/>
      <c r="AD113" s="54"/>
      <c r="AE113" s="37"/>
    </row>
    <row r="114" spans="1:31" ht="12.75" customHeight="1">
      <c r="A114" s="142">
        <v>26</v>
      </c>
      <c r="B114" s="143">
        <v>42090</v>
      </c>
      <c r="C114" s="143"/>
      <c r="D114" s="151" t="s">
        <v>645</v>
      </c>
      <c r="E114" s="146" t="s">
        <v>574</v>
      </c>
      <c r="F114" s="146">
        <v>49.5</v>
      </c>
      <c r="G114" s="147"/>
      <c r="H114" s="147">
        <v>15.85</v>
      </c>
      <c r="I114" s="147">
        <v>67</v>
      </c>
      <c r="J114" s="148" t="s">
        <v>646</v>
      </c>
      <c r="K114" s="147">
        <f t="shared" si="23"/>
        <v>-33.65</v>
      </c>
      <c r="L114" s="152">
        <f t="shared" si="24"/>
        <v>-0.67979797979797973</v>
      </c>
      <c r="M114" s="146" t="s">
        <v>587</v>
      </c>
      <c r="N114" s="153">
        <v>43627</v>
      </c>
      <c r="O114" s="54"/>
      <c r="P114" s="54"/>
      <c r="Q114" s="202"/>
      <c r="R114" s="54"/>
      <c r="S114" s="37"/>
      <c r="T114" s="54"/>
      <c r="U114" s="37"/>
      <c r="V114" s="54"/>
      <c r="W114" s="37"/>
      <c r="X114" s="54"/>
      <c r="Y114" s="37"/>
      <c r="Z114" s="54"/>
      <c r="AA114" s="37"/>
      <c r="AB114" s="54"/>
      <c r="AC114" s="37"/>
      <c r="AD114" s="54"/>
      <c r="AE114" s="37"/>
    </row>
    <row r="115" spans="1:31" ht="12.75" customHeight="1">
      <c r="A115" s="132">
        <v>27</v>
      </c>
      <c r="B115" s="133">
        <v>42093</v>
      </c>
      <c r="C115" s="133"/>
      <c r="D115" s="134" t="s">
        <v>647</v>
      </c>
      <c r="E115" s="135" t="s">
        <v>574</v>
      </c>
      <c r="F115" s="136">
        <v>183.5</v>
      </c>
      <c r="G115" s="135"/>
      <c r="H115" s="135">
        <v>219</v>
      </c>
      <c r="I115" s="137">
        <v>218</v>
      </c>
      <c r="J115" s="138" t="s">
        <v>648</v>
      </c>
      <c r="K115" s="139">
        <f t="shared" si="23"/>
        <v>35.5</v>
      </c>
      <c r="L115" s="140">
        <f t="shared" si="24"/>
        <v>0.19346049046321526</v>
      </c>
      <c r="M115" s="135" t="s">
        <v>577</v>
      </c>
      <c r="N115" s="141">
        <v>42103</v>
      </c>
      <c r="O115" s="54"/>
      <c r="P115" s="54"/>
      <c r="Q115" s="202"/>
      <c r="R115" s="54"/>
      <c r="S115" s="37"/>
      <c r="T115" s="54"/>
      <c r="U115" s="37"/>
      <c r="V115" s="54"/>
      <c r="W115" s="37"/>
      <c r="X115" s="54"/>
      <c r="Y115" s="37"/>
      <c r="Z115" s="54"/>
      <c r="AA115" s="37"/>
      <c r="AB115" s="54"/>
      <c r="AC115" s="37"/>
      <c r="AD115" s="54"/>
      <c r="AE115" s="37"/>
    </row>
    <row r="116" spans="1:31" ht="12.75" customHeight="1">
      <c r="A116" s="132">
        <v>28</v>
      </c>
      <c r="B116" s="133">
        <v>42114</v>
      </c>
      <c r="C116" s="133"/>
      <c r="D116" s="134" t="s">
        <v>649</v>
      </c>
      <c r="E116" s="135" t="s">
        <v>574</v>
      </c>
      <c r="F116" s="136">
        <f>(227+237)/2</f>
        <v>232</v>
      </c>
      <c r="G116" s="135"/>
      <c r="H116" s="135">
        <v>298</v>
      </c>
      <c r="I116" s="137">
        <v>298</v>
      </c>
      <c r="J116" s="138" t="s">
        <v>607</v>
      </c>
      <c r="K116" s="139">
        <f t="shared" si="23"/>
        <v>66</v>
      </c>
      <c r="L116" s="140">
        <f t="shared" si="24"/>
        <v>0.28448275862068967</v>
      </c>
      <c r="M116" s="135" t="s">
        <v>577</v>
      </c>
      <c r="N116" s="141">
        <v>42823</v>
      </c>
      <c r="O116" s="54"/>
      <c r="P116" s="54"/>
      <c r="Q116" s="202"/>
      <c r="R116" s="54"/>
      <c r="S116" s="37"/>
      <c r="T116" s="54"/>
      <c r="U116" s="37"/>
      <c r="V116" s="54"/>
      <c r="W116" s="37"/>
      <c r="X116" s="54"/>
      <c r="Y116" s="37"/>
      <c r="Z116" s="54"/>
      <c r="AA116" s="37"/>
      <c r="AB116" s="54"/>
      <c r="AC116" s="37"/>
      <c r="AD116" s="54"/>
      <c r="AE116" s="37"/>
    </row>
    <row r="117" spans="1:31" ht="12.75" customHeight="1">
      <c r="A117" s="132">
        <v>29</v>
      </c>
      <c r="B117" s="133">
        <v>42128</v>
      </c>
      <c r="C117" s="133"/>
      <c r="D117" s="134" t="s">
        <v>650</v>
      </c>
      <c r="E117" s="135" t="s">
        <v>586</v>
      </c>
      <c r="F117" s="136">
        <v>385</v>
      </c>
      <c r="G117" s="135"/>
      <c r="H117" s="135">
        <f>212.5+331</f>
        <v>543.5</v>
      </c>
      <c r="I117" s="137">
        <v>510</v>
      </c>
      <c r="J117" s="138" t="s">
        <v>651</v>
      </c>
      <c r="K117" s="139">
        <f t="shared" si="23"/>
        <v>158.5</v>
      </c>
      <c r="L117" s="140">
        <f t="shared" si="24"/>
        <v>0.41168831168831171</v>
      </c>
      <c r="M117" s="135" t="s">
        <v>577</v>
      </c>
      <c r="N117" s="141">
        <v>42235</v>
      </c>
      <c r="O117" s="54"/>
      <c r="P117" s="54"/>
      <c r="Q117" s="202"/>
      <c r="R117" s="54"/>
      <c r="S117" s="37"/>
      <c r="T117" s="54"/>
      <c r="U117" s="37"/>
      <c r="V117" s="54"/>
      <c r="W117" s="37"/>
      <c r="X117" s="54"/>
      <c r="Y117" s="37"/>
      <c r="Z117" s="54"/>
      <c r="AA117" s="37"/>
      <c r="AB117" s="54"/>
      <c r="AC117" s="37"/>
      <c r="AD117" s="54"/>
      <c r="AE117" s="37"/>
    </row>
    <row r="118" spans="1:31" ht="12.75" customHeight="1">
      <c r="A118" s="132">
        <v>30</v>
      </c>
      <c r="B118" s="133">
        <v>42128</v>
      </c>
      <c r="C118" s="133"/>
      <c r="D118" s="134" t="s">
        <v>652</v>
      </c>
      <c r="E118" s="135" t="s">
        <v>586</v>
      </c>
      <c r="F118" s="136">
        <v>115.5</v>
      </c>
      <c r="G118" s="135"/>
      <c r="H118" s="135">
        <v>146</v>
      </c>
      <c r="I118" s="137">
        <v>142</v>
      </c>
      <c r="J118" s="138" t="s">
        <v>653</v>
      </c>
      <c r="K118" s="139">
        <f t="shared" si="23"/>
        <v>30.5</v>
      </c>
      <c r="L118" s="140">
        <f t="shared" si="24"/>
        <v>0.26406926406926406</v>
      </c>
      <c r="M118" s="135" t="s">
        <v>577</v>
      </c>
      <c r="N118" s="141">
        <v>42202</v>
      </c>
      <c r="O118" s="54"/>
      <c r="P118" s="54"/>
      <c r="Q118" s="202"/>
      <c r="R118" s="54"/>
      <c r="S118" s="37"/>
      <c r="T118" s="54"/>
      <c r="U118" s="37"/>
      <c r="V118" s="54"/>
      <c r="W118" s="37"/>
      <c r="X118" s="54"/>
      <c r="Y118" s="37"/>
      <c r="Z118" s="54"/>
      <c r="AA118" s="37"/>
      <c r="AB118" s="54"/>
      <c r="AC118" s="37"/>
      <c r="AD118" s="54"/>
      <c r="AE118" s="37"/>
    </row>
    <row r="119" spans="1:31" ht="12.75" customHeight="1">
      <c r="A119" s="132">
        <v>31</v>
      </c>
      <c r="B119" s="133">
        <v>42151</v>
      </c>
      <c r="C119" s="133"/>
      <c r="D119" s="134" t="s">
        <v>527</v>
      </c>
      <c r="E119" s="135" t="s">
        <v>586</v>
      </c>
      <c r="F119" s="136">
        <v>237.5</v>
      </c>
      <c r="G119" s="135"/>
      <c r="H119" s="135">
        <v>279.5</v>
      </c>
      <c r="I119" s="137">
        <v>278</v>
      </c>
      <c r="J119" s="138" t="s">
        <v>607</v>
      </c>
      <c r="K119" s="139">
        <f t="shared" si="23"/>
        <v>42</v>
      </c>
      <c r="L119" s="140">
        <f t="shared" si="24"/>
        <v>0.17684210526315788</v>
      </c>
      <c r="M119" s="135" t="s">
        <v>577</v>
      </c>
      <c r="N119" s="141">
        <v>42222</v>
      </c>
      <c r="O119" s="54"/>
      <c r="P119" s="54"/>
      <c r="Q119" s="202"/>
      <c r="R119" s="54"/>
      <c r="S119" s="37"/>
      <c r="T119" s="54"/>
      <c r="U119" s="37"/>
      <c r="V119" s="54"/>
      <c r="W119" s="37"/>
      <c r="X119" s="54"/>
      <c r="Y119" s="37"/>
      <c r="Z119" s="54"/>
      <c r="AA119" s="37"/>
      <c r="AB119" s="54"/>
      <c r="AC119" s="37"/>
      <c r="AD119" s="54"/>
      <c r="AE119" s="37"/>
    </row>
    <row r="120" spans="1:31" ht="12.75" customHeight="1">
      <c r="A120" s="132">
        <v>32</v>
      </c>
      <c r="B120" s="133">
        <v>42174</v>
      </c>
      <c r="C120" s="133"/>
      <c r="D120" s="134" t="s">
        <v>625</v>
      </c>
      <c r="E120" s="135" t="s">
        <v>574</v>
      </c>
      <c r="F120" s="136">
        <v>340</v>
      </c>
      <c r="G120" s="135"/>
      <c r="H120" s="135">
        <v>448</v>
      </c>
      <c r="I120" s="137">
        <v>448</v>
      </c>
      <c r="J120" s="138" t="s">
        <v>607</v>
      </c>
      <c r="K120" s="139">
        <f t="shared" si="23"/>
        <v>108</v>
      </c>
      <c r="L120" s="140">
        <f t="shared" si="24"/>
        <v>0.31764705882352939</v>
      </c>
      <c r="M120" s="135" t="s">
        <v>577</v>
      </c>
      <c r="N120" s="141">
        <v>43018</v>
      </c>
      <c r="O120" s="54"/>
      <c r="P120" s="54"/>
      <c r="Q120" s="202"/>
      <c r="R120" s="54"/>
      <c r="S120" s="37"/>
      <c r="T120" s="54"/>
      <c r="U120" s="37"/>
      <c r="V120" s="54"/>
      <c r="W120" s="37"/>
      <c r="X120" s="54"/>
      <c r="Y120" s="37"/>
      <c r="Z120" s="54"/>
      <c r="AA120" s="37"/>
      <c r="AB120" s="54"/>
      <c r="AC120" s="37"/>
      <c r="AD120" s="54"/>
      <c r="AE120" s="37"/>
    </row>
    <row r="121" spans="1:31" ht="12.75" customHeight="1">
      <c r="A121" s="132">
        <v>33</v>
      </c>
      <c r="B121" s="133">
        <v>42191</v>
      </c>
      <c r="C121" s="133"/>
      <c r="D121" s="134" t="s">
        <v>654</v>
      </c>
      <c r="E121" s="135" t="s">
        <v>574</v>
      </c>
      <c r="F121" s="136">
        <v>390</v>
      </c>
      <c r="G121" s="135"/>
      <c r="H121" s="135">
        <v>460</v>
      </c>
      <c r="I121" s="137">
        <v>460</v>
      </c>
      <c r="J121" s="138" t="s">
        <v>607</v>
      </c>
      <c r="K121" s="139">
        <f t="shared" ref="K121:K141" si="25">H121-F121</f>
        <v>70</v>
      </c>
      <c r="L121" s="140">
        <f t="shared" ref="L121:L141" si="26">K121/F121</f>
        <v>0.17948717948717949</v>
      </c>
      <c r="M121" s="135" t="s">
        <v>577</v>
      </c>
      <c r="N121" s="141">
        <v>42478</v>
      </c>
      <c r="O121" s="54"/>
      <c r="P121" s="54"/>
      <c r="Q121" s="202"/>
      <c r="R121" s="54"/>
      <c r="S121" s="37"/>
      <c r="T121" s="54"/>
      <c r="U121" s="37"/>
      <c r="V121" s="54"/>
      <c r="W121" s="37"/>
      <c r="X121" s="54"/>
      <c r="Y121" s="37"/>
      <c r="Z121" s="54"/>
      <c r="AA121" s="37"/>
      <c r="AB121" s="54"/>
      <c r="AC121" s="37"/>
      <c r="AD121" s="54"/>
      <c r="AE121" s="37"/>
    </row>
    <row r="122" spans="1:31" ht="12.75" customHeight="1">
      <c r="A122" s="142">
        <v>34</v>
      </c>
      <c r="B122" s="143">
        <v>42195</v>
      </c>
      <c r="C122" s="143"/>
      <c r="D122" s="144" t="s">
        <v>655</v>
      </c>
      <c r="E122" s="145" t="s">
        <v>574</v>
      </c>
      <c r="F122" s="146">
        <v>122.5</v>
      </c>
      <c r="G122" s="146"/>
      <c r="H122" s="147">
        <v>61</v>
      </c>
      <c r="I122" s="147">
        <v>172</v>
      </c>
      <c r="J122" s="148" t="s">
        <v>656</v>
      </c>
      <c r="K122" s="149">
        <f t="shared" si="25"/>
        <v>-61.5</v>
      </c>
      <c r="L122" s="150">
        <f t="shared" si="26"/>
        <v>-0.50204081632653064</v>
      </c>
      <c r="M122" s="146" t="s">
        <v>587</v>
      </c>
      <c r="N122" s="143">
        <v>43333</v>
      </c>
      <c r="O122" s="54"/>
      <c r="P122" s="54"/>
      <c r="Q122" s="202"/>
      <c r="R122" s="54"/>
      <c r="S122" s="37"/>
      <c r="T122" s="54"/>
      <c r="U122" s="37"/>
      <c r="V122" s="54"/>
      <c r="W122" s="37"/>
      <c r="X122" s="54"/>
      <c r="Y122" s="37"/>
      <c r="Z122" s="54"/>
      <c r="AA122" s="37"/>
      <c r="AB122" s="54"/>
      <c r="AC122" s="37"/>
      <c r="AD122" s="54"/>
      <c r="AE122" s="37"/>
    </row>
    <row r="123" spans="1:31" ht="12.75" customHeight="1">
      <c r="A123" s="132">
        <v>35</v>
      </c>
      <c r="B123" s="133">
        <v>42219</v>
      </c>
      <c r="C123" s="133"/>
      <c r="D123" s="134" t="s">
        <v>657</v>
      </c>
      <c r="E123" s="135" t="s">
        <v>574</v>
      </c>
      <c r="F123" s="136">
        <v>297.5</v>
      </c>
      <c r="G123" s="135"/>
      <c r="H123" s="135">
        <v>350</v>
      </c>
      <c r="I123" s="137">
        <v>360</v>
      </c>
      <c r="J123" s="138" t="s">
        <v>658</v>
      </c>
      <c r="K123" s="139">
        <f t="shared" si="25"/>
        <v>52.5</v>
      </c>
      <c r="L123" s="140">
        <f t="shared" si="26"/>
        <v>0.17647058823529413</v>
      </c>
      <c r="M123" s="135" t="s">
        <v>577</v>
      </c>
      <c r="N123" s="141">
        <v>42232</v>
      </c>
      <c r="O123" s="54"/>
      <c r="P123" s="54"/>
      <c r="Q123" s="202"/>
      <c r="R123" s="54"/>
      <c r="S123" s="37"/>
      <c r="T123" s="54"/>
      <c r="U123" s="37"/>
      <c r="V123" s="54"/>
      <c r="W123" s="37"/>
      <c r="X123" s="54"/>
      <c r="Y123" s="37"/>
      <c r="Z123" s="54"/>
      <c r="AA123" s="37"/>
      <c r="AB123" s="54"/>
      <c r="AC123" s="37"/>
      <c r="AD123" s="54"/>
      <c r="AE123" s="37"/>
    </row>
    <row r="124" spans="1:31" ht="12.75" customHeight="1">
      <c r="A124" s="132">
        <v>36</v>
      </c>
      <c r="B124" s="133">
        <v>42219</v>
      </c>
      <c r="C124" s="133"/>
      <c r="D124" s="134" t="s">
        <v>659</v>
      </c>
      <c r="E124" s="135" t="s">
        <v>574</v>
      </c>
      <c r="F124" s="136">
        <v>115.5</v>
      </c>
      <c r="G124" s="135"/>
      <c r="H124" s="135">
        <v>149</v>
      </c>
      <c r="I124" s="137">
        <v>140</v>
      </c>
      <c r="J124" s="138" t="s">
        <v>660</v>
      </c>
      <c r="K124" s="139">
        <f t="shared" si="25"/>
        <v>33.5</v>
      </c>
      <c r="L124" s="140">
        <f t="shared" si="26"/>
        <v>0.29004329004329005</v>
      </c>
      <c r="M124" s="135" t="s">
        <v>577</v>
      </c>
      <c r="N124" s="141">
        <v>42740</v>
      </c>
      <c r="O124" s="54"/>
      <c r="P124" s="54"/>
      <c r="Q124" s="202"/>
      <c r="R124" s="54"/>
      <c r="S124" s="37"/>
      <c r="T124" s="54"/>
      <c r="U124" s="37"/>
      <c r="V124" s="54"/>
      <c r="W124" s="37"/>
      <c r="X124" s="54"/>
      <c r="Y124" s="37"/>
      <c r="Z124" s="54"/>
      <c r="AA124" s="37"/>
      <c r="AB124" s="54"/>
      <c r="AC124" s="37"/>
      <c r="AD124" s="54"/>
      <c r="AE124" s="37"/>
    </row>
    <row r="125" spans="1:31" ht="12.75" customHeight="1">
      <c r="A125" s="132">
        <v>37</v>
      </c>
      <c r="B125" s="133">
        <v>42251</v>
      </c>
      <c r="C125" s="133"/>
      <c r="D125" s="134" t="s">
        <v>527</v>
      </c>
      <c r="E125" s="135" t="s">
        <v>574</v>
      </c>
      <c r="F125" s="136">
        <v>226</v>
      </c>
      <c r="G125" s="135"/>
      <c r="H125" s="135">
        <v>292</v>
      </c>
      <c r="I125" s="137">
        <v>292</v>
      </c>
      <c r="J125" s="138" t="s">
        <v>661</v>
      </c>
      <c r="K125" s="139">
        <f t="shared" si="25"/>
        <v>66</v>
      </c>
      <c r="L125" s="140">
        <f t="shared" si="26"/>
        <v>0.29203539823008851</v>
      </c>
      <c r="M125" s="135" t="s">
        <v>577</v>
      </c>
      <c r="N125" s="141">
        <v>42286</v>
      </c>
      <c r="O125" s="54"/>
      <c r="P125" s="54"/>
      <c r="Q125" s="202"/>
      <c r="R125" s="54"/>
      <c r="S125" s="37"/>
      <c r="T125" s="54"/>
      <c r="U125" s="37"/>
      <c r="V125" s="54"/>
      <c r="W125" s="37"/>
      <c r="X125" s="54"/>
      <c r="Y125" s="37"/>
      <c r="Z125" s="54"/>
      <c r="AA125" s="37"/>
      <c r="AB125" s="54"/>
      <c r="AC125" s="37"/>
      <c r="AD125" s="54"/>
      <c r="AE125" s="37"/>
    </row>
    <row r="126" spans="1:31" ht="12.75" customHeight="1">
      <c r="A126" s="132">
        <v>38</v>
      </c>
      <c r="B126" s="133">
        <v>42254</v>
      </c>
      <c r="C126" s="133"/>
      <c r="D126" s="134" t="s">
        <v>649</v>
      </c>
      <c r="E126" s="135" t="s">
        <v>574</v>
      </c>
      <c r="F126" s="136">
        <v>232.5</v>
      </c>
      <c r="G126" s="135"/>
      <c r="H126" s="135">
        <v>312.5</v>
      </c>
      <c r="I126" s="137">
        <v>310</v>
      </c>
      <c r="J126" s="138" t="s">
        <v>607</v>
      </c>
      <c r="K126" s="139">
        <f t="shared" si="25"/>
        <v>80</v>
      </c>
      <c r="L126" s="140">
        <f t="shared" si="26"/>
        <v>0.34408602150537637</v>
      </c>
      <c r="M126" s="135" t="s">
        <v>577</v>
      </c>
      <c r="N126" s="141">
        <v>42823</v>
      </c>
      <c r="O126" s="54"/>
      <c r="P126" s="54"/>
      <c r="Q126" s="202"/>
      <c r="R126" s="54"/>
      <c r="S126" s="37"/>
      <c r="T126" s="54"/>
      <c r="U126" s="37"/>
      <c r="V126" s="54"/>
      <c r="W126" s="37"/>
      <c r="X126" s="54"/>
      <c r="Y126" s="37"/>
      <c r="Z126" s="54"/>
      <c r="AA126" s="37"/>
      <c r="AB126" s="54"/>
      <c r="AC126" s="37"/>
      <c r="AD126" s="54"/>
      <c r="AE126" s="37"/>
    </row>
    <row r="127" spans="1:31" ht="12.75" customHeight="1">
      <c r="A127" s="132">
        <v>39</v>
      </c>
      <c r="B127" s="133">
        <v>42268</v>
      </c>
      <c r="C127" s="133"/>
      <c r="D127" s="134" t="s">
        <v>662</v>
      </c>
      <c r="E127" s="135" t="s">
        <v>574</v>
      </c>
      <c r="F127" s="136">
        <v>196.5</v>
      </c>
      <c r="G127" s="135"/>
      <c r="H127" s="135">
        <v>238</v>
      </c>
      <c r="I127" s="137">
        <v>238</v>
      </c>
      <c r="J127" s="138" t="s">
        <v>661</v>
      </c>
      <c r="K127" s="139">
        <f t="shared" si="25"/>
        <v>41.5</v>
      </c>
      <c r="L127" s="140">
        <f t="shared" si="26"/>
        <v>0.21119592875318066</v>
      </c>
      <c r="M127" s="135" t="s">
        <v>577</v>
      </c>
      <c r="N127" s="141">
        <v>42291</v>
      </c>
      <c r="O127" s="54"/>
      <c r="P127" s="54"/>
      <c r="Q127" s="202"/>
      <c r="R127" s="54"/>
      <c r="S127" s="37"/>
      <c r="T127" s="54"/>
      <c r="U127" s="37"/>
      <c r="V127" s="54"/>
      <c r="W127" s="37"/>
      <c r="X127" s="54"/>
      <c r="Y127" s="37"/>
      <c r="Z127" s="54"/>
      <c r="AA127" s="37"/>
      <c r="AB127" s="54"/>
      <c r="AC127" s="37"/>
      <c r="AD127" s="54"/>
      <c r="AE127" s="37"/>
    </row>
    <row r="128" spans="1:31" ht="12.75" customHeight="1">
      <c r="A128" s="132">
        <v>40</v>
      </c>
      <c r="B128" s="133">
        <v>42271</v>
      </c>
      <c r="C128" s="133"/>
      <c r="D128" s="134" t="s">
        <v>605</v>
      </c>
      <c r="E128" s="135" t="s">
        <v>574</v>
      </c>
      <c r="F128" s="136">
        <v>65</v>
      </c>
      <c r="G128" s="135"/>
      <c r="H128" s="135">
        <v>82</v>
      </c>
      <c r="I128" s="137">
        <v>82</v>
      </c>
      <c r="J128" s="138" t="s">
        <v>661</v>
      </c>
      <c r="K128" s="139">
        <f t="shared" si="25"/>
        <v>17</v>
      </c>
      <c r="L128" s="140">
        <f t="shared" si="26"/>
        <v>0.26153846153846155</v>
      </c>
      <c r="M128" s="135" t="s">
        <v>577</v>
      </c>
      <c r="N128" s="141">
        <v>42578</v>
      </c>
      <c r="O128" s="54"/>
      <c r="P128" s="54"/>
      <c r="Q128" s="202"/>
      <c r="R128" s="54"/>
      <c r="S128" s="37"/>
      <c r="T128" s="54"/>
      <c r="U128" s="37"/>
      <c r="V128" s="54"/>
      <c r="W128" s="37"/>
      <c r="X128" s="54"/>
      <c r="Y128" s="37"/>
      <c r="Z128" s="54"/>
      <c r="AA128" s="37"/>
      <c r="AB128" s="54"/>
      <c r="AC128" s="37"/>
      <c r="AD128" s="54"/>
      <c r="AE128" s="37"/>
    </row>
    <row r="129" spans="1:31" ht="12.75" customHeight="1">
      <c r="A129" s="132">
        <v>41</v>
      </c>
      <c r="B129" s="133">
        <v>42291</v>
      </c>
      <c r="C129" s="133"/>
      <c r="D129" s="134" t="s">
        <v>663</v>
      </c>
      <c r="E129" s="135" t="s">
        <v>574</v>
      </c>
      <c r="F129" s="136">
        <v>144</v>
      </c>
      <c r="G129" s="135"/>
      <c r="H129" s="135">
        <v>182.5</v>
      </c>
      <c r="I129" s="137">
        <v>181</v>
      </c>
      <c r="J129" s="138" t="s">
        <v>661</v>
      </c>
      <c r="K129" s="139">
        <f t="shared" si="25"/>
        <v>38.5</v>
      </c>
      <c r="L129" s="140">
        <f t="shared" si="26"/>
        <v>0.2673611111111111</v>
      </c>
      <c r="M129" s="135" t="s">
        <v>577</v>
      </c>
      <c r="N129" s="141">
        <v>42817</v>
      </c>
      <c r="O129" s="54"/>
      <c r="P129" s="54"/>
      <c r="Q129" s="202"/>
      <c r="R129" s="54"/>
      <c r="S129" s="37"/>
      <c r="T129" s="54"/>
      <c r="U129" s="37"/>
      <c r="V129" s="54"/>
      <c r="W129" s="37"/>
      <c r="X129" s="54"/>
      <c r="Y129" s="37"/>
      <c r="Z129" s="54"/>
      <c r="AA129" s="37"/>
      <c r="AB129" s="54"/>
      <c r="AC129" s="37"/>
      <c r="AD129" s="54"/>
      <c r="AE129" s="37"/>
    </row>
    <row r="130" spans="1:31" ht="12.75" customHeight="1">
      <c r="A130" s="132">
        <v>42</v>
      </c>
      <c r="B130" s="133">
        <v>42291</v>
      </c>
      <c r="C130" s="133"/>
      <c r="D130" s="134" t="s">
        <v>664</v>
      </c>
      <c r="E130" s="135" t="s">
        <v>574</v>
      </c>
      <c r="F130" s="136">
        <v>264</v>
      </c>
      <c r="G130" s="135"/>
      <c r="H130" s="135">
        <v>311</v>
      </c>
      <c r="I130" s="137">
        <v>311</v>
      </c>
      <c r="J130" s="138" t="s">
        <v>661</v>
      </c>
      <c r="K130" s="139">
        <f t="shared" si="25"/>
        <v>47</v>
      </c>
      <c r="L130" s="140">
        <f t="shared" si="26"/>
        <v>0.17803030303030304</v>
      </c>
      <c r="M130" s="135" t="s">
        <v>577</v>
      </c>
      <c r="N130" s="141">
        <v>42604</v>
      </c>
      <c r="O130" s="54"/>
      <c r="P130" s="54"/>
      <c r="Q130" s="202"/>
      <c r="R130" s="54"/>
      <c r="S130" s="37"/>
      <c r="T130" s="54"/>
      <c r="U130" s="37"/>
      <c r="V130" s="54"/>
      <c r="W130" s="37"/>
      <c r="X130" s="54"/>
      <c r="Y130" s="37"/>
      <c r="Z130" s="54"/>
      <c r="AA130" s="37"/>
      <c r="AB130" s="54"/>
      <c r="AC130" s="37"/>
      <c r="AD130" s="54"/>
      <c r="AE130" s="37"/>
    </row>
    <row r="131" spans="1:31" ht="12.75" customHeight="1">
      <c r="A131" s="132">
        <v>43</v>
      </c>
      <c r="B131" s="133">
        <v>42318</v>
      </c>
      <c r="C131" s="133"/>
      <c r="D131" s="134" t="s">
        <v>665</v>
      </c>
      <c r="E131" s="135" t="s">
        <v>586</v>
      </c>
      <c r="F131" s="136">
        <v>549.5</v>
      </c>
      <c r="G131" s="135"/>
      <c r="H131" s="135">
        <v>630</v>
      </c>
      <c r="I131" s="137">
        <v>630</v>
      </c>
      <c r="J131" s="138" t="s">
        <v>661</v>
      </c>
      <c r="K131" s="139">
        <f t="shared" si="25"/>
        <v>80.5</v>
      </c>
      <c r="L131" s="140">
        <f t="shared" si="26"/>
        <v>0.1464968152866242</v>
      </c>
      <c r="M131" s="135" t="s">
        <v>577</v>
      </c>
      <c r="N131" s="141">
        <v>42419</v>
      </c>
      <c r="O131" s="54"/>
      <c r="P131" s="54"/>
      <c r="Q131" s="202"/>
      <c r="R131" s="54"/>
      <c r="S131" s="37"/>
      <c r="T131" s="54"/>
      <c r="U131" s="37"/>
      <c r="V131" s="54"/>
      <c r="W131" s="37"/>
      <c r="X131" s="54"/>
      <c r="Y131" s="37"/>
      <c r="Z131" s="54"/>
      <c r="AA131" s="37"/>
      <c r="AB131" s="54"/>
      <c r="AC131" s="37"/>
      <c r="AD131" s="54"/>
      <c r="AE131" s="37"/>
    </row>
    <row r="132" spans="1:31" ht="12.75" customHeight="1">
      <c r="A132" s="132">
        <v>44</v>
      </c>
      <c r="B132" s="133">
        <v>42342</v>
      </c>
      <c r="C132" s="133"/>
      <c r="D132" s="134" t="s">
        <v>666</v>
      </c>
      <c r="E132" s="135" t="s">
        <v>574</v>
      </c>
      <c r="F132" s="136">
        <v>1027.5</v>
      </c>
      <c r="G132" s="135"/>
      <c r="H132" s="135">
        <v>1315</v>
      </c>
      <c r="I132" s="137">
        <v>1250</v>
      </c>
      <c r="J132" s="138" t="s">
        <v>661</v>
      </c>
      <c r="K132" s="139">
        <f t="shared" si="25"/>
        <v>287.5</v>
      </c>
      <c r="L132" s="140">
        <f t="shared" si="26"/>
        <v>0.27980535279805352</v>
      </c>
      <c r="M132" s="135" t="s">
        <v>577</v>
      </c>
      <c r="N132" s="141">
        <v>43244</v>
      </c>
      <c r="O132" s="54"/>
      <c r="P132" s="54"/>
      <c r="Q132" s="202"/>
      <c r="R132" s="54"/>
      <c r="S132" s="37"/>
      <c r="T132" s="54"/>
      <c r="U132" s="37"/>
      <c r="V132" s="54"/>
      <c r="W132" s="37"/>
      <c r="X132" s="54"/>
      <c r="Y132" s="37"/>
      <c r="Z132" s="54"/>
      <c r="AA132" s="37"/>
      <c r="AB132" s="54"/>
      <c r="AC132" s="37"/>
      <c r="AD132" s="54"/>
      <c r="AE132" s="37"/>
    </row>
    <row r="133" spans="1:31" ht="12.75" customHeight="1">
      <c r="A133" s="132">
        <v>45</v>
      </c>
      <c r="B133" s="133">
        <v>42367</v>
      </c>
      <c r="C133" s="133"/>
      <c r="D133" s="134" t="s">
        <v>667</v>
      </c>
      <c r="E133" s="135" t="s">
        <v>574</v>
      </c>
      <c r="F133" s="136">
        <v>465</v>
      </c>
      <c r="G133" s="135"/>
      <c r="H133" s="135">
        <v>540</v>
      </c>
      <c r="I133" s="137">
        <v>540</v>
      </c>
      <c r="J133" s="138" t="s">
        <v>661</v>
      </c>
      <c r="K133" s="139">
        <f t="shared" si="25"/>
        <v>75</v>
      </c>
      <c r="L133" s="140">
        <f t="shared" si="26"/>
        <v>0.16129032258064516</v>
      </c>
      <c r="M133" s="135" t="s">
        <v>577</v>
      </c>
      <c r="N133" s="141">
        <v>42530</v>
      </c>
      <c r="O133" s="54"/>
      <c r="P133" s="54"/>
      <c r="Q133" s="202"/>
      <c r="R133" s="54"/>
      <c r="S133" s="37"/>
      <c r="T133" s="54"/>
      <c r="U133" s="37"/>
      <c r="V133" s="54"/>
      <c r="W133" s="37"/>
      <c r="X133" s="54"/>
      <c r="Y133" s="37"/>
      <c r="Z133" s="54"/>
      <c r="AA133" s="37"/>
      <c r="AB133" s="54"/>
      <c r="AC133" s="37"/>
      <c r="AD133" s="54"/>
      <c r="AE133" s="37"/>
    </row>
    <row r="134" spans="1:31" ht="12.75" customHeight="1">
      <c r="A134" s="132">
        <v>46</v>
      </c>
      <c r="B134" s="133">
        <v>42380</v>
      </c>
      <c r="C134" s="133"/>
      <c r="D134" s="134" t="s">
        <v>396</v>
      </c>
      <c r="E134" s="135" t="s">
        <v>586</v>
      </c>
      <c r="F134" s="136">
        <v>81</v>
      </c>
      <c r="G134" s="135"/>
      <c r="H134" s="135">
        <v>110</v>
      </c>
      <c r="I134" s="137">
        <v>110</v>
      </c>
      <c r="J134" s="138" t="s">
        <v>661</v>
      </c>
      <c r="K134" s="139">
        <f t="shared" si="25"/>
        <v>29</v>
      </c>
      <c r="L134" s="140">
        <f t="shared" si="26"/>
        <v>0.35802469135802467</v>
      </c>
      <c r="M134" s="135" t="s">
        <v>577</v>
      </c>
      <c r="N134" s="141">
        <v>42745</v>
      </c>
      <c r="O134" s="54"/>
      <c r="P134" s="54"/>
      <c r="Q134" s="202"/>
      <c r="R134" s="54"/>
      <c r="S134" s="37"/>
      <c r="T134" s="54"/>
      <c r="U134" s="37"/>
      <c r="V134" s="54"/>
      <c r="W134" s="37"/>
      <c r="X134" s="54"/>
      <c r="Y134" s="37"/>
      <c r="Z134" s="54"/>
      <c r="AA134" s="37"/>
      <c r="AB134" s="54"/>
      <c r="AC134" s="37"/>
      <c r="AD134" s="54"/>
      <c r="AE134" s="37"/>
    </row>
    <row r="135" spans="1:31" ht="12.75" customHeight="1">
      <c r="A135" s="132">
        <v>47</v>
      </c>
      <c r="B135" s="133">
        <v>42382</v>
      </c>
      <c r="C135" s="133"/>
      <c r="D135" s="134" t="s">
        <v>668</v>
      </c>
      <c r="E135" s="135" t="s">
        <v>586</v>
      </c>
      <c r="F135" s="136">
        <v>417.5</v>
      </c>
      <c r="G135" s="135"/>
      <c r="H135" s="135">
        <v>547</v>
      </c>
      <c r="I135" s="137">
        <v>535</v>
      </c>
      <c r="J135" s="138" t="s">
        <v>661</v>
      </c>
      <c r="K135" s="139">
        <f t="shared" si="25"/>
        <v>129.5</v>
      </c>
      <c r="L135" s="140">
        <f t="shared" si="26"/>
        <v>0.31017964071856285</v>
      </c>
      <c r="M135" s="135" t="s">
        <v>577</v>
      </c>
      <c r="N135" s="141">
        <v>42578</v>
      </c>
      <c r="O135" s="54"/>
      <c r="P135" s="54"/>
      <c r="Q135" s="202"/>
      <c r="R135" s="54"/>
      <c r="S135" s="37"/>
      <c r="T135" s="54"/>
      <c r="U135" s="37"/>
      <c r="V135" s="54"/>
      <c r="W135" s="37"/>
      <c r="X135" s="54"/>
      <c r="Y135" s="37"/>
      <c r="Z135" s="54"/>
      <c r="AA135" s="37"/>
      <c r="AB135" s="54"/>
      <c r="AC135" s="37"/>
      <c r="AD135" s="54"/>
      <c r="AE135" s="37"/>
    </row>
    <row r="136" spans="1:31" ht="12.75" customHeight="1">
      <c r="A136" s="132">
        <v>48</v>
      </c>
      <c r="B136" s="133">
        <v>42408</v>
      </c>
      <c r="C136" s="133"/>
      <c r="D136" s="134" t="s">
        <v>669</v>
      </c>
      <c r="E136" s="135" t="s">
        <v>574</v>
      </c>
      <c r="F136" s="136">
        <v>650</v>
      </c>
      <c r="G136" s="135"/>
      <c r="H136" s="135">
        <v>800</v>
      </c>
      <c r="I136" s="137">
        <v>800</v>
      </c>
      <c r="J136" s="138" t="s">
        <v>661</v>
      </c>
      <c r="K136" s="139">
        <f t="shared" si="25"/>
        <v>150</v>
      </c>
      <c r="L136" s="140">
        <f t="shared" si="26"/>
        <v>0.23076923076923078</v>
      </c>
      <c r="M136" s="135" t="s">
        <v>577</v>
      </c>
      <c r="N136" s="141">
        <v>43154</v>
      </c>
      <c r="O136" s="54"/>
      <c r="P136" s="54"/>
      <c r="Q136" s="202"/>
      <c r="R136" s="54"/>
      <c r="S136" s="37"/>
      <c r="T136" s="54"/>
      <c r="U136" s="37"/>
      <c r="V136" s="54"/>
      <c r="W136" s="37"/>
      <c r="X136" s="54"/>
      <c r="Y136" s="37"/>
      <c r="Z136" s="54"/>
      <c r="AA136" s="37"/>
      <c r="AB136" s="54"/>
      <c r="AC136" s="37"/>
      <c r="AD136" s="54"/>
      <c r="AE136" s="37"/>
    </row>
    <row r="137" spans="1:31" ht="12.75" customHeight="1">
      <c r="A137" s="132">
        <v>49</v>
      </c>
      <c r="B137" s="133">
        <v>42433</v>
      </c>
      <c r="C137" s="133"/>
      <c r="D137" s="134" t="s">
        <v>234</v>
      </c>
      <c r="E137" s="135" t="s">
        <v>574</v>
      </c>
      <c r="F137" s="136">
        <v>437.5</v>
      </c>
      <c r="G137" s="135"/>
      <c r="H137" s="135">
        <v>504.5</v>
      </c>
      <c r="I137" s="137">
        <v>522</v>
      </c>
      <c r="J137" s="138" t="s">
        <v>670</v>
      </c>
      <c r="K137" s="139">
        <f t="shared" si="25"/>
        <v>67</v>
      </c>
      <c r="L137" s="140">
        <f t="shared" si="26"/>
        <v>0.15314285714285714</v>
      </c>
      <c r="M137" s="135" t="s">
        <v>577</v>
      </c>
      <c r="N137" s="141">
        <v>42480</v>
      </c>
      <c r="O137" s="54"/>
      <c r="P137" s="54"/>
      <c r="Q137" s="202"/>
      <c r="R137" s="54"/>
      <c r="S137" s="37"/>
      <c r="T137" s="54"/>
      <c r="U137" s="37"/>
      <c r="V137" s="54"/>
      <c r="W137" s="37"/>
      <c r="X137" s="54"/>
      <c r="Y137" s="37"/>
      <c r="Z137" s="54"/>
      <c r="AA137" s="37"/>
      <c r="AB137" s="54"/>
      <c r="AC137" s="37"/>
      <c r="AD137" s="54"/>
      <c r="AE137" s="37"/>
    </row>
    <row r="138" spans="1:31" ht="12.75" customHeight="1">
      <c r="A138" s="132">
        <v>50</v>
      </c>
      <c r="B138" s="133">
        <v>42438</v>
      </c>
      <c r="C138" s="133"/>
      <c r="D138" s="134" t="s">
        <v>671</v>
      </c>
      <c r="E138" s="135" t="s">
        <v>574</v>
      </c>
      <c r="F138" s="136">
        <v>189.5</v>
      </c>
      <c r="G138" s="135"/>
      <c r="H138" s="135">
        <v>218</v>
      </c>
      <c r="I138" s="137">
        <v>218</v>
      </c>
      <c r="J138" s="138" t="s">
        <v>661</v>
      </c>
      <c r="K138" s="139">
        <f t="shared" si="25"/>
        <v>28.5</v>
      </c>
      <c r="L138" s="140">
        <f t="shared" si="26"/>
        <v>0.15039577836411611</v>
      </c>
      <c r="M138" s="135" t="s">
        <v>577</v>
      </c>
      <c r="N138" s="141">
        <v>43034</v>
      </c>
      <c r="O138" s="54"/>
      <c r="P138" s="54"/>
      <c r="Q138" s="202"/>
      <c r="R138" s="54"/>
      <c r="S138" s="37"/>
      <c r="T138" s="54"/>
      <c r="U138" s="37"/>
      <c r="V138" s="54"/>
      <c r="W138" s="37"/>
      <c r="X138" s="54"/>
      <c r="Y138" s="37"/>
      <c r="Z138" s="54"/>
      <c r="AA138" s="37"/>
      <c r="AB138" s="54"/>
      <c r="AC138" s="37"/>
      <c r="AD138" s="54"/>
      <c r="AE138" s="37"/>
    </row>
    <row r="139" spans="1:31" ht="12.75" customHeight="1">
      <c r="A139" s="142">
        <v>51</v>
      </c>
      <c r="B139" s="143">
        <v>42471</v>
      </c>
      <c r="C139" s="143"/>
      <c r="D139" s="151" t="s">
        <v>672</v>
      </c>
      <c r="E139" s="146" t="s">
        <v>574</v>
      </c>
      <c r="F139" s="146">
        <v>36.5</v>
      </c>
      <c r="G139" s="147"/>
      <c r="H139" s="147">
        <v>15.85</v>
      </c>
      <c r="I139" s="147">
        <v>60</v>
      </c>
      <c r="J139" s="148" t="s">
        <v>673</v>
      </c>
      <c r="K139" s="149">
        <f t="shared" si="25"/>
        <v>-20.65</v>
      </c>
      <c r="L139" s="150">
        <f t="shared" si="26"/>
        <v>-0.5657534246575342</v>
      </c>
      <c r="M139" s="146" t="s">
        <v>587</v>
      </c>
      <c r="N139" s="154">
        <v>43627</v>
      </c>
      <c r="O139" s="54"/>
      <c r="P139" s="54"/>
      <c r="Q139" s="202"/>
      <c r="R139" s="54"/>
      <c r="S139" s="37"/>
      <c r="T139" s="54"/>
      <c r="U139" s="37"/>
      <c r="V139" s="54"/>
      <c r="W139" s="37"/>
      <c r="X139" s="54"/>
      <c r="Y139" s="37"/>
      <c r="Z139" s="54"/>
      <c r="AA139" s="37"/>
      <c r="AB139" s="54"/>
      <c r="AC139" s="37"/>
      <c r="AD139" s="54"/>
      <c r="AE139" s="37"/>
    </row>
    <row r="140" spans="1:31" ht="12.75" customHeight="1">
      <c r="A140" s="132">
        <v>52</v>
      </c>
      <c r="B140" s="133">
        <v>42472</v>
      </c>
      <c r="C140" s="133"/>
      <c r="D140" s="134" t="s">
        <v>674</v>
      </c>
      <c r="E140" s="135" t="s">
        <v>574</v>
      </c>
      <c r="F140" s="136">
        <v>93</v>
      </c>
      <c r="G140" s="135"/>
      <c r="H140" s="135">
        <v>149</v>
      </c>
      <c r="I140" s="137">
        <v>140</v>
      </c>
      <c r="J140" s="138" t="s">
        <v>675</v>
      </c>
      <c r="K140" s="139">
        <f t="shared" si="25"/>
        <v>56</v>
      </c>
      <c r="L140" s="140">
        <f t="shared" si="26"/>
        <v>0.60215053763440862</v>
      </c>
      <c r="M140" s="135" t="s">
        <v>577</v>
      </c>
      <c r="N140" s="141">
        <v>42740</v>
      </c>
      <c r="O140" s="54"/>
      <c r="P140" s="54"/>
      <c r="Q140" s="202"/>
      <c r="R140" s="54"/>
      <c r="S140" s="37"/>
      <c r="T140" s="54"/>
      <c r="U140" s="37"/>
      <c r="V140" s="54"/>
      <c r="W140" s="37"/>
      <c r="X140" s="54"/>
      <c r="Y140" s="37"/>
      <c r="Z140" s="54"/>
      <c r="AA140" s="37"/>
      <c r="AB140" s="54"/>
      <c r="AC140" s="37"/>
      <c r="AD140" s="54"/>
      <c r="AE140" s="37"/>
    </row>
    <row r="141" spans="1:31" ht="12.75" customHeight="1">
      <c r="A141" s="132">
        <v>53</v>
      </c>
      <c r="B141" s="133">
        <v>42472</v>
      </c>
      <c r="C141" s="133"/>
      <c r="D141" s="134" t="s">
        <v>676</v>
      </c>
      <c r="E141" s="135" t="s">
        <v>574</v>
      </c>
      <c r="F141" s="136">
        <v>130</v>
      </c>
      <c r="G141" s="135"/>
      <c r="H141" s="135">
        <v>150</v>
      </c>
      <c r="I141" s="137" t="s">
        <v>677</v>
      </c>
      <c r="J141" s="138" t="s">
        <v>661</v>
      </c>
      <c r="K141" s="139">
        <f t="shared" si="25"/>
        <v>20</v>
      </c>
      <c r="L141" s="140">
        <f t="shared" si="26"/>
        <v>0.15384615384615385</v>
      </c>
      <c r="M141" s="135" t="s">
        <v>577</v>
      </c>
      <c r="N141" s="141">
        <v>42564</v>
      </c>
      <c r="O141" s="54"/>
      <c r="P141" s="54"/>
      <c r="Q141" s="202"/>
      <c r="R141" s="54"/>
      <c r="S141" s="37"/>
      <c r="T141" s="54"/>
      <c r="U141" s="37"/>
      <c r="V141" s="54"/>
      <c r="W141" s="37"/>
      <c r="X141" s="54"/>
      <c r="Y141" s="37"/>
      <c r="Z141" s="54"/>
      <c r="AA141" s="37"/>
      <c r="AB141" s="54"/>
      <c r="AC141" s="37"/>
      <c r="AD141" s="54"/>
      <c r="AE141" s="37"/>
    </row>
    <row r="142" spans="1:31" ht="12.75" customHeight="1">
      <c r="A142" s="132">
        <v>54</v>
      </c>
      <c r="B142" s="133">
        <v>42473</v>
      </c>
      <c r="C142" s="133"/>
      <c r="D142" s="134" t="s">
        <v>678</v>
      </c>
      <c r="E142" s="135" t="s">
        <v>574</v>
      </c>
      <c r="F142" s="136">
        <v>196</v>
      </c>
      <c r="G142" s="135"/>
      <c r="H142" s="135">
        <v>299</v>
      </c>
      <c r="I142" s="137">
        <v>299</v>
      </c>
      <c r="J142" s="138" t="s">
        <v>661</v>
      </c>
      <c r="K142" s="139">
        <v>103</v>
      </c>
      <c r="L142" s="140">
        <v>0.52551020408163296</v>
      </c>
      <c r="M142" s="135" t="s">
        <v>577</v>
      </c>
      <c r="N142" s="141">
        <v>42620</v>
      </c>
      <c r="O142" s="54"/>
      <c r="P142" s="54"/>
      <c r="Q142" s="202"/>
      <c r="R142" s="54"/>
      <c r="S142" s="37"/>
      <c r="T142" s="54"/>
      <c r="U142" s="37"/>
      <c r="V142" s="54"/>
      <c r="W142" s="37"/>
      <c r="X142" s="54"/>
      <c r="Y142" s="37"/>
      <c r="Z142" s="54"/>
      <c r="AA142" s="37"/>
      <c r="AB142" s="54"/>
      <c r="AC142" s="37"/>
      <c r="AD142" s="54"/>
      <c r="AE142" s="37"/>
    </row>
    <row r="143" spans="1:31" ht="12.75" customHeight="1">
      <c r="A143" s="132">
        <v>55</v>
      </c>
      <c r="B143" s="133">
        <v>42473</v>
      </c>
      <c r="C143" s="133"/>
      <c r="D143" s="134" t="s">
        <v>679</v>
      </c>
      <c r="E143" s="135" t="s">
        <v>574</v>
      </c>
      <c r="F143" s="136">
        <v>88</v>
      </c>
      <c r="G143" s="135"/>
      <c r="H143" s="135">
        <v>103</v>
      </c>
      <c r="I143" s="137">
        <v>103</v>
      </c>
      <c r="J143" s="138" t="s">
        <v>661</v>
      </c>
      <c r="K143" s="139">
        <v>15</v>
      </c>
      <c r="L143" s="140">
        <v>0.170454545454545</v>
      </c>
      <c r="M143" s="135" t="s">
        <v>577</v>
      </c>
      <c r="N143" s="141">
        <v>42530</v>
      </c>
      <c r="O143" s="54"/>
      <c r="P143" s="54"/>
      <c r="Q143" s="202"/>
      <c r="R143" s="54"/>
      <c r="S143" s="37"/>
      <c r="T143" s="54"/>
      <c r="U143" s="37"/>
      <c r="V143" s="54"/>
      <c r="W143" s="37"/>
      <c r="X143" s="54"/>
      <c r="Y143" s="37"/>
      <c r="Z143" s="54"/>
      <c r="AA143" s="37"/>
      <c r="AB143" s="54"/>
      <c r="AC143" s="37"/>
      <c r="AD143" s="54"/>
      <c r="AE143" s="37"/>
    </row>
    <row r="144" spans="1:31" ht="12.75" customHeight="1">
      <c r="A144" s="132">
        <v>56</v>
      </c>
      <c r="B144" s="133">
        <v>42492</v>
      </c>
      <c r="C144" s="133"/>
      <c r="D144" s="134" t="s">
        <v>680</v>
      </c>
      <c r="E144" s="135" t="s">
        <v>574</v>
      </c>
      <c r="F144" s="136">
        <v>127.5</v>
      </c>
      <c r="G144" s="135"/>
      <c r="H144" s="135">
        <v>148</v>
      </c>
      <c r="I144" s="137" t="s">
        <v>681</v>
      </c>
      <c r="J144" s="138" t="s">
        <v>661</v>
      </c>
      <c r="K144" s="139">
        <f>H144-F144</f>
        <v>20.5</v>
      </c>
      <c r="L144" s="140">
        <f>K144/F144</f>
        <v>0.16078431372549021</v>
      </c>
      <c r="M144" s="135" t="s">
        <v>577</v>
      </c>
      <c r="N144" s="141">
        <v>42564</v>
      </c>
      <c r="O144" s="54"/>
      <c r="P144" s="54"/>
      <c r="Q144" s="202"/>
      <c r="R144" s="54"/>
      <c r="S144" s="37"/>
      <c r="T144" s="54"/>
      <c r="U144" s="37"/>
      <c r="V144" s="54"/>
      <c r="W144" s="37"/>
      <c r="X144" s="54"/>
      <c r="Y144" s="37"/>
      <c r="Z144" s="54"/>
      <c r="AA144" s="37"/>
      <c r="AB144" s="54"/>
      <c r="AC144" s="37"/>
      <c r="AD144" s="54"/>
      <c r="AE144" s="37"/>
    </row>
    <row r="145" spans="1:31" ht="12.75" customHeight="1">
      <c r="A145" s="132">
        <v>57</v>
      </c>
      <c r="B145" s="133">
        <v>42493</v>
      </c>
      <c r="C145" s="133"/>
      <c r="D145" s="134" t="s">
        <v>682</v>
      </c>
      <c r="E145" s="135" t="s">
        <v>574</v>
      </c>
      <c r="F145" s="136">
        <v>675</v>
      </c>
      <c r="G145" s="135"/>
      <c r="H145" s="135">
        <v>815</v>
      </c>
      <c r="I145" s="137" t="s">
        <v>683</v>
      </c>
      <c r="J145" s="138" t="s">
        <v>661</v>
      </c>
      <c r="K145" s="139">
        <f>H145-F145</f>
        <v>140</v>
      </c>
      <c r="L145" s="140">
        <f>K145/F145</f>
        <v>0.2074074074074074</v>
      </c>
      <c r="M145" s="135" t="s">
        <v>577</v>
      </c>
      <c r="N145" s="141">
        <v>43154</v>
      </c>
      <c r="O145" s="54"/>
      <c r="P145" s="54"/>
      <c r="Q145" s="202"/>
      <c r="R145" s="54"/>
      <c r="S145" s="37"/>
      <c r="T145" s="54"/>
      <c r="U145" s="37"/>
      <c r="V145" s="54"/>
      <c r="W145" s="37"/>
      <c r="X145" s="54"/>
      <c r="Y145" s="37"/>
      <c r="Z145" s="54"/>
      <c r="AA145" s="37"/>
      <c r="AB145" s="54"/>
      <c r="AC145" s="37"/>
      <c r="AD145" s="54"/>
      <c r="AE145" s="37"/>
    </row>
    <row r="146" spans="1:31" ht="12.75" customHeight="1">
      <c r="A146" s="142">
        <v>58</v>
      </c>
      <c r="B146" s="143">
        <v>42522</v>
      </c>
      <c r="C146" s="143"/>
      <c r="D146" s="144" t="s">
        <v>684</v>
      </c>
      <c r="E146" s="145" t="s">
        <v>574</v>
      </c>
      <c r="F146" s="146">
        <v>500</v>
      </c>
      <c r="G146" s="146"/>
      <c r="H146" s="147">
        <v>232.5</v>
      </c>
      <c r="I146" s="147" t="s">
        <v>685</v>
      </c>
      <c r="J146" s="148" t="s">
        <v>686</v>
      </c>
      <c r="K146" s="149">
        <f>H146-F146</f>
        <v>-267.5</v>
      </c>
      <c r="L146" s="150">
        <f>K146/F146</f>
        <v>-0.53500000000000003</v>
      </c>
      <c r="M146" s="146" t="s">
        <v>587</v>
      </c>
      <c r="N146" s="143">
        <v>43735</v>
      </c>
      <c r="O146" s="54"/>
      <c r="P146" s="54"/>
      <c r="Q146" s="202"/>
      <c r="R146" s="54"/>
      <c r="S146" s="37"/>
      <c r="T146" s="54"/>
      <c r="U146" s="37"/>
      <c r="V146" s="54"/>
      <c r="W146" s="37"/>
      <c r="X146" s="54"/>
      <c r="Y146" s="37"/>
      <c r="Z146" s="54"/>
      <c r="AA146" s="37"/>
      <c r="AB146" s="54"/>
      <c r="AC146" s="37"/>
      <c r="AD146" s="54"/>
      <c r="AE146" s="37"/>
    </row>
    <row r="147" spans="1:31" ht="12.75" customHeight="1">
      <c r="A147" s="132">
        <v>59</v>
      </c>
      <c r="B147" s="133">
        <v>42527</v>
      </c>
      <c r="C147" s="133"/>
      <c r="D147" s="134" t="s">
        <v>529</v>
      </c>
      <c r="E147" s="135" t="s">
        <v>574</v>
      </c>
      <c r="F147" s="136">
        <v>110</v>
      </c>
      <c r="G147" s="135"/>
      <c r="H147" s="135">
        <v>126.5</v>
      </c>
      <c r="I147" s="137">
        <v>125</v>
      </c>
      <c r="J147" s="138" t="s">
        <v>613</v>
      </c>
      <c r="K147" s="139">
        <f>H147-F147</f>
        <v>16.5</v>
      </c>
      <c r="L147" s="140">
        <f>K147/F147</f>
        <v>0.15</v>
      </c>
      <c r="M147" s="135" t="s">
        <v>577</v>
      </c>
      <c r="N147" s="141">
        <v>42552</v>
      </c>
      <c r="O147" s="54"/>
      <c r="P147" s="54"/>
      <c r="Q147" s="202"/>
      <c r="R147" s="54"/>
      <c r="S147" s="37"/>
      <c r="T147" s="54"/>
      <c r="U147" s="37"/>
      <c r="V147" s="54"/>
      <c r="W147" s="37"/>
      <c r="X147" s="54"/>
      <c r="Y147" s="37"/>
      <c r="Z147" s="54"/>
      <c r="AA147" s="37"/>
      <c r="AB147" s="54"/>
      <c r="AC147" s="37"/>
      <c r="AD147" s="54"/>
      <c r="AE147" s="37"/>
    </row>
    <row r="148" spans="1:31" ht="12.75" customHeight="1">
      <c r="A148" s="132">
        <v>60</v>
      </c>
      <c r="B148" s="133">
        <v>42538</v>
      </c>
      <c r="C148" s="133"/>
      <c r="D148" s="134" t="s">
        <v>687</v>
      </c>
      <c r="E148" s="135" t="s">
        <v>574</v>
      </c>
      <c r="F148" s="136">
        <v>44</v>
      </c>
      <c r="G148" s="135"/>
      <c r="H148" s="135">
        <v>69.5</v>
      </c>
      <c r="I148" s="137">
        <v>69.5</v>
      </c>
      <c r="J148" s="138" t="s">
        <v>688</v>
      </c>
      <c r="K148" s="139">
        <f>H148-F148</f>
        <v>25.5</v>
      </c>
      <c r="L148" s="140">
        <f>K148/F148</f>
        <v>0.57954545454545459</v>
      </c>
      <c r="M148" s="135" t="s">
        <v>577</v>
      </c>
      <c r="N148" s="141">
        <v>42977</v>
      </c>
      <c r="O148" s="54"/>
      <c r="P148" s="54"/>
      <c r="Q148" s="202"/>
      <c r="R148" s="54"/>
      <c r="S148" s="37"/>
      <c r="T148" s="54"/>
      <c r="U148" s="37"/>
      <c r="V148" s="54"/>
      <c r="W148" s="37"/>
      <c r="X148" s="54"/>
      <c r="Y148" s="37"/>
      <c r="Z148" s="54"/>
      <c r="AA148" s="37"/>
      <c r="AB148" s="54"/>
      <c r="AC148" s="37"/>
      <c r="AD148" s="54"/>
      <c r="AE148" s="37"/>
    </row>
    <row r="149" spans="1:31" ht="12.75" customHeight="1">
      <c r="A149" s="132">
        <v>61</v>
      </c>
      <c r="B149" s="133">
        <v>42549</v>
      </c>
      <c r="C149" s="133"/>
      <c r="D149" s="134" t="s">
        <v>689</v>
      </c>
      <c r="E149" s="135" t="s">
        <v>574</v>
      </c>
      <c r="F149" s="136">
        <v>262.5</v>
      </c>
      <c r="G149" s="135"/>
      <c r="H149" s="135">
        <v>340</v>
      </c>
      <c r="I149" s="137">
        <v>333</v>
      </c>
      <c r="J149" s="138" t="s">
        <v>690</v>
      </c>
      <c r="K149" s="139">
        <v>77.5</v>
      </c>
      <c r="L149" s="140">
        <v>0.29523809523809502</v>
      </c>
      <c r="M149" s="135" t="s">
        <v>577</v>
      </c>
      <c r="N149" s="141">
        <v>43017</v>
      </c>
      <c r="O149" s="54"/>
      <c r="P149" s="54"/>
      <c r="Q149" s="202"/>
      <c r="R149" s="54"/>
      <c r="S149" s="37"/>
      <c r="T149" s="54"/>
      <c r="U149" s="37"/>
      <c r="V149" s="54"/>
      <c r="W149" s="37"/>
      <c r="X149" s="54"/>
      <c r="Y149" s="37"/>
      <c r="Z149" s="54"/>
      <c r="AA149" s="37"/>
      <c r="AB149" s="54"/>
      <c r="AC149" s="37"/>
      <c r="AD149" s="54"/>
      <c r="AE149" s="37"/>
    </row>
    <row r="150" spans="1:31" ht="12.75" customHeight="1">
      <c r="A150" s="132">
        <v>62</v>
      </c>
      <c r="B150" s="133">
        <v>42549</v>
      </c>
      <c r="C150" s="133"/>
      <c r="D150" s="134" t="s">
        <v>691</v>
      </c>
      <c r="E150" s="135" t="s">
        <v>574</v>
      </c>
      <c r="F150" s="136">
        <v>840</v>
      </c>
      <c r="G150" s="135"/>
      <c r="H150" s="135">
        <v>1230</v>
      </c>
      <c r="I150" s="137">
        <v>1230</v>
      </c>
      <c r="J150" s="138" t="s">
        <v>661</v>
      </c>
      <c r="K150" s="139">
        <v>390</v>
      </c>
      <c r="L150" s="140">
        <v>0.46428571428571402</v>
      </c>
      <c r="M150" s="135" t="s">
        <v>577</v>
      </c>
      <c r="N150" s="141">
        <v>42649</v>
      </c>
      <c r="O150" s="54"/>
      <c r="P150" s="54"/>
      <c r="Q150" s="202"/>
      <c r="R150" s="54"/>
      <c r="S150" s="37"/>
      <c r="T150" s="54"/>
      <c r="U150" s="37"/>
      <c r="V150" s="54"/>
      <c r="W150" s="37"/>
      <c r="X150" s="54"/>
      <c r="Y150" s="37"/>
      <c r="Z150" s="54"/>
      <c r="AA150" s="37"/>
      <c r="AB150" s="54"/>
      <c r="AC150" s="37"/>
      <c r="AD150" s="54"/>
      <c r="AE150" s="37"/>
    </row>
    <row r="151" spans="1:31" ht="12.75" customHeight="1">
      <c r="A151" s="155">
        <v>63</v>
      </c>
      <c r="B151" s="156">
        <v>42556</v>
      </c>
      <c r="C151" s="156"/>
      <c r="D151" s="157" t="s">
        <v>692</v>
      </c>
      <c r="E151" s="158" t="s">
        <v>574</v>
      </c>
      <c r="F151" s="158">
        <v>395</v>
      </c>
      <c r="G151" s="159"/>
      <c r="H151" s="159">
        <f>(468.5+342.5)/2</f>
        <v>405.5</v>
      </c>
      <c r="I151" s="159">
        <v>510</v>
      </c>
      <c r="J151" s="160" t="s">
        <v>693</v>
      </c>
      <c r="K151" s="161">
        <f t="shared" ref="K151:K157" si="27">H151-F151</f>
        <v>10.5</v>
      </c>
      <c r="L151" s="162">
        <f t="shared" ref="L151:L157" si="28">K151/F151</f>
        <v>2.6582278481012658E-2</v>
      </c>
      <c r="M151" s="158" t="s">
        <v>594</v>
      </c>
      <c r="N151" s="156">
        <v>43606</v>
      </c>
      <c r="O151" s="54"/>
      <c r="P151" s="54"/>
      <c r="Q151" s="202"/>
      <c r="R151" s="54"/>
      <c r="S151" s="37"/>
      <c r="T151" s="54"/>
      <c r="U151" s="37"/>
      <c r="V151" s="54"/>
      <c r="W151" s="37"/>
      <c r="X151" s="54"/>
      <c r="Y151" s="37"/>
      <c r="Z151" s="54"/>
      <c r="AA151" s="37"/>
      <c r="AB151" s="54"/>
      <c r="AC151" s="37"/>
      <c r="AD151" s="54"/>
      <c r="AE151" s="37"/>
    </row>
    <row r="152" spans="1:31" ht="12.75" customHeight="1">
      <c r="A152" s="142">
        <v>64</v>
      </c>
      <c r="B152" s="143">
        <v>42584</v>
      </c>
      <c r="C152" s="143"/>
      <c r="D152" s="144" t="s">
        <v>694</v>
      </c>
      <c r="E152" s="145" t="s">
        <v>586</v>
      </c>
      <c r="F152" s="146">
        <f>169.5-12.8</f>
        <v>156.69999999999999</v>
      </c>
      <c r="G152" s="146"/>
      <c r="H152" s="147">
        <v>77</v>
      </c>
      <c r="I152" s="147" t="s">
        <v>695</v>
      </c>
      <c r="J152" s="148" t="s">
        <v>696</v>
      </c>
      <c r="K152" s="149">
        <f t="shared" si="27"/>
        <v>-79.699999999999989</v>
      </c>
      <c r="L152" s="150">
        <f t="shared" si="28"/>
        <v>-0.50861518825781749</v>
      </c>
      <c r="M152" s="146" t="s">
        <v>587</v>
      </c>
      <c r="N152" s="143">
        <v>43522</v>
      </c>
      <c r="O152" s="54"/>
      <c r="P152" s="54"/>
      <c r="Q152" s="202"/>
      <c r="R152" s="54"/>
      <c r="S152" s="37"/>
      <c r="T152" s="54"/>
      <c r="U152" s="37"/>
      <c r="V152" s="54"/>
      <c r="W152" s="37"/>
      <c r="X152" s="54"/>
      <c r="Y152" s="37"/>
      <c r="Z152" s="54"/>
      <c r="AA152" s="37"/>
      <c r="AB152" s="54"/>
      <c r="AC152" s="37"/>
      <c r="AD152" s="54"/>
      <c r="AE152" s="37"/>
    </row>
    <row r="153" spans="1:31" ht="12.75" customHeight="1">
      <c r="A153" s="142">
        <v>65</v>
      </c>
      <c r="B153" s="143">
        <v>42586</v>
      </c>
      <c r="C153" s="143"/>
      <c r="D153" s="144" t="s">
        <v>697</v>
      </c>
      <c r="E153" s="145" t="s">
        <v>574</v>
      </c>
      <c r="F153" s="146">
        <v>400</v>
      </c>
      <c r="G153" s="146"/>
      <c r="H153" s="147">
        <v>305</v>
      </c>
      <c r="I153" s="147">
        <v>475</v>
      </c>
      <c r="J153" s="148" t="s">
        <v>698</v>
      </c>
      <c r="K153" s="149">
        <f t="shared" si="27"/>
        <v>-95</v>
      </c>
      <c r="L153" s="150">
        <f t="shared" si="28"/>
        <v>-0.23749999999999999</v>
      </c>
      <c r="M153" s="146" t="s">
        <v>587</v>
      </c>
      <c r="N153" s="143">
        <v>43606</v>
      </c>
      <c r="O153" s="54"/>
      <c r="P153" s="54"/>
      <c r="Q153" s="202"/>
      <c r="R153" s="54"/>
      <c r="S153" s="37"/>
      <c r="T153" s="54"/>
      <c r="U153" s="37"/>
      <c r="V153" s="54"/>
      <c r="W153" s="37"/>
      <c r="X153" s="54"/>
      <c r="Y153" s="37"/>
      <c r="Z153" s="54"/>
      <c r="AA153" s="37"/>
      <c r="AB153" s="54"/>
      <c r="AC153" s="37"/>
      <c r="AD153" s="54"/>
      <c r="AE153" s="37"/>
    </row>
    <row r="154" spans="1:31" ht="12.75" customHeight="1">
      <c r="A154" s="132">
        <v>66</v>
      </c>
      <c r="B154" s="133">
        <v>42593</v>
      </c>
      <c r="C154" s="133"/>
      <c r="D154" s="134" t="s">
        <v>699</v>
      </c>
      <c r="E154" s="135" t="s">
        <v>574</v>
      </c>
      <c r="F154" s="136">
        <v>86.5</v>
      </c>
      <c r="G154" s="135"/>
      <c r="H154" s="135">
        <v>130</v>
      </c>
      <c r="I154" s="137">
        <v>130</v>
      </c>
      <c r="J154" s="138" t="s">
        <v>700</v>
      </c>
      <c r="K154" s="139">
        <f t="shared" si="27"/>
        <v>43.5</v>
      </c>
      <c r="L154" s="140">
        <f t="shared" si="28"/>
        <v>0.50289017341040465</v>
      </c>
      <c r="M154" s="135" t="s">
        <v>577</v>
      </c>
      <c r="N154" s="141">
        <v>43091</v>
      </c>
      <c r="O154" s="54"/>
      <c r="P154" s="54"/>
      <c r="Q154" s="202"/>
      <c r="R154" s="54"/>
      <c r="S154" s="37"/>
      <c r="T154" s="54"/>
      <c r="U154" s="37"/>
      <c r="V154" s="54"/>
      <c r="W154" s="37"/>
      <c r="X154" s="54"/>
      <c r="Y154" s="37"/>
      <c r="Z154" s="54"/>
      <c r="AA154" s="37"/>
      <c r="AB154" s="54"/>
      <c r="AC154" s="37"/>
      <c r="AD154" s="54"/>
      <c r="AE154" s="37"/>
    </row>
    <row r="155" spans="1:31" ht="12.75" customHeight="1">
      <c r="A155" s="142">
        <v>67</v>
      </c>
      <c r="B155" s="143">
        <v>42600</v>
      </c>
      <c r="C155" s="143"/>
      <c r="D155" s="144" t="s">
        <v>120</v>
      </c>
      <c r="E155" s="145" t="s">
        <v>574</v>
      </c>
      <c r="F155" s="146">
        <v>133.5</v>
      </c>
      <c r="G155" s="146"/>
      <c r="H155" s="147">
        <v>126.5</v>
      </c>
      <c r="I155" s="147">
        <v>178</v>
      </c>
      <c r="J155" s="148" t="s">
        <v>701</v>
      </c>
      <c r="K155" s="149">
        <f t="shared" si="27"/>
        <v>-7</v>
      </c>
      <c r="L155" s="150">
        <f t="shared" si="28"/>
        <v>-5.2434456928838954E-2</v>
      </c>
      <c r="M155" s="146" t="s">
        <v>587</v>
      </c>
      <c r="N155" s="143">
        <v>42615</v>
      </c>
      <c r="O155" s="54"/>
      <c r="P155" s="54"/>
      <c r="Q155" s="202"/>
      <c r="R155" s="54"/>
      <c r="S155" s="37"/>
      <c r="T155" s="54"/>
      <c r="U155" s="37"/>
      <c r="V155" s="54"/>
      <c r="W155" s="37"/>
      <c r="X155" s="54"/>
      <c r="Y155" s="37"/>
      <c r="Z155" s="54"/>
      <c r="AA155" s="37"/>
      <c r="AB155" s="54"/>
      <c r="AC155" s="37"/>
      <c r="AD155" s="54"/>
      <c r="AE155" s="37"/>
    </row>
    <row r="156" spans="1:31" ht="12.75" customHeight="1">
      <c r="A156" s="132">
        <v>68</v>
      </c>
      <c r="B156" s="133">
        <v>42613</v>
      </c>
      <c r="C156" s="133"/>
      <c r="D156" s="134" t="s">
        <v>702</v>
      </c>
      <c r="E156" s="135" t="s">
        <v>574</v>
      </c>
      <c r="F156" s="136">
        <v>560</v>
      </c>
      <c r="G156" s="135"/>
      <c r="H156" s="135">
        <v>725</v>
      </c>
      <c r="I156" s="137">
        <v>725</v>
      </c>
      <c r="J156" s="138" t="s">
        <v>607</v>
      </c>
      <c r="K156" s="139">
        <f t="shared" si="27"/>
        <v>165</v>
      </c>
      <c r="L156" s="140">
        <f t="shared" si="28"/>
        <v>0.29464285714285715</v>
      </c>
      <c r="M156" s="135" t="s">
        <v>577</v>
      </c>
      <c r="N156" s="141">
        <v>42456</v>
      </c>
      <c r="O156" s="54"/>
      <c r="P156" s="54"/>
      <c r="Q156" s="202"/>
      <c r="R156" s="54"/>
      <c r="S156" s="37"/>
      <c r="T156" s="54"/>
      <c r="U156" s="37"/>
      <c r="V156" s="54"/>
      <c r="W156" s="37"/>
      <c r="X156" s="54"/>
      <c r="Y156" s="37"/>
      <c r="Z156" s="54"/>
      <c r="AA156" s="37"/>
      <c r="AB156" s="54"/>
      <c r="AC156" s="37"/>
      <c r="AD156" s="54"/>
      <c r="AE156" s="37"/>
    </row>
    <row r="157" spans="1:31" ht="12.75" customHeight="1">
      <c r="A157" s="132">
        <v>69</v>
      </c>
      <c r="B157" s="133">
        <v>42614</v>
      </c>
      <c r="C157" s="133"/>
      <c r="D157" s="134" t="s">
        <v>703</v>
      </c>
      <c r="E157" s="135" t="s">
        <v>574</v>
      </c>
      <c r="F157" s="136">
        <v>160.5</v>
      </c>
      <c r="G157" s="135"/>
      <c r="H157" s="135">
        <v>210</v>
      </c>
      <c r="I157" s="137">
        <v>210</v>
      </c>
      <c r="J157" s="138" t="s">
        <v>607</v>
      </c>
      <c r="K157" s="139">
        <f t="shared" si="27"/>
        <v>49.5</v>
      </c>
      <c r="L157" s="140">
        <f t="shared" si="28"/>
        <v>0.30841121495327101</v>
      </c>
      <c r="M157" s="135" t="s">
        <v>577</v>
      </c>
      <c r="N157" s="141">
        <v>42871</v>
      </c>
      <c r="O157" s="54"/>
      <c r="P157" s="54"/>
      <c r="Q157" s="202"/>
      <c r="R157" s="54"/>
      <c r="S157" s="37"/>
      <c r="T157" s="54"/>
      <c r="U157" s="37"/>
      <c r="V157" s="54"/>
      <c r="W157" s="37"/>
      <c r="X157" s="54"/>
      <c r="Y157" s="37"/>
      <c r="Z157" s="54"/>
      <c r="AA157" s="37"/>
      <c r="AB157" s="54"/>
      <c r="AC157" s="37"/>
      <c r="AD157" s="54"/>
      <c r="AE157" s="37"/>
    </row>
    <row r="158" spans="1:31" ht="12.75" customHeight="1">
      <c r="A158" s="132">
        <v>70</v>
      </c>
      <c r="B158" s="133">
        <v>42646</v>
      </c>
      <c r="C158" s="133"/>
      <c r="D158" s="134" t="s">
        <v>406</v>
      </c>
      <c r="E158" s="135" t="s">
        <v>574</v>
      </c>
      <c r="F158" s="136">
        <v>430</v>
      </c>
      <c r="G158" s="135"/>
      <c r="H158" s="135">
        <v>596</v>
      </c>
      <c r="I158" s="137">
        <v>575</v>
      </c>
      <c r="J158" s="138" t="s">
        <v>704</v>
      </c>
      <c r="K158" s="139">
        <v>166</v>
      </c>
      <c r="L158" s="140">
        <v>0.38604651162790699</v>
      </c>
      <c r="M158" s="135" t="s">
        <v>577</v>
      </c>
      <c r="N158" s="141">
        <v>42769</v>
      </c>
      <c r="O158" s="54"/>
      <c r="P158" s="54"/>
      <c r="Q158" s="202"/>
      <c r="R158" s="54"/>
      <c r="S158" s="37"/>
      <c r="T158" s="54"/>
      <c r="U158" s="37"/>
      <c r="V158" s="54"/>
      <c r="W158" s="37"/>
      <c r="X158" s="54"/>
      <c r="Y158" s="37"/>
      <c r="Z158" s="54"/>
      <c r="AA158" s="37"/>
      <c r="AB158" s="54"/>
      <c r="AC158" s="37"/>
      <c r="AD158" s="54"/>
      <c r="AE158" s="37"/>
    </row>
    <row r="159" spans="1:31" ht="12.75" customHeight="1">
      <c r="A159" s="132">
        <v>71</v>
      </c>
      <c r="B159" s="133">
        <v>42657</v>
      </c>
      <c r="C159" s="133"/>
      <c r="D159" s="134" t="s">
        <v>705</v>
      </c>
      <c r="E159" s="135" t="s">
        <v>574</v>
      </c>
      <c r="F159" s="136">
        <v>280</v>
      </c>
      <c r="G159" s="135"/>
      <c r="H159" s="135">
        <v>345</v>
      </c>
      <c r="I159" s="137">
        <v>345</v>
      </c>
      <c r="J159" s="138" t="s">
        <v>607</v>
      </c>
      <c r="K159" s="139">
        <f t="shared" ref="K159:K164" si="29">H159-F159</f>
        <v>65</v>
      </c>
      <c r="L159" s="140">
        <f>K159/F159</f>
        <v>0.23214285714285715</v>
      </c>
      <c r="M159" s="135" t="s">
        <v>577</v>
      </c>
      <c r="N159" s="141">
        <v>42814</v>
      </c>
      <c r="O159" s="54"/>
      <c r="P159" s="54"/>
      <c r="Q159" s="202"/>
      <c r="R159" s="54"/>
      <c r="S159" s="37"/>
      <c r="T159" s="54"/>
      <c r="U159" s="37"/>
      <c r="V159" s="54"/>
      <c r="W159" s="37"/>
      <c r="X159" s="54"/>
      <c r="Y159" s="37"/>
      <c r="Z159" s="54"/>
      <c r="AA159" s="37"/>
      <c r="AB159" s="54"/>
      <c r="AC159" s="37"/>
      <c r="AD159" s="54"/>
      <c r="AE159" s="37"/>
    </row>
    <row r="160" spans="1:31" ht="12.75" customHeight="1">
      <c r="A160" s="132">
        <v>72</v>
      </c>
      <c r="B160" s="133">
        <v>42657</v>
      </c>
      <c r="C160" s="133"/>
      <c r="D160" s="134" t="s">
        <v>706</v>
      </c>
      <c r="E160" s="135" t="s">
        <v>574</v>
      </c>
      <c r="F160" s="136">
        <v>245</v>
      </c>
      <c r="G160" s="135"/>
      <c r="H160" s="135">
        <v>325.5</v>
      </c>
      <c r="I160" s="137">
        <v>330</v>
      </c>
      <c r="J160" s="138" t="s">
        <v>707</v>
      </c>
      <c r="K160" s="139">
        <f t="shared" si="29"/>
        <v>80.5</v>
      </c>
      <c r="L160" s="140">
        <f>K160/F160</f>
        <v>0.32857142857142857</v>
      </c>
      <c r="M160" s="135" t="s">
        <v>577</v>
      </c>
      <c r="N160" s="141">
        <v>42769</v>
      </c>
      <c r="O160" s="54"/>
      <c r="P160" s="54"/>
      <c r="Q160" s="202"/>
      <c r="R160" s="54"/>
      <c r="S160" s="37"/>
      <c r="T160" s="54"/>
      <c r="U160" s="37"/>
      <c r="V160" s="54"/>
      <c r="W160" s="37"/>
      <c r="X160" s="54"/>
      <c r="Y160" s="37"/>
      <c r="Z160" s="54"/>
      <c r="AA160" s="37"/>
      <c r="AB160" s="54"/>
      <c r="AC160" s="37"/>
      <c r="AD160" s="54"/>
      <c r="AE160" s="37"/>
    </row>
    <row r="161" spans="1:31" ht="12.75" customHeight="1">
      <c r="A161" s="132">
        <v>73</v>
      </c>
      <c r="B161" s="133">
        <v>42660</v>
      </c>
      <c r="C161" s="133"/>
      <c r="D161" s="134" t="s">
        <v>708</v>
      </c>
      <c r="E161" s="135" t="s">
        <v>574</v>
      </c>
      <c r="F161" s="136">
        <v>125</v>
      </c>
      <c r="G161" s="135"/>
      <c r="H161" s="135">
        <v>160</v>
      </c>
      <c r="I161" s="137">
        <v>160</v>
      </c>
      <c r="J161" s="138" t="s">
        <v>661</v>
      </c>
      <c r="K161" s="139">
        <f t="shared" si="29"/>
        <v>35</v>
      </c>
      <c r="L161" s="140">
        <v>0.28000000000000003</v>
      </c>
      <c r="M161" s="135" t="s">
        <v>577</v>
      </c>
      <c r="N161" s="141">
        <v>42803</v>
      </c>
      <c r="O161" s="54"/>
      <c r="P161" s="54"/>
      <c r="Q161" s="202"/>
      <c r="R161" s="54"/>
      <c r="S161" s="37"/>
      <c r="T161" s="54"/>
      <c r="U161" s="37"/>
      <c r="V161" s="54"/>
      <c r="W161" s="37"/>
      <c r="X161" s="54"/>
      <c r="Y161" s="37"/>
      <c r="Z161" s="54"/>
      <c r="AA161" s="37"/>
      <c r="AB161" s="54"/>
      <c r="AC161" s="37"/>
      <c r="AD161" s="54"/>
      <c r="AE161" s="37"/>
    </row>
    <row r="162" spans="1:31" ht="12.75" customHeight="1">
      <c r="A162" s="132">
        <v>74</v>
      </c>
      <c r="B162" s="133">
        <v>42660</v>
      </c>
      <c r="C162" s="133"/>
      <c r="D162" s="134" t="s">
        <v>709</v>
      </c>
      <c r="E162" s="135" t="s">
        <v>574</v>
      </c>
      <c r="F162" s="136">
        <v>114</v>
      </c>
      <c r="G162" s="135"/>
      <c r="H162" s="135">
        <v>145</v>
      </c>
      <c r="I162" s="137">
        <v>145</v>
      </c>
      <c r="J162" s="138" t="s">
        <v>661</v>
      </c>
      <c r="K162" s="139">
        <f t="shared" si="29"/>
        <v>31</v>
      </c>
      <c r="L162" s="140">
        <f>K162/F162</f>
        <v>0.27192982456140352</v>
      </c>
      <c r="M162" s="135" t="s">
        <v>577</v>
      </c>
      <c r="N162" s="141">
        <v>42859</v>
      </c>
      <c r="O162" s="54"/>
      <c r="P162" s="54"/>
      <c r="Q162" s="202"/>
      <c r="R162" s="54"/>
      <c r="S162" s="37"/>
      <c r="T162" s="54"/>
      <c r="U162" s="37"/>
      <c r="V162" s="54"/>
      <c r="W162" s="37"/>
      <c r="X162" s="54"/>
      <c r="Y162" s="37"/>
      <c r="Z162" s="54"/>
      <c r="AA162" s="37"/>
      <c r="AB162" s="54"/>
      <c r="AC162" s="37"/>
      <c r="AD162" s="54"/>
      <c r="AE162" s="37"/>
    </row>
    <row r="163" spans="1:31" ht="12.75" customHeight="1">
      <c r="A163" s="132">
        <v>75</v>
      </c>
      <c r="B163" s="133">
        <v>42660</v>
      </c>
      <c r="C163" s="133"/>
      <c r="D163" s="134" t="s">
        <v>710</v>
      </c>
      <c r="E163" s="135" t="s">
        <v>574</v>
      </c>
      <c r="F163" s="136">
        <v>212</v>
      </c>
      <c r="G163" s="135"/>
      <c r="H163" s="135">
        <v>280</v>
      </c>
      <c r="I163" s="137">
        <v>276</v>
      </c>
      <c r="J163" s="138" t="s">
        <v>711</v>
      </c>
      <c r="K163" s="139">
        <f t="shared" si="29"/>
        <v>68</v>
      </c>
      <c r="L163" s="140">
        <f>K163/F163</f>
        <v>0.32075471698113206</v>
      </c>
      <c r="M163" s="135" t="s">
        <v>577</v>
      </c>
      <c r="N163" s="141">
        <v>42858</v>
      </c>
      <c r="O163" s="54"/>
      <c r="P163" s="54"/>
      <c r="Q163" s="202"/>
      <c r="R163" s="54"/>
      <c r="S163" s="37"/>
      <c r="T163" s="54"/>
      <c r="U163" s="37"/>
      <c r="V163" s="54"/>
      <c r="W163" s="37"/>
      <c r="X163" s="54"/>
      <c r="Y163" s="37"/>
      <c r="Z163" s="54"/>
      <c r="AA163" s="37"/>
      <c r="AB163" s="54"/>
      <c r="AC163" s="37"/>
      <c r="AD163" s="54"/>
      <c r="AE163" s="37"/>
    </row>
    <row r="164" spans="1:31" ht="12.75" customHeight="1">
      <c r="A164" s="132">
        <v>76</v>
      </c>
      <c r="B164" s="133">
        <v>42678</v>
      </c>
      <c r="C164" s="133"/>
      <c r="D164" s="134" t="s">
        <v>453</v>
      </c>
      <c r="E164" s="135" t="s">
        <v>574</v>
      </c>
      <c r="F164" s="136">
        <v>155</v>
      </c>
      <c r="G164" s="135"/>
      <c r="H164" s="135">
        <v>210</v>
      </c>
      <c r="I164" s="137">
        <v>210</v>
      </c>
      <c r="J164" s="138" t="s">
        <v>712</v>
      </c>
      <c r="K164" s="139">
        <f t="shared" si="29"/>
        <v>55</v>
      </c>
      <c r="L164" s="140">
        <f>K164/F164</f>
        <v>0.35483870967741937</v>
      </c>
      <c r="M164" s="135" t="s">
        <v>577</v>
      </c>
      <c r="N164" s="141">
        <v>42944</v>
      </c>
      <c r="O164" s="54"/>
      <c r="P164" s="54"/>
      <c r="Q164" s="202"/>
      <c r="R164" s="54"/>
      <c r="S164" s="37"/>
      <c r="T164" s="54"/>
      <c r="U164" s="37"/>
      <c r="V164" s="54"/>
      <c r="W164" s="37"/>
      <c r="X164" s="54"/>
      <c r="Y164" s="37"/>
      <c r="Z164" s="54"/>
      <c r="AA164" s="37"/>
      <c r="AB164" s="54"/>
      <c r="AC164" s="37"/>
      <c r="AD164" s="54"/>
      <c r="AE164" s="37"/>
    </row>
    <row r="165" spans="1:31" ht="12.75" customHeight="1">
      <c r="A165" s="142">
        <v>77</v>
      </c>
      <c r="B165" s="143">
        <v>42710</v>
      </c>
      <c r="C165" s="143"/>
      <c r="D165" s="144" t="s">
        <v>713</v>
      </c>
      <c r="E165" s="145" t="s">
        <v>574</v>
      </c>
      <c r="F165" s="146">
        <v>150.5</v>
      </c>
      <c r="G165" s="146"/>
      <c r="H165" s="147">
        <v>72.5</v>
      </c>
      <c r="I165" s="147">
        <v>174</v>
      </c>
      <c r="J165" s="148" t="s">
        <v>714</v>
      </c>
      <c r="K165" s="149">
        <v>-78</v>
      </c>
      <c r="L165" s="150">
        <v>-0.51827242524916906</v>
      </c>
      <c r="M165" s="146" t="s">
        <v>587</v>
      </c>
      <c r="N165" s="143">
        <v>43333</v>
      </c>
      <c r="O165" s="54"/>
      <c r="P165" s="54"/>
      <c r="Q165" s="202"/>
      <c r="R165" s="54"/>
      <c r="S165" s="37"/>
      <c r="T165" s="54"/>
      <c r="U165" s="37"/>
      <c r="V165" s="54"/>
      <c r="W165" s="37"/>
      <c r="X165" s="54"/>
      <c r="Y165" s="37"/>
      <c r="Z165" s="54"/>
      <c r="AA165" s="37"/>
      <c r="AB165" s="54"/>
      <c r="AC165" s="37"/>
      <c r="AD165" s="54"/>
      <c r="AE165" s="37"/>
    </row>
    <row r="166" spans="1:31" ht="12.75" customHeight="1">
      <c r="A166" s="132">
        <v>78</v>
      </c>
      <c r="B166" s="133">
        <v>42712</v>
      </c>
      <c r="C166" s="133"/>
      <c r="D166" s="134" t="s">
        <v>715</v>
      </c>
      <c r="E166" s="135" t="s">
        <v>574</v>
      </c>
      <c r="F166" s="136">
        <v>380</v>
      </c>
      <c r="G166" s="135"/>
      <c r="H166" s="135">
        <v>478</v>
      </c>
      <c r="I166" s="137">
        <v>468</v>
      </c>
      <c r="J166" s="138" t="s">
        <v>661</v>
      </c>
      <c r="K166" s="139">
        <f>H166-F166</f>
        <v>98</v>
      </c>
      <c r="L166" s="140">
        <f>K166/F166</f>
        <v>0.25789473684210529</v>
      </c>
      <c r="M166" s="135" t="s">
        <v>577</v>
      </c>
      <c r="N166" s="141">
        <v>43025</v>
      </c>
      <c r="O166" s="54"/>
      <c r="P166" s="54"/>
      <c r="Q166" s="202"/>
      <c r="R166" s="54"/>
      <c r="S166" s="37"/>
      <c r="T166" s="54"/>
      <c r="U166" s="37"/>
      <c r="V166" s="54"/>
      <c r="W166" s="37"/>
      <c r="X166" s="54"/>
      <c r="Y166" s="37"/>
      <c r="Z166" s="54"/>
      <c r="AA166" s="37"/>
      <c r="AB166" s="54"/>
      <c r="AC166" s="37"/>
      <c r="AD166" s="54"/>
      <c r="AE166" s="37"/>
    </row>
    <row r="167" spans="1:31" ht="12.75" customHeight="1">
      <c r="A167" s="132">
        <v>79</v>
      </c>
      <c r="B167" s="133">
        <v>42734</v>
      </c>
      <c r="C167" s="133"/>
      <c r="D167" s="134" t="s">
        <v>119</v>
      </c>
      <c r="E167" s="135" t="s">
        <v>574</v>
      </c>
      <c r="F167" s="136">
        <v>305</v>
      </c>
      <c r="G167" s="135"/>
      <c r="H167" s="135">
        <v>375</v>
      </c>
      <c r="I167" s="137">
        <v>375</v>
      </c>
      <c r="J167" s="138" t="s">
        <v>661</v>
      </c>
      <c r="K167" s="139">
        <f>H167-F167</f>
        <v>70</v>
      </c>
      <c r="L167" s="140">
        <f>K167/F167</f>
        <v>0.22950819672131148</v>
      </c>
      <c r="M167" s="135" t="s">
        <v>577</v>
      </c>
      <c r="N167" s="141">
        <v>42768</v>
      </c>
      <c r="O167" s="54"/>
      <c r="P167" s="54"/>
      <c r="Q167" s="202"/>
      <c r="R167" s="54"/>
      <c r="S167" s="37"/>
      <c r="T167" s="54"/>
      <c r="U167" s="37"/>
      <c r="V167" s="54"/>
      <c r="W167" s="37"/>
      <c r="X167" s="54"/>
      <c r="Y167" s="37"/>
      <c r="Z167" s="54"/>
      <c r="AA167" s="37"/>
      <c r="AB167" s="54"/>
      <c r="AC167" s="37"/>
      <c r="AD167" s="54"/>
      <c r="AE167" s="37"/>
    </row>
    <row r="168" spans="1:31" ht="12.75" customHeight="1">
      <c r="A168" s="132">
        <v>80</v>
      </c>
      <c r="B168" s="133">
        <v>42739</v>
      </c>
      <c r="C168" s="133"/>
      <c r="D168" s="134" t="s">
        <v>102</v>
      </c>
      <c r="E168" s="135" t="s">
        <v>574</v>
      </c>
      <c r="F168" s="136">
        <v>99.5</v>
      </c>
      <c r="G168" s="135"/>
      <c r="H168" s="135">
        <v>158</v>
      </c>
      <c r="I168" s="137">
        <v>158</v>
      </c>
      <c r="J168" s="138" t="s">
        <v>661</v>
      </c>
      <c r="K168" s="139">
        <f>H168-F168</f>
        <v>58.5</v>
      </c>
      <c r="L168" s="140">
        <f>K168/F168</f>
        <v>0.5879396984924623</v>
      </c>
      <c r="M168" s="135" t="s">
        <v>577</v>
      </c>
      <c r="N168" s="141">
        <v>42898</v>
      </c>
      <c r="O168" s="54"/>
      <c r="P168" s="54"/>
      <c r="Q168" s="202"/>
      <c r="R168" s="54"/>
      <c r="S168" s="37"/>
      <c r="T168" s="54"/>
      <c r="U168" s="37"/>
      <c r="V168" s="54"/>
      <c r="W168" s="37"/>
      <c r="X168" s="54"/>
      <c r="Y168" s="37"/>
      <c r="Z168" s="54"/>
      <c r="AA168" s="37"/>
      <c r="AB168" s="54"/>
      <c r="AC168" s="37"/>
      <c r="AD168" s="54"/>
      <c r="AE168" s="37"/>
    </row>
    <row r="169" spans="1:31" ht="12.75" customHeight="1">
      <c r="A169" s="132">
        <v>81</v>
      </c>
      <c r="B169" s="133">
        <v>42739</v>
      </c>
      <c r="C169" s="133"/>
      <c r="D169" s="134" t="s">
        <v>102</v>
      </c>
      <c r="E169" s="135" t="s">
        <v>574</v>
      </c>
      <c r="F169" s="136">
        <v>99.5</v>
      </c>
      <c r="G169" s="135"/>
      <c r="H169" s="135">
        <v>158</v>
      </c>
      <c r="I169" s="137">
        <v>158</v>
      </c>
      <c r="J169" s="138" t="s">
        <v>661</v>
      </c>
      <c r="K169" s="139">
        <v>58.5</v>
      </c>
      <c r="L169" s="140">
        <v>0.58793969849246197</v>
      </c>
      <c r="M169" s="135" t="s">
        <v>577</v>
      </c>
      <c r="N169" s="141">
        <v>42898</v>
      </c>
      <c r="O169" s="54"/>
      <c r="P169" s="54"/>
      <c r="Q169" s="202"/>
      <c r="R169" s="54"/>
      <c r="S169" s="37"/>
      <c r="T169" s="54"/>
      <c r="U169" s="37"/>
      <c r="V169" s="54"/>
      <c r="W169" s="37"/>
      <c r="X169" s="54"/>
      <c r="Y169" s="37"/>
      <c r="Z169" s="54"/>
      <c r="AA169" s="37"/>
      <c r="AB169" s="54"/>
      <c r="AC169" s="37"/>
      <c r="AD169" s="54"/>
      <c r="AE169" s="37"/>
    </row>
    <row r="170" spans="1:31" ht="12.75" customHeight="1">
      <c r="A170" s="132">
        <v>82</v>
      </c>
      <c r="B170" s="133">
        <v>42786</v>
      </c>
      <c r="C170" s="133"/>
      <c r="D170" s="134" t="s">
        <v>207</v>
      </c>
      <c r="E170" s="135" t="s">
        <v>574</v>
      </c>
      <c r="F170" s="136">
        <v>140.5</v>
      </c>
      <c r="G170" s="135"/>
      <c r="H170" s="135">
        <v>220</v>
      </c>
      <c r="I170" s="137">
        <v>220</v>
      </c>
      <c r="J170" s="138" t="s">
        <v>661</v>
      </c>
      <c r="K170" s="139">
        <f>H170-F170</f>
        <v>79.5</v>
      </c>
      <c r="L170" s="140">
        <f>K170/F170</f>
        <v>0.5658362989323843</v>
      </c>
      <c r="M170" s="135" t="s">
        <v>577</v>
      </c>
      <c r="N170" s="141">
        <v>42864</v>
      </c>
      <c r="O170" s="54"/>
      <c r="P170" s="54"/>
      <c r="Q170" s="202"/>
      <c r="R170" s="54"/>
      <c r="S170" s="37"/>
      <c r="T170" s="54"/>
      <c r="U170" s="37"/>
      <c r="V170" s="54"/>
      <c r="W170" s="37"/>
      <c r="X170" s="54"/>
      <c r="Y170" s="37"/>
      <c r="Z170" s="54"/>
      <c r="AA170" s="37"/>
      <c r="AB170" s="54"/>
      <c r="AC170" s="37"/>
      <c r="AD170" s="54"/>
      <c r="AE170" s="37"/>
    </row>
    <row r="171" spans="1:31" ht="12.75" customHeight="1">
      <c r="A171" s="132">
        <v>83</v>
      </c>
      <c r="B171" s="133">
        <v>42786</v>
      </c>
      <c r="C171" s="133"/>
      <c r="D171" s="134" t="s">
        <v>716</v>
      </c>
      <c r="E171" s="135" t="s">
        <v>574</v>
      </c>
      <c r="F171" s="136">
        <v>202.5</v>
      </c>
      <c r="G171" s="135"/>
      <c r="H171" s="135">
        <v>234</v>
      </c>
      <c r="I171" s="137">
        <v>234</v>
      </c>
      <c r="J171" s="138" t="s">
        <v>661</v>
      </c>
      <c r="K171" s="139">
        <v>31.5</v>
      </c>
      <c r="L171" s="140">
        <v>0.155555555555556</v>
      </c>
      <c r="M171" s="135" t="s">
        <v>577</v>
      </c>
      <c r="N171" s="141">
        <v>42836</v>
      </c>
      <c r="O171" s="54"/>
      <c r="P171" s="54"/>
      <c r="Q171" s="202"/>
      <c r="R171" s="54"/>
      <c r="S171" s="37"/>
      <c r="T171" s="54"/>
      <c r="U171" s="37"/>
      <c r="V171" s="54"/>
      <c r="W171" s="37"/>
      <c r="X171" s="54"/>
      <c r="Y171" s="37"/>
      <c r="Z171" s="54"/>
      <c r="AA171" s="37"/>
      <c r="AB171" s="54"/>
      <c r="AC171" s="37"/>
      <c r="AD171" s="54"/>
      <c r="AE171" s="37"/>
    </row>
    <row r="172" spans="1:31" ht="12.75" customHeight="1">
      <c r="A172" s="132">
        <v>84</v>
      </c>
      <c r="B172" s="133">
        <v>42818</v>
      </c>
      <c r="C172" s="133"/>
      <c r="D172" s="134" t="s">
        <v>717</v>
      </c>
      <c r="E172" s="135" t="s">
        <v>574</v>
      </c>
      <c r="F172" s="136">
        <v>300.5</v>
      </c>
      <c r="G172" s="135"/>
      <c r="H172" s="135">
        <v>417.5</v>
      </c>
      <c r="I172" s="137">
        <v>420</v>
      </c>
      <c r="J172" s="138" t="s">
        <v>718</v>
      </c>
      <c r="K172" s="139">
        <f>H172-F172</f>
        <v>117</v>
      </c>
      <c r="L172" s="140">
        <f>K172/F172</f>
        <v>0.38935108153078202</v>
      </c>
      <c r="M172" s="135" t="s">
        <v>577</v>
      </c>
      <c r="N172" s="141">
        <v>43070</v>
      </c>
      <c r="O172" s="54"/>
      <c r="P172" s="54"/>
      <c r="Q172" s="202"/>
      <c r="R172" s="54"/>
      <c r="S172" s="37"/>
      <c r="T172" s="54"/>
      <c r="U172" s="37"/>
      <c r="V172" s="54"/>
      <c r="W172" s="37"/>
      <c r="X172" s="54"/>
      <c r="Y172" s="37"/>
      <c r="Z172" s="54"/>
      <c r="AA172" s="37"/>
      <c r="AB172" s="54"/>
      <c r="AC172" s="37"/>
      <c r="AD172" s="54"/>
      <c r="AE172" s="37"/>
    </row>
    <row r="173" spans="1:31" ht="12.75" customHeight="1">
      <c r="A173" s="132">
        <v>85</v>
      </c>
      <c r="B173" s="133">
        <v>42818</v>
      </c>
      <c r="C173" s="133"/>
      <c r="D173" s="134" t="s">
        <v>691</v>
      </c>
      <c r="E173" s="135" t="s">
        <v>574</v>
      </c>
      <c r="F173" s="136">
        <v>850</v>
      </c>
      <c r="G173" s="135"/>
      <c r="H173" s="135">
        <v>1042.5</v>
      </c>
      <c r="I173" s="137">
        <v>1023</v>
      </c>
      <c r="J173" s="138" t="s">
        <v>719</v>
      </c>
      <c r="K173" s="139">
        <v>192.5</v>
      </c>
      <c r="L173" s="140">
        <v>0.22647058823529401</v>
      </c>
      <c r="M173" s="135" t="s">
        <v>577</v>
      </c>
      <c r="N173" s="141">
        <v>42830</v>
      </c>
      <c r="O173" s="54"/>
      <c r="P173" s="54"/>
      <c r="Q173" s="202"/>
      <c r="R173" s="54"/>
      <c r="S173" s="37"/>
      <c r="T173" s="54"/>
      <c r="U173" s="37"/>
      <c r="V173" s="54"/>
      <c r="W173" s="37"/>
      <c r="X173" s="54"/>
      <c r="Y173" s="37"/>
      <c r="Z173" s="54"/>
      <c r="AA173" s="37"/>
      <c r="AB173" s="54"/>
      <c r="AC173" s="37"/>
      <c r="AD173" s="54"/>
      <c r="AE173" s="37"/>
    </row>
    <row r="174" spans="1:31" ht="12.75" customHeight="1">
      <c r="A174" s="132">
        <v>86</v>
      </c>
      <c r="B174" s="133">
        <v>42830</v>
      </c>
      <c r="C174" s="133"/>
      <c r="D174" s="134" t="s">
        <v>484</v>
      </c>
      <c r="E174" s="135" t="s">
        <v>574</v>
      </c>
      <c r="F174" s="136">
        <v>785</v>
      </c>
      <c r="G174" s="135"/>
      <c r="H174" s="135">
        <v>930</v>
      </c>
      <c r="I174" s="137">
        <v>920</v>
      </c>
      <c r="J174" s="138" t="s">
        <v>720</v>
      </c>
      <c r="K174" s="139">
        <f>H174-F174</f>
        <v>145</v>
      </c>
      <c r="L174" s="140">
        <f>K174/F174</f>
        <v>0.18471337579617833</v>
      </c>
      <c r="M174" s="135" t="s">
        <v>577</v>
      </c>
      <c r="N174" s="141">
        <v>42976</v>
      </c>
      <c r="O174" s="54"/>
      <c r="P174" s="54"/>
      <c r="Q174" s="202"/>
      <c r="R174" s="54"/>
      <c r="S174" s="37"/>
      <c r="T174" s="54"/>
      <c r="U174" s="37"/>
      <c r="V174" s="54"/>
      <c r="W174" s="37"/>
      <c r="X174" s="54"/>
      <c r="Y174" s="37"/>
      <c r="Z174" s="54"/>
      <c r="AA174" s="37"/>
      <c r="AB174" s="54"/>
      <c r="AC174" s="37"/>
      <c r="AD174" s="54"/>
      <c r="AE174" s="37"/>
    </row>
    <row r="175" spans="1:31" ht="12.75" customHeight="1">
      <c r="A175" s="142">
        <v>87</v>
      </c>
      <c r="B175" s="143">
        <v>42831</v>
      </c>
      <c r="C175" s="143"/>
      <c r="D175" s="144" t="s">
        <v>721</v>
      </c>
      <c r="E175" s="145" t="s">
        <v>574</v>
      </c>
      <c r="F175" s="146">
        <v>40</v>
      </c>
      <c r="G175" s="146"/>
      <c r="H175" s="147">
        <v>13.1</v>
      </c>
      <c r="I175" s="147">
        <v>60</v>
      </c>
      <c r="J175" s="148" t="s">
        <v>722</v>
      </c>
      <c r="K175" s="149">
        <v>-26.9</v>
      </c>
      <c r="L175" s="150">
        <v>-0.67249999999999999</v>
      </c>
      <c r="M175" s="146" t="s">
        <v>587</v>
      </c>
      <c r="N175" s="143">
        <v>43138</v>
      </c>
      <c r="O175" s="54"/>
      <c r="P175" s="54"/>
      <c r="Q175" s="202"/>
      <c r="R175" s="54"/>
      <c r="S175" s="37"/>
      <c r="T175" s="54"/>
      <c r="U175" s="37"/>
      <c r="V175" s="54"/>
      <c r="W175" s="37"/>
      <c r="X175" s="54"/>
      <c r="Y175" s="37"/>
      <c r="Z175" s="54"/>
      <c r="AA175" s="37"/>
      <c r="AB175" s="54"/>
      <c r="AC175" s="37"/>
      <c r="AD175" s="54"/>
      <c r="AE175" s="37"/>
    </row>
    <row r="176" spans="1:31" ht="12.75" customHeight="1">
      <c r="A176" s="132">
        <v>88</v>
      </c>
      <c r="B176" s="133">
        <v>42837</v>
      </c>
      <c r="C176" s="133"/>
      <c r="D176" s="134" t="s">
        <v>100</v>
      </c>
      <c r="E176" s="135" t="s">
        <v>574</v>
      </c>
      <c r="F176" s="136">
        <v>289.5</v>
      </c>
      <c r="G176" s="135"/>
      <c r="H176" s="135">
        <v>354</v>
      </c>
      <c r="I176" s="137">
        <v>360</v>
      </c>
      <c r="J176" s="138" t="s">
        <v>723</v>
      </c>
      <c r="K176" s="139">
        <f t="shared" ref="K176:K184" si="30">H176-F176</f>
        <v>64.5</v>
      </c>
      <c r="L176" s="140">
        <f t="shared" ref="L176:L184" si="31">K176/F176</f>
        <v>0.22279792746113988</v>
      </c>
      <c r="M176" s="135" t="s">
        <v>577</v>
      </c>
      <c r="N176" s="141">
        <v>43040</v>
      </c>
      <c r="O176" s="54"/>
      <c r="P176" s="54"/>
      <c r="Q176" s="202"/>
      <c r="R176" s="54"/>
      <c r="S176" s="37"/>
      <c r="T176" s="54"/>
      <c r="U176" s="37"/>
      <c r="V176" s="54"/>
      <c r="W176" s="37"/>
      <c r="X176" s="54"/>
      <c r="Y176" s="37"/>
      <c r="Z176" s="54"/>
      <c r="AA176" s="37"/>
      <c r="AB176" s="54"/>
      <c r="AC176" s="37"/>
      <c r="AD176" s="54"/>
      <c r="AE176" s="37"/>
    </row>
    <row r="177" spans="1:31" ht="12.75" customHeight="1">
      <c r="A177" s="132">
        <v>89</v>
      </c>
      <c r="B177" s="133">
        <v>42845</v>
      </c>
      <c r="C177" s="133"/>
      <c r="D177" s="134" t="s">
        <v>425</v>
      </c>
      <c r="E177" s="135" t="s">
        <v>574</v>
      </c>
      <c r="F177" s="136">
        <v>700</v>
      </c>
      <c r="G177" s="135"/>
      <c r="H177" s="135">
        <v>840</v>
      </c>
      <c r="I177" s="137">
        <v>840</v>
      </c>
      <c r="J177" s="138" t="s">
        <v>724</v>
      </c>
      <c r="K177" s="139">
        <f t="shared" si="30"/>
        <v>140</v>
      </c>
      <c r="L177" s="140">
        <f t="shared" si="31"/>
        <v>0.2</v>
      </c>
      <c r="M177" s="135" t="s">
        <v>577</v>
      </c>
      <c r="N177" s="141">
        <v>42893</v>
      </c>
      <c r="O177" s="54"/>
      <c r="P177" s="54"/>
      <c r="Q177" s="202"/>
      <c r="R177" s="54"/>
      <c r="S177" s="37"/>
      <c r="T177" s="54"/>
      <c r="U177" s="37"/>
      <c r="V177" s="54"/>
      <c r="W177" s="37"/>
      <c r="X177" s="54"/>
      <c r="Y177" s="37"/>
      <c r="Z177" s="54"/>
      <c r="AA177" s="37"/>
      <c r="AB177" s="54"/>
      <c r="AC177" s="37"/>
      <c r="AD177" s="54"/>
      <c r="AE177" s="37"/>
    </row>
    <row r="178" spans="1:31" ht="12.75" customHeight="1">
      <c r="A178" s="132">
        <v>90</v>
      </c>
      <c r="B178" s="133">
        <v>42887</v>
      </c>
      <c r="C178" s="133"/>
      <c r="D178" s="134" t="s">
        <v>725</v>
      </c>
      <c r="E178" s="135" t="s">
        <v>574</v>
      </c>
      <c r="F178" s="136">
        <v>130</v>
      </c>
      <c r="G178" s="135"/>
      <c r="H178" s="135">
        <v>144.25</v>
      </c>
      <c r="I178" s="137">
        <v>170</v>
      </c>
      <c r="J178" s="138" t="s">
        <v>726</v>
      </c>
      <c r="K178" s="139">
        <f t="shared" si="30"/>
        <v>14.25</v>
      </c>
      <c r="L178" s="140">
        <f t="shared" si="31"/>
        <v>0.10961538461538461</v>
      </c>
      <c r="M178" s="135" t="s">
        <v>577</v>
      </c>
      <c r="N178" s="141">
        <v>43675</v>
      </c>
      <c r="O178" s="54"/>
      <c r="P178" s="54"/>
      <c r="Q178" s="202"/>
      <c r="R178" s="54"/>
      <c r="S178" s="37"/>
      <c r="T178" s="54"/>
      <c r="U178" s="37"/>
      <c r="V178" s="54"/>
      <c r="W178" s="37"/>
      <c r="X178" s="54"/>
      <c r="Y178" s="37"/>
      <c r="Z178" s="54"/>
      <c r="AA178" s="37"/>
      <c r="AB178" s="54"/>
      <c r="AC178" s="37"/>
      <c r="AD178" s="54"/>
      <c r="AE178" s="37"/>
    </row>
    <row r="179" spans="1:31" ht="12.75" customHeight="1">
      <c r="A179" s="132">
        <v>91</v>
      </c>
      <c r="B179" s="133">
        <v>42901</v>
      </c>
      <c r="C179" s="133"/>
      <c r="D179" s="134" t="s">
        <v>727</v>
      </c>
      <c r="E179" s="135" t="s">
        <v>574</v>
      </c>
      <c r="F179" s="136">
        <v>214.5</v>
      </c>
      <c r="G179" s="135"/>
      <c r="H179" s="135">
        <v>262</v>
      </c>
      <c r="I179" s="137">
        <v>262</v>
      </c>
      <c r="J179" s="138" t="s">
        <v>596</v>
      </c>
      <c r="K179" s="139">
        <f t="shared" si="30"/>
        <v>47.5</v>
      </c>
      <c r="L179" s="140">
        <f t="shared" si="31"/>
        <v>0.22144522144522144</v>
      </c>
      <c r="M179" s="135" t="s">
        <v>577</v>
      </c>
      <c r="N179" s="141">
        <v>42977</v>
      </c>
      <c r="O179" s="54"/>
      <c r="P179" s="54"/>
      <c r="Q179" s="202"/>
      <c r="R179" s="54"/>
      <c r="S179" s="37"/>
      <c r="T179" s="54"/>
      <c r="U179" s="37"/>
      <c r="V179" s="54"/>
      <c r="W179" s="37"/>
      <c r="X179" s="54"/>
      <c r="Y179" s="37"/>
      <c r="Z179" s="54"/>
      <c r="AA179" s="37"/>
      <c r="AB179" s="54"/>
      <c r="AC179" s="37"/>
      <c r="AD179" s="54"/>
      <c r="AE179" s="37"/>
    </row>
    <row r="180" spans="1:31" ht="12.75" customHeight="1">
      <c r="A180" s="163">
        <v>92</v>
      </c>
      <c r="B180" s="164">
        <v>42933</v>
      </c>
      <c r="C180" s="164"/>
      <c r="D180" s="165" t="s">
        <v>728</v>
      </c>
      <c r="E180" s="166" t="s">
        <v>574</v>
      </c>
      <c r="F180" s="167">
        <v>370</v>
      </c>
      <c r="G180" s="166"/>
      <c r="H180" s="166">
        <v>447.5</v>
      </c>
      <c r="I180" s="168">
        <v>450</v>
      </c>
      <c r="J180" s="169" t="s">
        <v>661</v>
      </c>
      <c r="K180" s="139">
        <f t="shared" si="30"/>
        <v>77.5</v>
      </c>
      <c r="L180" s="170">
        <f t="shared" si="31"/>
        <v>0.20945945945945946</v>
      </c>
      <c r="M180" s="166" t="s">
        <v>577</v>
      </c>
      <c r="N180" s="171">
        <v>43035</v>
      </c>
      <c r="O180" s="54"/>
      <c r="P180" s="54"/>
      <c r="Q180" s="202"/>
      <c r="R180" s="54"/>
      <c r="S180" s="37"/>
      <c r="T180" s="54"/>
      <c r="U180" s="37"/>
      <c r="V180" s="54"/>
      <c r="W180" s="37"/>
      <c r="X180" s="54"/>
      <c r="Y180" s="37"/>
      <c r="Z180" s="54"/>
      <c r="AA180" s="37"/>
      <c r="AB180" s="54"/>
      <c r="AC180" s="37"/>
      <c r="AD180" s="54"/>
      <c r="AE180" s="37"/>
    </row>
    <row r="181" spans="1:31" ht="12.75" customHeight="1">
      <c r="A181" s="163">
        <v>93</v>
      </c>
      <c r="B181" s="164">
        <v>42943</v>
      </c>
      <c r="C181" s="164"/>
      <c r="D181" s="165" t="s">
        <v>205</v>
      </c>
      <c r="E181" s="166" t="s">
        <v>574</v>
      </c>
      <c r="F181" s="167">
        <v>657.5</v>
      </c>
      <c r="G181" s="166"/>
      <c r="H181" s="166">
        <v>825</v>
      </c>
      <c r="I181" s="168">
        <v>820</v>
      </c>
      <c r="J181" s="169" t="s">
        <v>661</v>
      </c>
      <c r="K181" s="139">
        <f t="shared" si="30"/>
        <v>167.5</v>
      </c>
      <c r="L181" s="170">
        <f t="shared" si="31"/>
        <v>0.25475285171102663</v>
      </c>
      <c r="M181" s="166" t="s">
        <v>577</v>
      </c>
      <c r="N181" s="171">
        <v>43090</v>
      </c>
      <c r="O181" s="54"/>
      <c r="P181" s="54"/>
      <c r="Q181" s="202"/>
      <c r="R181" s="54"/>
      <c r="S181" s="37"/>
      <c r="T181" s="54"/>
      <c r="U181" s="37"/>
      <c r="V181" s="54"/>
      <c r="W181" s="37"/>
      <c r="X181" s="54"/>
      <c r="Y181" s="37"/>
      <c r="Z181" s="54"/>
      <c r="AA181" s="37"/>
      <c r="AB181" s="54"/>
      <c r="AC181" s="37"/>
      <c r="AD181" s="54"/>
      <c r="AE181" s="37"/>
    </row>
    <row r="182" spans="1:31" ht="12.75" customHeight="1">
      <c r="A182" s="132">
        <v>94</v>
      </c>
      <c r="B182" s="133">
        <v>42964</v>
      </c>
      <c r="C182" s="133"/>
      <c r="D182" s="134" t="s">
        <v>379</v>
      </c>
      <c r="E182" s="135" t="s">
        <v>574</v>
      </c>
      <c r="F182" s="136">
        <v>605</v>
      </c>
      <c r="G182" s="135"/>
      <c r="H182" s="135">
        <v>750</v>
      </c>
      <c r="I182" s="137">
        <v>750</v>
      </c>
      <c r="J182" s="138" t="s">
        <v>720</v>
      </c>
      <c r="K182" s="139">
        <f t="shared" si="30"/>
        <v>145</v>
      </c>
      <c r="L182" s="140">
        <f t="shared" si="31"/>
        <v>0.23966942148760331</v>
      </c>
      <c r="M182" s="135" t="s">
        <v>577</v>
      </c>
      <c r="N182" s="141">
        <v>43027</v>
      </c>
      <c r="O182" s="54"/>
      <c r="P182" s="54"/>
      <c r="Q182" s="202"/>
      <c r="R182" s="54"/>
      <c r="S182" s="37"/>
      <c r="T182" s="54"/>
      <c r="U182" s="37"/>
      <c r="V182" s="54"/>
      <c r="W182" s="37"/>
      <c r="X182" s="54"/>
      <c r="Y182" s="37"/>
      <c r="Z182" s="54"/>
      <c r="AA182" s="37"/>
      <c r="AB182" s="54"/>
      <c r="AC182" s="37"/>
      <c r="AD182" s="54"/>
      <c r="AE182" s="37"/>
    </row>
    <row r="183" spans="1:31" ht="12.75" customHeight="1">
      <c r="A183" s="142">
        <v>95</v>
      </c>
      <c r="B183" s="143">
        <v>42979</v>
      </c>
      <c r="C183" s="143"/>
      <c r="D183" s="151" t="s">
        <v>729</v>
      </c>
      <c r="E183" s="146" t="s">
        <v>574</v>
      </c>
      <c r="F183" s="146">
        <v>255</v>
      </c>
      <c r="G183" s="147"/>
      <c r="H183" s="147">
        <v>217.25</v>
      </c>
      <c r="I183" s="147">
        <v>320</v>
      </c>
      <c r="J183" s="148" t="s">
        <v>730</v>
      </c>
      <c r="K183" s="149">
        <f t="shared" si="30"/>
        <v>-37.75</v>
      </c>
      <c r="L183" s="152">
        <f t="shared" si="31"/>
        <v>-0.14803921568627451</v>
      </c>
      <c r="M183" s="146" t="s">
        <v>587</v>
      </c>
      <c r="N183" s="143">
        <v>43661</v>
      </c>
      <c r="O183" s="54"/>
      <c r="P183" s="54"/>
      <c r="Q183" s="202"/>
      <c r="R183" s="54"/>
      <c r="S183" s="37"/>
      <c r="T183" s="54"/>
      <c r="U183" s="37"/>
      <c r="V183" s="54"/>
      <c r="W183" s="37"/>
      <c r="X183" s="54"/>
      <c r="Y183" s="37"/>
      <c r="Z183" s="54"/>
      <c r="AA183" s="37"/>
      <c r="AB183" s="54"/>
      <c r="AC183" s="37"/>
      <c r="AD183" s="54"/>
      <c r="AE183" s="37"/>
    </row>
    <row r="184" spans="1:31" ht="12.75" customHeight="1">
      <c r="A184" s="132">
        <v>96</v>
      </c>
      <c r="B184" s="133">
        <v>42997</v>
      </c>
      <c r="C184" s="133"/>
      <c r="D184" s="134" t="s">
        <v>731</v>
      </c>
      <c r="E184" s="135" t="s">
        <v>574</v>
      </c>
      <c r="F184" s="136">
        <v>215</v>
      </c>
      <c r="G184" s="135"/>
      <c r="H184" s="135">
        <v>258</v>
      </c>
      <c r="I184" s="137">
        <v>258</v>
      </c>
      <c r="J184" s="138" t="s">
        <v>661</v>
      </c>
      <c r="K184" s="139">
        <f t="shared" si="30"/>
        <v>43</v>
      </c>
      <c r="L184" s="140">
        <f t="shared" si="31"/>
        <v>0.2</v>
      </c>
      <c r="M184" s="135" t="s">
        <v>577</v>
      </c>
      <c r="N184" s="141">
        <v>43040</v>
      </c>
      <c r="O184" s="54"/>
      <c r="P184" s="54"/>
      <c r="Q184" s="202"/>
      <c r="R184" s="54"/>
      <c r="S184" s="37"/>
      <c r="T184" s="54"/>
      <c r="U184" s="37"/>
      <c r="V184" s="54"/>
      <c r="W184" s="37"/>
      <c r="X184" s="54"/>
      <c r="Y184" s="37"/>
      <c r="Z184" s="54"/>
      <c r="AA184" s="37"/>
      <c r="AB184" s="54"/>
      <c r="AC184" s="37"/>
      <c r="AD184" s="54"/>
      <c r="AE184" s="37"/>
    </row>
    <row r="185" spans="1:31" ht="12.75" customHeight="1">
      <c r="A185" s="132">
        <v>97</v>
      </c>
      <c r="B185" s="133">
        <v>42997</v>
      </c>
      <c r="C185" s="133"/>
      <c r="D185" s="134" t="s">
        <v>731</v>
      </c>
      <c r="E185" s="135" t="s">
        <v>574</v>
      </c>
      <c r="F185" s="136">
        <v>215</v>
      </c>
      <c r="G185" s="135"/>
      <c r="H185" s="135">
        <v>258</v>
      </c>
      <c r="I185" s="137">
        <v>258</v>
      </c>
      <c r="J185" s="169" t="s">
        <v>661</v>
      </c>
      <c r="K185" s="139">
        <v>43</v>
      </c>
      <c r="L185" s="140">
        <v>0.2</v>
      </c>
      <c r="M185" s="135" t="s">
        <v>577</v>
      </c>
      <c r="N185" s="141">
        <v>43040</v>
      </c>
      <c r="O185" s="54"/>
      <c r="P185" s="54"/>
      <c r="Q185" s="202"/>
      <c r="R185" s="54"/>
      <c r="S185" s="37"/>
      <c r="T185" s="54"/>
      <c r="U185" s="37"/>
      <c r="V185" s="54"/>
      <c r="W185" s="37"/>
      <c r="X185" s="54"/>
      <c r="Y185" s="37"/>
      <c r="Z185" s="54"/>
      <c r="AA185" s="37"/>
      <c r="AB185" s="54"/>
      <c r="AC185" s="37"/>
      <c r="AD185" s="54"/>
      <c r="AE185" s="37"/>
    </row>
    <row r="186" spans="1:31" ht="12.75" customHeight="1">
      <c r="A186" s="163">
        <v>98</v>
      </c>
      <c r="B186" s="164">
        <v>42998</v>
      </c>
      <c r="C186" s="164"/>
      <c r="D186" s="165" t="s">
        <v>732</v>
      </c>
      <c r="E186" s="166" t="s">
        <v>574</v>
      </c>
      <c r="F186" s="136">
        <v>75</v>
      </c>
      <c r="G186" s="166"/>
      <c r="H186" s="166">
        <v>90</v>
      </c>
      <c r="I186" s="168">
        <v>90</v>
      </c>
      <c r="J186" s="138" t="s">
        <v>733</v>
      </c>
      <c r="K186" s="139">
        <f t="shared" ref="K186:K191" si="32">H186-F186</f>
        <v>15</v>
      </c>
      <c r="L186" s="140">
        <f t="shared" ref="L186:L191" si="33">K186/F186</f>
        <v>0.2</v>
      </c>
      <c r="M186" s="135" t="s">
        <v>577</v>
      </c>
      <c r="N186" s="141">
        <v>43019</v>
      </c>
      <c r="O186" s="54"/>
      <c r="P186" s="54"/>
      <c r="Q186" s="202"/>
      <c r="R186" s="54"/>
      <c r="S186" s="37"/>
      <c r="T186" s="54"/>
      <c r="U186" s="37"/>
      <c r="V186" s="54"/>
      <c r="W186" s="37"/>
      <c r="X186" s="54"/>
      <c r="Y186" s="37"/>
      <c r="Z186" s="54"/>
      <c r="AA186" s="37"/>
      <c r="AB186" s="54"/>
      <c r="AC186" s="37"/>
      <c r="AD186" s="54"/>
      <c r="AE186" s="37"/>
    </row>
    <row r="187" spans="1:31" ht="12.75" customHeight="1">
      <c r="A187" s="163">
        <v>99</v>
      </c>
      <c r="B187" s="164">
        <v>43011</v>
      </c>
      <c r="C187" s="164"/>
      <c r="D187" s="165" t="s">
        <v>734</v>
      </c>
      <c r="E187" s="166" t="s">
        <v>574</v>
      </c>
      <c r="F187" s="167">
        <v>315</v>
      </c>
      <c r="G187" s="166"/>
      <c r="H187" s="166">
        <v>392</v>
      </c>
      <c r="I187" s="168">
        <v>384</v>
      </c>
      <c r="J187" s="169" t="s">
        <v>735</v>
      </c>
      <c r="K187" s="139">
        <f t="shared" si="32"/>
        <v>77</v>
      </c>
      <c r="L187" s="170">
        <f t="shared" si="33"/>
        <v>0.24444444444444444</v>
      </c>
      <c r="M187" s="166" t="s">
        <v>577</v>
      </c>
      <c r="N187" s="171">
        <v>43017</v>
      </c>
      <c r="O187" s="54"/>
      <c r="P187" s="54"/>
      <c r="Q187" s="202"/>
      <c r="R187" s="54"/>
      <c r="S187" s="37"/>
      <c r="T187" s="54"/>
      <c r="U187" s="37"/>
      <c r="V187" s="54"/>
      <c r="W187" s="37"/>
      <c r="X187" s="54"/>
      <c r="Y187" s="37"/>
      <c r="Z187" s="54"/>
      <c r="AA187" s="37"/>
      <c r="AB187" s="54"/>
      <c r="AC187" s="37"/>
      <c r="AD187" s="54"/>
      <c r="AE187" s="37"/>
    </row>
    <row r="188" spans="1:31" ht="12.75" customHeight="1">
      <c r="A188" s="163">
        <v>100</v>
      </c>
      <c r="B188" s="164">
        <v>43013</v>
      </c>
      <c r="C188" s="164"/>
      <c r="D188" s="165" t="s">
        <v>457</v>
      </c>
      <c r="E188" s="166" t="s">
        <v>574</v>
      </c>
      <c r="F188" s="167">
        <v>145</v>
      </c>
      <c r="G188" s="166"/>
      <c r="H188" s="166">
        <v>179</v>
      </c>
      <c r="I188" s="168">
        <v>180</v>
      </c>
      <c r="J188" s="169" t="s">
        <v>736</v>
      </c>
      <c r="K188" s="139">
        <f t="shared" si="32"/>
        <v>34</v>
      </c>
      <c r="L188" s="170">
        <f t="shared" si="33"/>
        <v>0.23448275862068965</v>
      </c>
      <c r="M188" s="166" t="s">
        <v>577</v>
      </c>
      <c r="N188" s="171">
        <v>43025</v>
      </c>
      <c r="O188" s="54"/>
      <c r="P188" s="54"/>
      <c r="Q188" s="202"/>
      <c r="R188" s="54"/>
      <c r="S188" s="37"/>
      <c r="T188" s="54"/>
      <c r="U188" s="37"/>
      <c r="V188" s="54"/>
      <c r="W188" s="37"/>
      <c r="X188" s="54"/>
      <c r="Y188" s="37"/>
      <c r="Z188" s="54"/>
      <c r="AA188" s="37"/>
      <c r="AB188" s="54"/>
      <c r="AC188" s="37"/>
      <c r="AD188" s="54"/>
      <c r="AE188" s="37"/>
    </row>
    <row r="189" spans="1:31" ht="12.75" customHeight="1">
      <c r="A189" s="163">
        <v>101</v>
      </c>
      <c r="B189" s="164">
        <v>43014</v>
      </c>
      <c r="C189" s="164"/>
      <c r="D189" s="165" t="s">
        <v>354</v>
      </c>
      <c r="E189" s="166" t="s">
        <v>574</v>
      </c>
      <c r="F189" s="167">
        <v>256</v>
      </c>
      <c r="G189" s="166"/>
      <c r="H189" s="166">
        <v>323</v>
      </c>
      <c r="I189" s="168">
        <v>320</v>
      </c>
      <c r="J189" s="169" t="s">
        <v>661</v>
      </c>
      <c r="K189" s="139">
        <f t="shared" si="32"/>
        <v>67</v>
      </c>
      <c r="L189" s="170">
        <f t="shared" si="33"/>
        <v>0.26171875</v>
      </c>
      <c r="M189" s="166" t="s">
        <v>577</v>
      </c>
      <c r="N189" s="171">
        <v>43067</v>
      </c>
      <c r="O189" s="54"/>
      <c r="P189" s="54"/>
      <c r="Q189" s="202"/>
      <c r="R189" s="54"/>
      <c r="S189" s="37"/>
      <c r="T189" s="54"/>
      <c r="U189" s="37"/>
      <c r="V189" s="54"/>
      <c r="W189" s="37"/>
      <c r="X189" s="54"/>
      <c r="Y189" s="37"/>
      <c r="Z189" s="54"/>
      <c r="AA189" s="37"/>
      <c r="AB189" s="54"/>
      <c r="AC189" s="37"/>
      <c r="AD189" s="54"/>
      <c r="AE189" s="37"/>
    </row>
    <row r="190" spans="1:31" ht="12.75" customHeight="1">
      <c r="A190" s="163">
        <v>102</v>
      </c>
      <c r="B190" s="164">
        <v>43017</v>
      </c>
      <c r="C190" s="164"/>
      <c r="D190" s="165" t="s">
        <v>368</v>
      </c>
      <c r="E190" s="166" t="s">
        <v>574</v>
      </c>
      <c r="F190" s="167">
        <v>137.5</v>
      </c>
      <c r="G190" s="166"/>
      <c r="H190" s="166">
        <v>184</v>
      </c>
      <c r="I190" s="168">
        <v>183</v>
      </c>
      <c r="J190" s="169" t="s">
        <v>737</v>
      </c>
      <c r="K190" s="139">
        <f t="shared" si="32"/>
        <v>46.5</v>
      </c>
      <c r="L190" s="170">
        <f t="shared" si="33"/>
        <v>0.33818181818181819</v>
      </c>
      <c r="M190" s="166" t="s">
        <v>577</v>
      </c>
      <c r="N190" s="171">
        <v>43108</v>
      </c>
      <c r="O190" s="54"/>
      <c r="P190" s="54"/>
      <c r="Q190" s="202"/>
      <c r="R190" s="54"/>
      <c r="S190" s="37"/>
      <c r="T190" s="54"/>
      <c r="U190" s="37"/>
      <c r="V190" s="54"/>
      <c r="W190" s="37"/>
      <c r="X190" s="54"/>
      <c r="Y190" s="37"/>
      <c r="Z190" s="54"/>
      <c r="AA190" s="37"/>
      <c r="AB190" s="54"/>
      <c r="AC190" s="37"/>
      <c r="AD190" s="54"/>
      <c r="AE190" s="37"/>
    </row>
    <row r="191" spans="1:31" ht="12.75" customHeight="1">
      <c r="A191" s="163">
        <v>103</v>
      </c>
      <c r="B191" s="164">
        <v>43018</v>
      </c>
      <c r="C191" s="164"/>
      <c r="D191" s="165" t="s">
        <v>738</v>
      </c>
      <c r="E191" s="166" t="s">
        <v>574</v>
      </c>
      <c r="F191" s="167">
        <v>125.5</v>
      </c>
      <c r="G191" s="166"/>
      <c r="H191" s="166">
        <v>158</v>
      </c>
      <c r="I191" s="168">
        <v>155</v>
      </c>
      <c r="J191" s="169" t="s">
        <v>739</v>
      </c>
      <c r="K191" s="139">
        <f t="shared" si="32"/>
        <v>32.5</v>
      </c>
      <c r="L191" s="170">
        <f t="shared" si="33"/>
        <v>0.25896414342629481</v>
      </c>
      <c r="M191" s="166" t="s">
        <v>577</v>
      </c>
      <c r="N191" s="171">
        <v>43067</v>
      </c>
      <c r="O191" s="54"/>
      <c r="P191" s="54"/>
      <c r="Q191" s="202"/>
      <c r="R191" s="54"/>
      <c r="S191" s="37"/>
      <c r="T191" s="54"/>
      <c r="U191" s="37"/>
      <c r="V191" s="54"/>
      <c r="W191" s="37"/>
      <c r="X191" s="54"/>
      <c r="Y191" s="37"/>
      <c r="Z191" s="54"/>
      <c r="AA191" s="37"/>
      <c r="AB191" s="54"/>
      <c r="AC191" s="37"/>
      <c r="AD191" s="54"/>
      <c r="AE191" s="37"/>
    </row>
    <row r="192" spans="1:31" ht="12.75" customHeight="1">
      <c r="A192" s="163">
        <v>104</v>
      </c>
      <c r="B192" s="164">
        <v>43018</v>
      </c>
      <c r="C192" s="164"/>
      <c r="D192" s="165" t="s">
        <v>740</v>
      </c>
      <c r="E192" s="166" t="s">
        <v>574</v>
      </c>
      <c r="F192" s="167">
        <v>895</v>
      </c>
      <c r="G192" s="166"/>
      <c r="H192" s="166">
        <v>1122.5</v>
      </c>
      <c r="I192" s="168">
        <v>1078</v>
      </c>
      <c r="J192" s="169" t="s">
        <v>741</v>
      </c>
      <c r="K192" s="139">
        <v>227.5</v>
      </c>
      <c r="L192" s="170">
        <v>0.25418994413407803</v>
      </c>
      <c r="M192" s="166" t="s">
        <v>577</v>
      </c>
      <c r="N192" s="171">
        <v>43117</v>
      </c>
      <c r="O192" s="54"/>
      <c r="P192" s="54"/>
      <c r="Q192" s="202"/>
      <c r="R192" s="54"/>
      <c r="S192" s="37"/>
      <c r="T192" s="54"/>
      <c r="U192" s="37"/>
      <c r="V192" s="54"/>
      <c r="W192" s="37"/>
      <c r="X192" s="54"/>
      <c r="Y192" s="37"/>
      <c r="Z192" s="54"/>
      <c r="AA192" s="37"/>
      <c r="AB192" s="54"/>
      <c r="AC192" s="37"/>
      <c r="AD192" s="54"/>
      <c r="AE192" s="37"/>
    </row>
    <row r="193" spans="1:31" ht="12.75" customHeight="1">
      <c r="A193" s="163">
        <v>105</v>
      </c>
      <c r="B193" s="164">
        <v>43020</v>
      </c>
      <c r="C193" s="164"/>
      <c r="D193" s="165" t="s">
        <v>363</v>
      </c>
      <c r="E193" s="166" t="s">
        <v>574</v>
      </c>
      <c r="F193" s="167">
        <v>525</v>
      </c>
      <c r="G193" s="166"/>
      <c r="H193" s="166">
        <v>629</v>
      </c>
      <c r="I193" s="168">
        <v>629</v>
      </c>
      <c r="J193" s="169" t="s">
        <v>661</v>
      </c>
      <c r="K193" s="139">
        <v>104</v>
      </c>
      <c r="L193" s="170">
        <v>0.19809523809523799</v>
      </c>
      <c r="M193" s="166" t="s">
        <v>577</v>
      </c>
      <c r="N193" s="171">
        <v>43119</v>
      </c>
      <c r="O193" s="54"/>
      <c r="P193" s="54"/>
      <c r="Q193" s="202"/>
      <c r="R193" s="54"/>
      <c r="S193" s="37"/>
      <c r="T193" s="54"/>
      <c r="U193" s="37"/>
      <c r="V193" s="54"/>
      <c r="W193" s="37"/>
      <c r="X193" s="54"/>
      <c r="Y193" s="37"/>
      <c r="Z193" s="54"/>
      <c r="AA193" s="37"/>
      <c r="AB193" s="54"/>
      <c r="AC193" s="37"/>
      <c r="AD193" s="54"/>
      <c r="AE193" s="37"/>
    </row>
    <row r="194" spans="1:31" ht="12.75" customHeight="1">
      <c r="A194" s="163">
        <v>106</v>
      </c>
      <c r="B194" s="164">
        <v>43046</v>
      </c>
      <c r="C194" s="164"/>
      <c r="D194" s="165" t="s">
        <v>401</v>
      </c>
      <c r="E194" s="166" t="s">
        <v>574</v>
      </c>
      <c r="F194" s="167">
        <v>740</v>
      </c>
      <c r="G194" s="166"/>
      <c r="H194" s="166">
        <v>892.5</v>
      </c>
      <c r="I194" s="168">
        <v>900</v>
      </c>
      <c r="J194" s="169" t="s">
        <v>742</v>
      </c>
      <c r="K194" s="139">
        <f>H194-F194</f>
        <v>152.5</v>
      </c>
      <c r="L194" s="170">
        <f>K194/F194</f>
        <v>0.20608108108108109</v>
      </c>
      <c r="M194" s="166" t="s">
        <v>577</v>
      </c>
      <c r="N194" s="171">
        <v>43052</v>
      </c>
      <c r="O194" s="54"/>
      <c r="P194" s="54"/>
      <c r="Q194" s="202"/>
      <c r="R194" s="54"/>
      <c r="S194" s="37"/>
      <c r="T194" s="54"/>
      <c r="U194" s="37"/>
      <c r="V194" s="54"/>
      <c r="W194" s="37"/>
      <c r="X194" s="54"/>
      <c r="Y194" s="37"/>
      <c r="Z194" s="54"/>
      <c r="AA194" s="37"/>
      <c r="AB194" s="54"/>
      <c r="AC194" s="37"/>
      <c r="AD194" s="54"/>
      <c r="AE194" s="37"/>
    </row>
    <row r="195" spans="1:31" ht="12.75" customHeight="1">
      <c r="A195" s="132">
        <v>107</v>
      </c>
      <c r="B195" s="133">
        <v>43073</v>
      </c>
      <c r="C195" s="133"/>
      <c r="D195" s="134" t="s">
        <v>743</v>
      </c>
      <c r="E195" s="135" t="s">
        <v>574</v>
      </c>
      <c r="F195" s="136">
        <v>118.5</v>
      </c>
      <c r="G195" s="135"/>
      <c r="H195" s="135">
        <v>143.5</v>
      </c>
      <c r="I195" s="137">
        <v>145</v>
      </c>
      <c r="J195" s="138" t="s">
        <v>744</v>
      </c>
      <c r="K195" s="139">
        <f>H195-F195</f>
        <v>25</v>
      </c>
      <c r="L195" s="140">
        <f>K195/F195</f>
        <v>0.2109704641350211</v>
      </c>
      <c r="M195" s="135" t="s">
        <v>577</v>
      </c>
      <c r="N195" s="141">
        <v>43097</v>
      </c>
      <c r="O195" s="54"/>
      <c r="P195" s="54"/>
      <c r="Q195" s="202"/>
      <c r="R195" s="54"/>
      <c r="S195" s="37"/>
      <c r="T195" s="54"/>
      <c r="U195" s="37"/>
      <c r="V195" s="54"/>
      <c r="W195" s="37"/>
      <c r="X195" s="54"/>
      <c r="Y195" s="37"/>
      <c r="Z195" s="54"/>
      <c r="AA195" s="37"/>
      <c r="AB195" s="54"/>
      <c r="AC195" s="37"/>
      <c r="AD195" s="54"/>
      <c r="AE195" s="37"/>
    </row>
    <row r="196" spans="1:31" ht="12.75" customHeight="1">
      <c r="A196" s="142">
        <v>108</v>
      </c>
      <c r="B196" s="143">
        <v>43090</v>
      </c>
      <c r="C196" s="143"/>
      <c r="D196" s="144" t="s">
        <v>430</v>
      </c>
      <c r="E196" s="145" t="s">
        <v>574</v>
      </c>
      <c r="F196" s="146">
        <v>715</v>
      </c>
      <c r="G196" s="146"/>
      <c r="H196" s="147">
        <v>500</v>
      </c>
      <c r="I196" s="147">
        <v>872</v>
      </c>
      <c r="J196" s="148" t="s">
        <v>745</v>
      </c>
      <c r="K196" s="149">
        <f>H196-F196</f>
        <v>-215</v>
      </c>
      <c r="L196" s="150">
        <f>K196/F196</f>
        <v>-0.30069930069930068</v>
      </c>
      <c r="M196" s="146" t="s">
        <v>587</v>
      </c>
      <c r="N196" s="143">
        <v>43670</v>
      </c>
      <c r="O196" s="54"/>
      <c r="P196" s="54"/>
      <c r="Q196" s="202"/>
      <c r="R196" s="54"/>
      <c r="S196" s="37"/>
      <c r="T196" s="54"/>
      <c r="U196" s="37"/>
      <c r="V196" s="54"/>
      <c r="W196" s="37"/>
      <c r="X196" s="54"/>
      <c r="Y196" s="37"/>
      <c r="Z196" s="54"/>
      <c r="AA196" s="37"/>
      <c r="AB196" s="54"/>
      <c r="AC196" s="37"/>
      <c r="AD196" s="54"/>
      <c r="AE196" s="37"/>
    </row>
    <row r="197" spans="1:31" ht="12.75" customHeight="1">
      <c r="A197" s="132">
        <v>109</v>
      </c>
      <c r="B197" s="133">
        <v>43098</v>
      </c>
      <c r="C197" s="133"/>
      <c r="D197" s="134" t="s">
        <v>734</v>
      </c>
      <c r="E197" s="135" t="s">
        <v>574</v>
      </c>
      <c r="F197" s="136">
        <v>435</v>
      </c>
      <c r="G197" s="135"/>
      <c r="H197" s="135">
        <v>542.5</v>
      </c>
      <c r="I197" s="137">
        <v>539</v>
      </c>
      <c r="J197" s="138" t="s">
        <v>661</v>
      </c>
      <c r="K197" s="139">
        <v>107.5</v>
      </c>
      <c r="L197" s="140">
        <v>0.247126436781609</v>
      </c>
      <c r="M197" s="135" t="s">
        <v>577</v>
      </c>
      <c r="N197" s="141">
        <v>43206</v>
      </c>
      <c r="O197" s="54"/>
      <c r="P197" s="54"/>
      <c r="Q197" s="202"/>
      <c r="R197" s="54"/>
      <c r="S197" s="37"/>
      <c r="T197" s="54"/>
      <c r="U197" s="37"/>
      <c r="V197" s="54"/>
      <c r="W197" s="37"/>
      <c r="X197" s="54"/>
      <c r="Y197" s="37"/>
      <c r="Z197" s="54"/>
      <c r="AA197" s="37"/>
      <c r="AB197" s="54"/>
      <c r="AC197" s="37"/>
      <c r="AD197" s="54"/>
      <c r="AE197" s="37"/>
    </row>
    <row r="198" spans="1:31" ht="12.75" customHeight="1">
      <c r="A198" s="132">
        <v>110</v>
      </c>
      <c r="B198" s="133">
        <v>43098</v>
      </c>
      <c r="C198" s="133"/>
      <c r="D198" s="134" t="s">
        <v>545</v>
      </c>
      <c r="E198" s="135" t="s">
        <v>574</v>
      </c>
      <c r="F198" s="136">
        <v>885</v>
      </c>
      <c r="G198" s="135"/>
      <c r="H198" s="135">
        <v>1090</v>
      </c>
      <c r="I198" s="137">
        <v>1084</v>
      </c>
      <c r="J198" s="138" t="s">
        <v>661</v>
      </c>
      <c r="K198" s="139">
        <v>205</v>
      </c>
      <c r="L198" s="140">
        <v>0.23163841807909599</v>
      </c>
      <c r="M198" s="135" t="s">
        <v>577</v>
      </c>
      <c r="N198" s="141">
        <v>43213</v>
      </c>
      <c r="O198" s="54"/>
      <c r="P198" s="54"/>
      <c r="Q198" s="202"/>
      <c r="R198" s="54"/>
      <c r="S198" s="37"/>
      <c r="T198" s="54"/>
      <c r="U198" s="37"/>
      <c r="V198" s="54"/>
      <c r="W198" s="37"/>
      <c r="X198" s="54"/>
      <c r="Y198" s="37"/>
      <c r="Z198" s="54"/>
      <c r="AA198" s="37"/>
      <c r="AB198" s="54"/>
      <c r="AC198" s="37"/>
      <c r="AD198" s="54"/>
      <c r="AE198" s="37"/>
    </row>
    <row r="199" spans="1:31" ht="12.75" customHeight="1">
      <c r="A199" s="172">
        <v>111</v>
      </c>
      <c r="B199" s="173">
        <v>43192</v>
      </c>
      <c r="C199" s="173"/>
      <c r="D199" s="151" t="s">
        <v>746</v>
      </c>
      <c r="E199" s="146" t="s">
        <v>574</v>
      </c>
      <c r="F199" s="174">
        <v>478.5</v>
      </c>
      <c r="G199" s="146"/>
      <c r="H199" s="146">
        <v>442</v>
      </c>
      <c r="I199" s="147">
        <v>613</v>
      </c>
      <c r="J199" s="148" t="s">
        <v>747</v>
      </c>
      <c r="K199" s="149">
        <f>H199-F199</f>
        <v>-36.5</v>
      </c>
      <c r="L199" s="150">
        <f>K199/F199</f>
        <v>-7.6280041797283177E-2</v>
      </c>
      <c r="M199" s="146" t="s">
        <v>587</v>
      </c>
      <c r="N199" s="143">
        <v>43762</v>
      </c>
      <c r="O199" s="54"/>
      <c r="P199" s="54"/>
      <c r="Q199" s="202"/>
      <c r="R199" s="54"/>
      <c r="S199" s="37"/>
      <c r="T199" s="54"/>
      <c r="U199" s="37"/>
      <c r="V199" s="54"/>
      <c r="W199" s="37"/>
      <c r="X199" s="54"/>
      <c r="Y199" s="37"/>
      <c r="Z199" s="54"/>
      <c r="AA199" s="37"/>
      <c r="AB199" s="54"/>
      <c r="AC199" s="37"/>
      <c r="AD199" s="54"/>
      <c r="AE199" s="37"/>
    </row>
    <row r="200" spans="1:31" ht="12.75" customHeight="1">
      <c r="A200" s="142">
        <v>112</v>
      </c>
      <c r="B200" s="143">
        <v>43194</v>
      </c>
      <c r="C200" s="143"/>
      <c r="D200" s="144" t="s">
        <v>748</v>
      </c>
      <c r="E200" s="145" t="s">
        <v>574</v>
      </c>
      <c r="F200" s="146">
        <f>141.5-7.3</f>
        <v>134.19999999999999</v>
      </c>
      <c r="G200" s="146"/>
      <c r="H200" s="147">
        <v>77</v>
      </c>
      <c r="I200" s="147">
        <v>180</v>
      </c>
      <c r="J200" s="148" t="s">
        <v>749</v>
      </c>
      <c r="K200" s="149">
        <f>H200-F200</f>
        <v>-57.199999999999989</v>
      </c>
      <c r="L200" s="150">
        <f>K200/F200</f>
        <v>-0.42622950819672129</v>
      </c>
      <c r="M200" s="146" t="s">
        <v>587</v>
      </c>
      <c r="N200" s="143">
        <v>43522</v>
      </c>
      <c r="O200" s="54"/>
      <c r="P200" s="54"/>
      <c r="Q200" s="202"/>
      <c r="R200" s="54"/>
      <c r="S200" s="37"/>
      <c r="T200" s="54"/>
      <c r="U200" s="37"/>
      <c r="V200" s="54"/>
      <c r="W200" s="37"/>
      <c r="X200" s="54"/>
      <c r="Y200" s="37"/>
      <c r="Z200" s="54"/>
      <c r="AA200" s="37"/>
      <c r="AB200" s="54"/>
      <c r="AC200" s="37"/>
      <c r="AD200" s="54"/>
      <c r="AE200" s="37"/>
    </row>
    <row r="201" spans="1:31" ht="12.75" customHeight="1">
      <c r="A201" s="142">
        <v>113</v>
      </c>
      <c r="B201" s="143">
        <v>43209</v>
      </c>
      <c r="C201" s="143"/>
      <c r="D201" s="144" t="s">
        <v>750</v>
      </c>
      <c r="E201" s="145" t="s">
        <v>574</v>
      </c>
      <c r="F201" s="146">
        <v>430</v>
      </c>
      <c r="G201" s="146"/>
      <c r="H201" s="147">
        <v>220</v>
      </c>
      <c r="I201" s="147">
        <v>537</v>
      </c>
      <c r="J201" s="148" t="s">
        <v>751</v>
      </c>
      <c r="K201" s="149">
        <f>H201-F201</f>
        <v>-210</v>
      </c>
      <c r="L201" s="150">
        <f>K201/F201</f>
        <v>-0.48837209302325579</v>
      </c>
      <c r="M201" s="146" t="s">
        <v>587</v>
      </c>
      <c r="N201" s="143">
        <v>43252</v>
      </c>
      <c r="O201" s="54"/>
      <c r="P201" s="54"/>
      <c r="Q201" s="202"/>
      <c r="R201" s="54"/>
      <c r="S201" s="37"/>
      <c r="T201" s="54"/>
      <c r="U201" s="37"/>
      <c r="V201" s="54"/>
      <c r="W201" s="37"/>
      <c r="X201" s="54"/>
      <c r="Y201" s="37"/>
      <c r="Z201" s="54"/>
      <c r="AA201" s="37"/>
      <c r="AB201" s="54"/>
      <c r="AC201" s="37"/>
      <c r="AD201" s="54"/>
      <c r="AE201" s="37"/>
    </row>
    <row r="202" spans="1:31" ht="12.75" customHeight="1">
      <c r="A202" s="163">
        <v>114</v>
      </c>
      <c r="B202" s="164">
        <v>43220</v>
      </c>
      <c r="C202" s="164"/>
      <c r="D202" s="165" t="s">
        <v>752</v>
      </c>
      <c r="E202" s="166" t="s">
        <v>574</v>
      </c>
      <c r="F202" s="166">
        <v>153.5</v>
      </c>
      <c r="G202" s="166"/>
      <c r="H202" s="166">
        <v>196</v>
      </c>
      <c r="I202" s="168">
        <v>196</v>
      </c>
      <c r="J202" s="138" t="s">
        <v>753</v>
      </c>
      <c r="K202" s="139">
        <f>H202-F202</f>
        <v>42.5</v>
      </c>
      <c r="L202" s="140">
        <f>K202/F202</f>
        <v>0.27687296416938112</v>
      </c>
      <c r="M202" s="135" t="s">
        <v>577</v>
      </c>
      <c r="N202" s="141">
        <v>43605</v>
      </c>
      <c r="O202" s="54"/>
      <c r="P202" s="54"/>
      <c r="Q202" s="202"/>
      <c r="R202" s="54"/>
      <c r="S202" s="37"/>
      <c r="T202" s="54"/>
      <c r="U202" s="37"/>
      <c r="V202" s="54"/>
      <c r="W202" s="37"/>
      <c r="X202" s="54"/>
      <c r="Y202" s="37"/>
      <c r="Z202" s="54"/>
      <c r="AA202" s="37"/>
      <c r="AB202" s="54"/>
      <c r="AC202" s="37"/>
      <c r="AD202" s="54"/>
      <c r="AE202" s="37"/>
    </row>
    <row r="203" spans="1:31" ht="12.75" customHeight="1">
      <c r="A203" s="142">
        <v>115</v>
      </c>
      <c r="B203" s="143">
        <v>43306</v>
      </c>
      <c r="C203" s="143"/>
      <c r="D203" s="144" t="s">
        <v>721</v>
      </c>
      <c r="E203" s="145" t="s">
        <v>574</v>
      </c>
      <c r="F203" s="146">
        <v>27.5</v>
      </c>
      <c r="G203" s="146"/>
      <c r="H203" s="147">
        <v>13.1</v>
      </c>
      <c r="I203" s="147">
        <v>60</v>
      </c>
      <c r="J203" s="148" t="s">
        <v>754</v>
      </c>
      <c r="K203" s="149">
        <v>-14.4</v>
      </c>
      <c r="L203" s="150">
        <v>-0.52363636363636401</v>
      </c>
      <c r="M203" s="146" t="s">
        <v>587</v>
      </c>
      <c r="N203" s="143">
        <v>43138</v>
      </c>
      <c r="O203" s="54"/>
      <c r="P203" s="54"/>
      <c r="Q203" s="202"/>
      <c r="R203" s="54"/>
      <c r="S203" s="37"/>
      <c r="T203" s="54"/>
      <c r="U203" s="37"/>
      <c r="V203" s="54"/>
      <c r="W203" s="37"/>
      <c r="X203" s="54"/>
      <c r="Y203" s="37"/>
      <c r="Z203" s="54"/>
      <c r="AA203" s="37"/>
      <c r="AB203" s="54"/>
      <c r="AC203" s="37"/>
      <c r="AD203" s="54"/>
      <c r="AE203" s="37"/>
    </row>
    <row r="204" spans="1:31" ht="12.75" customHeight="1">
      <c r="A204" s="172">
        <v>116</v>
      </c>
      <c r="B204" s="173">
        <v>43318</v>
      </c>
      <c r="C204" s="173"/>
      <c r="D204" s="151" t="s">
        <v>755</v>
      </c>
      <c r="E204" s="146" t="s">
        <v>574</v>
      </c>
      <c r="F204" s="146">
        <v>148.5</v>
      </c>
      <c r="G204" s="146"/>
      <c r="H204" s="146">
        <v>102</v>
      </c>
      <c r="I204" s="147">
        <v>182</v>
      </c>
      <c r="J204" s="148" t="s">
        <v>756</v>
      </c>
      <c r="K204" s="149">
        <f>H204-F204</f>
        <v>-46.5</v>
      </c>
      <c r="L204" s="150">
        <f>K204/F204</f>
        <v>-0.31313131313131315</v>
      </c>
      <c r="M204" s="146" t="s">
        <v>587</v>
      </c>
      <c r="N204" s="143">
        <v>43661</v>
      </c>
      <c r="O204" s="54"/>
      <c r="P204" s="54"/>
      <c r="Q204" s="202"/>
      <c r="R204" s="54"/>
      <c r="S204" s="37"/>
      <c r="T204" s="54"/>
      <c r="U204" s="37"/>
      <c r="V204" s="54"/>
      <c r="W204" s="37"/>
      <c r="X204" s="54"/>
      <c r="Y204" s="37"/>
      <c r="Z204" s="54"/>
      <c r="AA204" s="37"/>
      <c r="AB204" s="54"/>
      <c r="AC204" s="37"/>
      <c r="AD204" s="54"/>
      <c r="AE204" s="37"/>
    </row>
    <row r="205" spans="1:31" ht="12.75" customHeight="1">
      <c r="A205" s="132">
        <v>117</v>
      </c>
      <c r="B205" s="133">
        <v>43335</v>
      </c>
      <c r="C205" s="133"/>
      <c r="D205" s="134" t="s">
        <v>757</v>
      </c>
      <c r="E205" s="135" t="s">
        <v>574</v>
      </c>
      <c r="F205" s="166">
        <v>285</v>
      </c>
      <c r="G205" s="135"/>
      <c r="H205" s="135">
        <v>355</v>
      </c>
      <c r="I205" s="137">
        <v>364</v>
      </c>
      <c r="J205" s="138" t="s">
        <v>758</v>
      </c>
      <c r="K205" s="139">
        <v>70</v>
      </c>
      <c r="L205" s="140">
        <v>0.24561403508771901</v>
      </c>
      <c r="M205" s="135" t="s">
        <v>577</v>
      </c>
      <c r="N205" s="141">
        <v>43455</v>
      </c>
      <c r="O205" s="54"/>
      <c r="P205" s="54"/>
      <c r="Q205" s="202"/>
      <c r="R205" s="54"/>
      <c r="S205" s="37"/>
      <c r="T205" s="54"/>
      <c r="U205" s="37"/>
      <c r="V205" s="54"/>
      <c r="W205" s="37"/>
      <c r="X205" s="54"/>
      <c r="Y205" s="37"/>
      <c r="Z205" s="54"/>
      <c r="AA205" s="37"/>
      <c r="AB205" s="54"/>
      <c r="AC205" s="37"/>
      <c r="AD205" s="54"/>
      <c r="AE205" s="37"/>
    </row>
    <row r="206" spans="1:31" ht="12.75" customHeight="1">
      <c r="A206" s="132">
        <v>118</v>
      </c>
      <c r="B206" s="133">
        <v>43341</v>
      </c>
      <c r="C206" s="133"/>
      <c r="D206" s="134" t="s">
        <v>391</v>
      </c>
      <c r="E206" s="135" t="s">
        <v>574</v>
      </c>
      <c r="F206" s="166">
        <v>525</v>
      </c>
      <c r="G206" s="135"/>
      <c r="H206" s="135">
        <v>585</v>
      </c>
      <c r="I206" s="137">
        <v>635</v>
      </c>
      <c r="J206" s="138" t="s">
        <v>759</v>
      </c>
      <c r="K206" s="139">
        <f t="shared" ref="K206:K237" si="34">H206-F206</f>
        <v>60</v>
      </c>
      <c r="L206" s="140">
        <f t="shared" ref="L206:L237" si="35">K206/F206</f>
        <v>0.11428571428571428</v>
      </c>
      <c r="M206" s="135" t="s">
        <v>577</v>
      </c>
      <c r="N206" s="141">
        <v>43662</v>
      </c>
      <c r="O206" s="54"/>
      <c r="P206" s="54"/>
      <c r="Q206" s="202"/>
      <c r="R206" s="54"/>
      <c r="S206" s="37"/>
      <c r="T206" s="54"/>
      <c r="U206" s="37"/>
      <c r="V206" s="54"/>
      <c r="W206" s="37"/>
      <c r="X206" s="54"/>
      <c r="Y206" s="37"/>
      <c r="Z206" s="54"/>
      <c r="AA206" s="37"/>
      <c r="AB206" s="54"/>
      <c r="AC206" s="37"/>
      <c r="AD206" s="54"/>
      <c r="AE206" s="37"/>
    </row>
    <row r="207" spans="1:31" ht="12.75" customHeight="1">
      <c r="A207" s="132">
        <v>119</v>
      </c>
      <c r="B207" s="133">
        <v>43395</v>
      </c>
      <c r="C207" s="133"/>
      <c r="D207" s="134" t="s">
        <v>379</v>
      </c>
      <c r="E207" s="135" t="s">
        <v>574</v>
      </c>
      <c r="F207" s="166">
        <v>475</v>
      </c>
      <c r="G207" s="135"/>
      <c r="H207" s="135">
        <v>574</v>
      </c>
      <c r="I207" s="137">
        <v>570</v>
      </c>
      <c r="J207" s="138" t="s">
        <v>661</v>
      </c>
      <c r="K207" s="139">
        <f t="shared" si="34"/>
        <v>99</v>
      </c>
      <c r="L207" s="140">
        <f t="shared" si="35"/>
        <v>0.20842105263157895</v>
      </c>
      <c r="M207" s="135" t="s">
        <v>577</v>
      </c>
      <c r="N207" s="141">
        <v>43403</v>
      </c>
      <c r="O207" s="54"/>
      <c r="P207" s="54"/>
      <c r="Q207" s="202"/>
      <c r="R207" s="54"/>
      <c r="S207" s="37"/>
      <c r="T207" s="54"/>
      <c r="U207" s="37"/>
      <c r="V207" s="54"/>
      <c r="W207" s="37"/>
      <c r="X207" s="54"/>
      <c r="Y207" s="37"/>
      <c r="Z207" s="54"/>
      <c r="AA207" s="37"/>
      <c r="AB207" s="54"/>
      <c r="AC207" s="37"/>
      <c r="AD207" s="54"/>
      <c r="AE207" s="37"/>
    </row>
    <row r="208" spans="1:31" ht="12.75" customHeight="1">
      <c r="A208" s="163">
        <v>120</v>
      </c>
      <c r="B208" s="164">
        <v>43397</v>
      </c>
      <c r="C208" s="164"/>
      <c r="D208" s="165" t="s">
        <v>760</v>
      </c>
      <c r="E208" s="166" t="s">
        <v>574</v>
      </c>
      <c r="F208" s="166">
        <v>707.5</v>
      </c>
      <c r="G208" s="166"/>
      <c r="H208" s="166">
        <v>872</v>
      </c>
      <c r="I208" s="168">
        <v>872</v>
      </c>
      <c r="J208" s="169" t="s">
        <v>661</v>
      </c>
      <c r="K208" s="139">
        <f t="shared" si="34"/>
        <v>164.5</v>
      </c>
      <c r="L208" s="170">
        <f t="shared" si="35"/>
        <v>0.23250883392226149</v>
      </c>
      <c r="M208" s="166" t="s">
        <v>577</v>
      </c>
      <c r="N208" s="171">
        <v>43482</v>
      </c>
      <c r="O208" s="54"/>
      <c r="P208" s="54"/>
      <c r="Q208" s="202"/>
      <c r="R208" s="54"/>
      <c r="S208" s="37"/>
      <c r="T208" s="54"/>
      <c r="U208" s="37"/>
      <c r="V208" s="54"/>
      <c r="W208" s="37"/>
      <c r="X208" s="54"/>
      <c r="Y208" s="37"/>
      <c r="Z208" s="54"/>
      <c r="AA208" s="37"/>
      <c r="AB208" s="54"/>
      <c r="AC208" s="37"/>
      <c r="AD208" s="54"/>
      <c r="AE208" s="37"/>
    </row>
    <row r="209" spans="1:31" ht="12.75" customHeight="1">
      <c r="A209" s="163">
        <v>121</v>
      </c>
      <c r="B209" s="164">
        <v>43398</v>
      </c>
      <c r="C209" s="164"/>
      <c r="D209" s="165" t="s">
        <v>761</v>
      </c>
      <c r="E209" s="166" t="s">
        <v>574</v>
      </c>
      <c r="F209" s="166">
        <v>162</v>
      </c>
      <c r="G209" s="166"/>
      <c r="H209" s="166">
        <v>204</v>
      </c>
      <c r="I209" s="168">
        <v>209</v>
      </c>
      <c r="J209" s="169" t="s">
        <v>762</v>
      </c>
      <c r="K209" s="139">
        <f t="shared" si="34"/>
        <v>42</v>
      </c>
      <c r="L209" s="170">
        <f t="shared" si="35"/>
        <v>0.25925925925925924</v>
      </c>
      <c r="M209" s="166" t="s">
        <v>577</v>
      </c>
      <c r="N209" s="171">
        <v>43539</v>
      </c>
      <c r="O209" s="54"/>
      <c r="P209" s="54"/>
      <c r="Q209" s="202"/>
      <c r="R209" s="54"/>
      <c r="S209" s="37"/>
      <c r="T209" s="54"/>
      <c r="U209" s="37"/>
      <c r="V209" s="54"/>
      <c r="W209" s="37"/>
      <c r="X209" s="54"/>
      <c r="Y209" s="37"/>
      <c r="Z209" s="54"/>
      <c r="AA209" s="37"/>
      <c r="AB209" s="54"/>
      <c r="AC209" s="37"/>
      <c r="AD209" s="54"/>
      <c r="AE209" s="37"/>
    </row>
    <row r="210" spans="1:31" ht="12.75" customHeight="1">
      <c r="A210" s="163">
        <v>122</v>
      </c>
      <c r="B210" s="164">
        <v>43399</v>
      </c>
      <c r="C210" s="164"/>
      <c r="D210" s="165" t="s">
        <v>477</v>
      </c>
      <c r="E210" s="166" t="s">
        <v>574</v>
      </c>
      <c r="F210" s="166">
        <v>240</v>
      </c>
      <c r="G210" s="166"/>
      <c r="H210" s="166">
        <v>297</v>
      </c>
      <c r="I210" s="168">
        <v>297</v>
      </c>
      <c r="J210" s="169" t="s">
        <v>661</v>
      </c>
      <c r="K210" s="175">
        <f t="shared" si="34"/>
        <v>57</v>
      </c>
      <c r="L210" s="170">
        <f t="shared" si="35"/>
        <v>0.23749999999999999</v>
      </c>
      <c r="M210" s="166" t="s">
        <v>577</v>
      </c>
      <c r="N210" s="171">
        <v>43417</v>
      </c>
      <c r="O210" s="54"/>
      <c r="P210" s="54"/>
      <c r="Q210" s="202"/>
      <c r="R210" s="54"/>
      <c r="S210" s="37"/>
      <c r="T210" s="54"/>
      <c r="U210" s="37"/>
      <c r="V210" s="54"/>
      <c r="W210" s="37"/>
      <c r="X210" s="54"/>
      <c r="Y210" s="37"/>
      <c r="Z210" s="54"/>
      <c r="AA210" s="37"/>
      <c r="AB210" s="54"/>
      <c r="AC210" s="37"/>
      <c r="AD210" s="54"/>
      <c r="AE210" s="37"/>
    </row>
    <row r="211" spans="1:31" ht="12.75" customHeight="1">
      <c r="A211" s="132">
        <v>123</v>
      </c>
      <c r="B211" s="133">
        <v>43439</v>
      </c>
      <c r="C211" s="133"/>
      <c r="D211" s="134" t="s">
        <v>763</v>
      </c>
      <c r="E211" s="135" t="s">
        <v>574</v>
      </c>
      <c r="F211" s="135">
        <v>202.5</v>
      </c>
      <c r="G211" s="135"/>
      <c r="H211" s="135">
        <v>255</v>
      </c>
      <c r="I211" s="137">
        <v>252</v>
      </c>
      <c r="J211" s="138" t="s">
        <v>661</v>
      </c>
      <c r="K211" s="139">
        <f t="shared" si="34"/>
        <v>52.5</v>
      </c>
      <c r="L211" s="140">
        <f t="shared" si="35"/>
        <v>0.25925925925925924</v>
      </c>
      <c r="M211" s="135" t="s">
        <v>577</v>
      </c>
      <c r="N211" s="141">
        <v>43542</v>
      </c>
      <c r="O211" s="54"/>
      <c r="P211" s="54"/>
      <c r="Q211" s="202"/>
      <c r="R211" s="54"/>
      <c r="S211" s="37" t="s">
        <v>764</v>
      </c>
      <c r="T211" s="54"/>
      <c r="U211" s="37"/>
      <c r="V211" s="54"/>
      <c r="W211" s="37"/>
      <c r="X211" s="54"/>
      <c r="Y211" s="37"/>
      <c r="Z211" s="54"/>
      <c r="AA211" s="37"/>
      <c r="AB211" s="54"/>
      <c r="AC211" s="37"/>
      <c r="AD211" s="54"/>
      <c r="AE211" s="37"/>
    </row>
    <row r="212" spans="1:31" ht="12.75" customHeight="1">
      <c r="A212" s="163">
        <v>124</v>
      </c>
      <c r="B212" s="164">
        <v>43465</v>
      </c>
      <c r="C212" s="133"/>
      <c r="D212" s="165" t="s">
        <v>157</v>
      </c>
      <c r="E212" s="166" t="s">
        <v>574</v>
      </c>
      <c r="F212" s="166">
        <v>710</v>
      </c>
      <c r="G212" s="166"/>
      <c r="H212" s="166">
        <v>866</v>
      </c>
      <c r="I212" s="168">
        <v>866</v>
      </c>
      <c r="J212" s="169" t="s">
        <v>661</v>
      </c>
      <c r="K212" s="139">
        <f t="shared" si="34"/>
        <v>156</v>
      </c>
      <c r="L212" s="140">
        <f t="shared" si="35"/>
        <v>0.21971830985915494</v>
      </c>
      <c r="M212" s="135" t="s">
        <v>577</v>
      </c>
      <c r="N212" s="141">
        <v>43553</v>
      </c>
      <c r="O212" s="54"/>
      <c r="P212" s="54"/>
      <c r="Q212" s="202"/>
      <c r="R212" s="54"/>
      <c r="S212" s="37" t="s">
        <v>764</v>
      </c>
      <c r="T212" s="54"/>
      <c r="U212" s="37"/>
      <c r="V212" s="54"/>
      <c r="W212" s="37"/>
      <c r="X212" s="54"/>
      <c r="Y212" s="37"/>
      <c r="Z212" s="54"/>
      <c r="AA212" s="37"/>
      <c r="AB212" s="54"/>
      <c r="AC212" s="37"/>
      <c r="AD212" s="54"/>
      <c r="AE212" s="37"/>
    </row>
    <row r="213" spans="1:31" ht="12.75" customHeight="1">
      <c r="A213" s="163">
        <v>125</v>
      </c>
      <c r="B213" s="164">
        <v>43522</v>
      </c>
      <c r="C213" s="164"/>
      <c r="D213" s="165" t="s">
        <v>171</v>
      </c>
      <c r="E213" s="166" t="s">
        <v>574</v>
      </c>
      <c r="F213" s="166">
        <v>337.25</v>
      </c>
      <c r="G213" s="166"/>
      <c r="H213" s="166">
        <v>398.5</v>
      </c>
      <c r="I213" s="168">
        <v>411</v>
      </c>
      <c r="J213" s="138" t="s">
        <v>765</v>
      </c>
      <c r="K213" s="139">
        <f t="shared" si="34"/>
        <v>61.25</v>
      </c>
      <c r="L213" s="140">
        <f t="shared" si="35"/>
        <v>0.1816160118606375</v>
      </c>
      <c r="M213" s="135" t="s">
        <v>577</v>
      </c>
      <c r="N213" s="141">
        <v>43760</v>
      </c>
      <c r="O213" s="54"/>
      <c r="P213" s="54"/>
      <c r="Q213" s="202"/>
      <c r="R213" s="54"/>
      <c r="S213" s="37" t="s">
        <v>764</v>
      </c>
      <c r="T213" s="54"/>
      <c r="U213" s="37"/>
      <c r="V213" s="54"/>
      <c r="W213" s="37"/>
      <c r="X213" s="54"/>
      <c r="Y213" s="37"/>
      <c r="Z213" s="54"/>
      <c r="AA213" s="37"/>
      <c r="AB213" s="54"/>
      <c r="AC213" s="37"/>
      <c r="AD213" s="54"/>
      <c r="AE213" s="37"/>
    </row>
    <row r="214" spans="1:31" ht="12.75" customHeight="1">
      <c r="A214" s="176">
        <v>126</v>
      </c>
      <c r="B214" s="177">
        <v>43559</v>
      </c>
      <c r="C214" s="177"/>
      <c r="D214" s="178" t="s">
        <v>766</v>
      </c>
      <c r="E214" s="179" t="s">
        <v>574</v>
      </c>
      <c r="F214" s="179">
        <v>130</v>
      </c>
      <c r="G214" s="179"/>
      <c r="H214" s="179">
        <v>65</v>
      </c>
      <c r="I214" s="180">
        <v>158</v>
      </c>
      <c r="J214" s="148" t="s">
        <v>767</v>
      </c>
      <c r="K214" s="149">
        <f t="shared" si="34"/>
        <v>-65</v>
      </c>
      <c r="L214" s="150">
        <f t="shared" si="35"/>
        <v>-0.5</v>
      </c>
      <c r="M214" s="146" t="s">
        <v>587</v>
      </c>
      <c r="N214" s="143">
        <v>43726</v>
      </c>
      <c r="O214" s="54"/>
      <c r="P214" s="54"/>
      <c r="Q214" s="202"/>
      <c r="R214" s="54"/>
      <c r="S214" s="37" t="s">
        <v>768</v>
      </c>
      <c r="T214" s="54"/>
      <c r="U214" s="37"/>
      <c r="V214" s="54"/>
      <c r="W214" s="37"/>
      <c r="X214" s="54"/>
      <c r="Y214" s="37"/>
      <c r="Z214" s="54"/>
      <c r="AA214" s="37"/>
      <c r="AB214" s="54"/>
      <c r="AC214" s="37"/>
      <c r="AD214" s="54"/>
      <c r="AE214" s="37"/>
    </row>
    <row r="215" spans="1:31" ht="12.75" customHeight="1">
      <c r="A215" s="163">
        <v>127</v>
      </c>
      <c r="B215" s="164">
        <v>43017</v>
      </c>
      <c r="C215" s="164"/>
      <c r="D215" s="165" t="s">
        <v>207</v>
      </c>
      <c r="E215" s="166" t="s">
        <v>574</v>
      </c>
      <c r="F215" s="166">
        <v>141.5</v>
      </c>
      <c r="G215" s="166"/>
      <c r="H215" s="166">
        <v>183.5</v>
      </c>
      <c r="I215" s="168">
        <v>210</v>
      </c>
      <c r="J215" s="138" t="s">
        <v>762</v>
      </c>
      <c r="K215" s="139">
        <f t="shared" si="34"/>
        <v>42</v>
      </c>
      <c r="L215" s="140">
        <f t="shared" si="35"/>
        <v>0.29681978798586572</v>
      </c>
      <c r="M215" s="135" t="s">
        <v>577</v>
      </c>
      <c r="N215" s="141">
        <v>43042</v>
      </c>
      <c r="O215" s="54"/>
      <c r="P215" s="54"/>
      <c r="Q215" s="202"/>
      <c r="R215" s="54"/>
      <c r="S215" s="37" t="s">
        <v>768</v>
      </c>
      <c r="T215" s="54"/>
      <c r="U215" s="37"/>
      <c r="V215" s="54"/>
      <c r="W215" s="37"/>
      <c r="X215" s="54"/>
      <c r="Y215" s="37"/>
      <c r="Z215" s="54"/>
      <c r="AA215" s="37"/>
      <c r="AB215" s="54"/>
      <c r="AC215" s="37"/>
      <c r="AD215" s="54"/>
      <c r="AE215" s="37"/>
    </row>
    <row r="216" spans="1:31" ht="12.75" customHeight="1">
      <c r="A216" s="176">
        <v>128</v>
      </c>
      <c r="B216" s="177">
        <v>43074</v>
      </c>
      <c r="C216" s="177"/>
      <c r="D216" s="178" t="s">
        <v>769</v>
      </c>
      <c r="E216" s="179" t="s">
        <v>574</v>
      </c>
      <c r="F216" s="174">
        <v>172</v>
      </c>
      <c r="G216" s="179"/>
      <c r="H216" s="179">
        <v>155.25</v>
      </c>
      <c r="I216" s="180">
        <v>230</v>
      </c>
      <c r="J216" s="148" t="s">
        <v>770</v>
      </c>
      <c r="K216" s="149">
        <f t="shared" si="34"/>
        <v>-16.75</v>
      </c>
      <c r="L216" s="150">
        <f t="shared" si="35"/>
        <v>-9.7383720930232565E-2</v>
      </c>
      <c r="M216" s="146" t="s">
        <v>587</v>
      </c>
      <c r="N216" s="143">
        <v>43787</v>
      </c>
      <c r="O216" s="54"/>
      <c r="P216" s="54"/>
      <c r="Q216" s="202"/>
      <c r="R216" s="54"/>
      <c r="S216" s="37" t="s">
        <v>768</v>
      </c>
      <c r="T216" s="54"/>
      <c r="U216" s="37"/>
      <c r="V216" s="54"/>
      <c r="W216" s="37"/>
      <c r="X216" s="54"/>
      <c r="Y216" s="37"/>
      <c r="Z216" s="54"/>
      <c r="AA216" s="37"/>
      <c r="AB216" s="54"/>
      <c r="AC216" s="37"/>
      <c r="AD216" s="54"/>
      <c r="AE216" s="37"/>
    </row>
    <row r="217" spans="1:31" ht="12.75" customHeight="1">
      <c r="A217" s="163">
        <v>129</v>
      </c>
      <c r="B217" s="164">
        <v>43398</v>
      </c>
      <c r="C217" s="164"/>
      <c r="D217" s="165" t="s">
        <v>118</v>
      </c>
      <c r="E217" s="166" t="s">
        <v>574</v>
      </c>
      <c r="F217" s="166">
        <v>698.5</v>
      </c>
      <c r="G217" s="166"/>
      <c r="H217" s="166">
        <v>890</v>
      </c>
      <c r="I217" s="168">
        <v>890</v>
      </c>
      <c r="J217" s="138" t="s">
        <v>771</v>
      </c>
      <c r="K217" s="139">
        <f t="shared" si="34"/>
        <v>191.5</v>
      </c>
      <c r="L217" s="140">
        <f t="shared" si="35"/>
        <v>0.27415891195418757</v>
      </c>
      <c r="M217" s="135" t="s">
        <v>577</v>
      </c>
      <c r="N217" s="141">
        <v>44328</v>
      </c>
      <c r="O217" s="54"/>
      <c r="P217" s="54"/>
      <c r="Q217" s="202"/>
      <c r="R217" s="54"/>
      <c r="S217" s="37" t="s">
        <v>764</v>
      </c>
      <c r="T217" s="54"/>
      <c r="U217" s="37"/>
      <c r="V217" s="54"/>
      <c r="W217" s="37"/>
      <c r="X217" s="54"/>
      <c r="Y217" s="37"/>
      <c r="Z217" s="54"/>
      <c r="AA217" s="37"/>
      <c r="AB217" s="54"/>
      <c r="AC217" s="37"/>
      <c r="AD217" s="54"/>
      <c r="AE217" s="37"/>
    </row>
    <row r="218" spans="1:31" ht="12.75" customHeight="1">
      <c r="A218" s="163">
        <v>130</v>
      </c>
      <c r="B218" s="164">
        <v>42877</v>
      </c>
      <c r="C218" s="164"/>
      <c r="D218" s="165" t="s">
        <v>772</v>
      </c>
      <c r="E218" s="166" t="s">
        <v>574</v>
      </c>
      <c r="F218" s="166">
        <v>127.6</v>
      </c>
      <c r="G218" s="166"/>
      <c r="H218" s="166">
        <v>138</v>
      </c>
      <c r="I218" s="168">
        <v>190</v>
      </c>
      <c r="J218" s="138" t="s">
        <v>773</v>
      </c>
      <c r="K218" s="139">
        <f t="shared" si="34"/>
        <v>10.400000000000006</v>
      </c>
      <c r="L218" s="140">
        <f t="shared" si="35"/>
        <v>8.1504702194357417E-2</v>
      </c>
      <c r="M218" s="135" t="s">
        <v>577</v>
      </c>
      <c r="N218" s="141">
        <v>43774</v>
      </c>
      <c r="O218" s="54"/>
      <c r="P218" s="54"/>
      <c r="Q218" s="202"/>
      <c r="R218" s="54"/>
      <c r="S218" s="37" t="s">
        <v>768</v>
      </c>
      <c r="T218" s="54"/>
      <c r="U218" s="37"/>
      <c r="V218" s="54"/>
      <c r="W218" s="37"/>
      <c r="X218" s="54"/>
      <c r="Y218" s="37"/>
      <c r="Z218" s="54"/>
      <c r="AA218" s="37"/>
      <c r="AB218" s="54"/>
      <c r="AC218" s="37"/>
      <c r="AD218" s="54"/>
      <c r="AE218" s="37"/>
    </row>
    <row r="219" spans="1:31" ht="12.75" customHeight="1">
      <c r="A219" s="163">
        <v>131</v>
      </c>
      <c r="B219" s="164">
        <v>43158</v>
      </c>
      <c r="C219" s="164"/>
      <c r="D219" s="165" t="s">
        <v>774</v>
      </c>
      <c r="E219" s="166" t="s">
        <v>574</v>
      </c>
      <c r="F219" s="166">
        <v>317</v>
      </c>
      <c r="G219" s="166"/>
      <c r="H219" s="166">
        <v>382.5</v>
      </c>
      <c r="I219" s="168">
        <v>398</v>
      </c>
      <c r="J219" s="138" t="s">
        <v>775</v>
      </c>
      <c r="K219" s="139">
        <f t="shared" si="34"/>
        <v>65.5</v>
      </c>
      <c r="L219" s="140">
        <f t="shared" si="35"/>
        <v>0.20662460567823343</v>
      </c>
      <c r="M219" s="135" t="s">
        <v>577</v>
      </c>
      <c r="N219" s="141">
        <v>44238</v>
      </c>
      <c r="O219" s="54"/>
      <c r="P219" s="54"/>
      <c r="Q219" s="202"/>
      <c r="R219" s="54"/>
      <c r="S219" s="37" t="s">
        <v>768</v>
      </c>
      <c r="T219" s="54"/>
      <c r="U219" s="37"/>
      <c r="V219" s="54"/>
      <c r="W219" s="37"/>
      <c r="X219" s="54"/>
      <c r="Y219" s="37"/>
      <c r="Z219" s="54"/>
      <c r="AA219" s="37"/>
      <c r="AB219" s="54"/>
      <c r="AC219" s="37"/>
      <c r="AD219" s="54"/>
      <c r="AE219" s="37"/>
    </row>
    <row r="220" spans="1:31" ht="12.75" customHeight="1">
      <c r="A220" s="176">
        <v>132</v>
      </c>
      <c r="B220" s="177">
        <v>43164</v>
      </c>
      <c r="C220" s="177"/>
      <c r="D220" s="178" t="s">
        <v>163</v>
      </c>
      <c r="E220" s="179" t="s">
        <v>574</v>
      </c>
      <c r="F220" s="174">
        <f>510-14.4</f>
        <v>495.6</v>
      </c>
      <c r="G220" s="179"/>
      <c r="H220" s="179">
        <v>350</v>
      </c>
      <c r="I220" s="180">
        <v>672</v>
      </c>
      <c r="J220" s="148" t="s">
        <v>776</v>
      </c>
      <c r="K220" s="149">
        <f t="shared" si="34"/>
        <v>-145.60000000000002</v>
      </c>
      <c r="L220" s="150">
        <f t="shared" si="35"/>
        <v>-0.29378531073446329</v>
      </c>
      <c r="M220" s="146" t="s">
        <v>587</v>
      </c>
      <c r="N220" s="143">
        <v>43887</v>
      </c>
      <c r="O220" s="54"/>
      <c r="P220" s="54"/>
      <c r="Q220" s="202"/>
      <c r="R220" s="54"/>
      <c r="S220" s="37" t="s">
        <v>764</v>
      </c>
      <c r="T220" s="54"/>
      <c r="U220" s="37"/>
      <c r="V220" s="54"/>
      <c r="W220" s="37"/>
      <c r="X220" s="54"/>
      <c r="Y220" s="37"/>
      <c r="Z220" s="54"/>
      <c r="AA220" s="37"/>
      <c r="AB220" s="54"/>
      <c r="AC220" s="37"/>
      <c r="AD220" s="54"/>
      <c r="AE220" s="37"/>
    </row>
    <row r="221" spans="1:31" ht="12.75" customHeight="1">
      <c r="A221" s="176">
        <v>133</v>
      </c>
      <c r="B221" s="177">
        <v>43237</v>
      </c>
      <c r="C221" s="177"/>
      <c r="D221" s="178" t="s">
        <v>777</v>
      </c>
      <c r="E221" s="179" t="s">
        <v>574</v>
      </c>
      <c r="F221" s="174">
        <v>230.3</v>
      </c>
      <c r="G221" s="179"/>
      <c r="H221" s="179">
        <v>102.5</v>
      </c>
      <c r="I221" s="180">
        <v>348</v>
      </c>
      <c r="J221" s="148" t="s">
        <v>778</v>
      </c>
      <c r="K221" s="149">
        <f t="shared" si="34"/>
        <v>-127.80000000000001</v>
      </c>
      <c r="L221" s="150">
        <f t="shared" si="35"/>
        <v>-0.55492835432045162</v>
      </c>
      <c r="M221" s="146" t="s">
        <v>587</v>
      </c>
      <c r="N221" s="143">
        <v>43896</v>
      </c>
      <c r="O221" s="54"/>
      <c r="P221" s="54"/>
      <c r="Q221" s="202"/>
      <c r="R221" s="54"/>
      <c r="S221" s="37" t="s">
        <v>764</v>
      </c>
      <c r="T221" s="54"/>
      <c r="U221" s="37"/>
      <c r="V221" s="54"/>
      <c r="W221" s="37"/>
      <c r="X221" s="54"/>
      <c r="Y221" s="37"/>
      <c r="Z221" s="54"/>
      <c r="AA221" s="37"/>
      <c r="AB221" s="54"/>
      <c r="AC221" s="37"/>
      <c r="AD221" s="54"/>
      <c r="AE221" s="37"/>
    </row>
    <row r="222" spans="1:31" ht="12.75" customHeight="1">
      <c r="A222" s="163">
        <v>134</v>
      </c>
      <c r="B222" s="164">
        <v>43258</v>
      </c>
      <c r="C222" s="164"/>
      <c r="D222" s="165" t="s">
        <v>434</v>
      </c>
      <c r="E222" s="166" t="s">
        <v>574</v>
      </c>
      <c r="F222" s="166">
        <f>342.5-5.1</f>
        <v>337.4</v>
      </c>
      <c r="G222" s="166"/>
      <c r="H222" s="166">
        <v>412.5</v>
      </c>
      <c r="I222" s="168">
        <v>439</v>
      </c>
      <c r="J222" s="138" t="s">
        <v>779</v>
      </c>
      <c r="K222" s="139">
        <f t="shared" si="34"/>
        <v>75.100000000000023</v>
      </c>
      <c r="L222" s="140">
        <f t="shared" si="35"/>
        <v>0.22258446947243635</v>
      </c>
      <c r="M222" s="135" t="s">
        <v>577</v>
      </c>
      <c r="N222" s="141">
        <v>44230</v>
      </c>
      <c r="O222" s="54"/>
      <c r="P222" s="54"/>
      <c r="Q222" s="202"/>
      <c r="R222" s="54"/>
      <c r="S222" s="37" t="s">
        <v>768</v>
      </c>
      <c r="T222" s="54"/>
      <c r="U222" s="37"/>
      <c r="V222" s="54"/>
      <c r="W222" s="37"/>
      <c r="X222" s="54"/>
      <c r="Y222" s="37"/>
      <c r="Z222" s="54"/>
      <c r="AA222" s="37"/>
      <c r="AB222" s="54"/>
      <c r="AC222" s="37"/>
      <c r="AD222" s="54"/>
      <c r="AE222" s="37"/>
    </row>
    <row r="223" spans="1:31" ht="12.75" customHeight="1">
      <c r="A223" s="157">
        <v>135</v>
      </c>
      <c r="B223" s="156">
        <v>43285</v>
      </c>
      <c r="C223" s="156"/>
      <c r="D223" s="157" t="s">
        <v>56</v>
      </c>
      <c r="E223" s="158" t="s">
        <v>574</v>
      </c>
      <c r="F223" s="158">
        <f>127.5-5.53</f>
        <v>121.97</v>
      </c>
      <c r="G223" s="159"/>
      <c r="H223" s="159">
        <v>122.5</v>
      </c>
      <c r="I223" s="159">
        <v>170</v>
      </c>
      <c r="J223" s="160" t="s">
        <v>780</v>
      </c>
      <c r="K223" s="161">
        <f t="shared" si="34"/>
        <v>0.53000000000000114</v>
      </c>
      <c r="L223" s="162">
        <f t="shared" si="35"/>
        <v>4.3453308190538747E-3</v>
      </c>
      <c r="M223" s="158" t="s">
        <v>594</v>
      </c>
      <c r="N223" s="156">
        <v>44431</v>
      </c>
      <c r="O223" s="54"/>
      <c r="P223" s="54"/>
      <c r="Q223" s="202"/>
      <c r="R223" s="54"/>
      <c r="S223" s="37" t="s">
        <v>764</v>
      </c>
      <c r="T223" s="54"/>
      <c r="U223" s="37"/>
      <c r="V223" s="54"/>
      <c r="W223" s="37"/>
      <c r="X223" s="54"/>
      <c r="Y223" s="37"/>
      <c r="Z223" s="54"/>
      <c r="AA223" s="37"/>
      <c r="AB223" s="54"/>
      <c r="AC223" s="37"/>
      <c r="AD223" s="54"/>
      <c r="AE223" s="37"/>
    </row>
    <row r="224" spans="1:31" ht="12.75" customHeight="1">
      <c r="A224" s="176">
        <v>136</v>
      </c>
      <c r="B224" s="177">
        <v>43294</v>
      </c>
      <c r="C224" s="177"/>
      <c r="D224" s="178" t="s">
        <v>781</v>
      </c>
      <c r="E224" s="179" t="s">
        <v>574</v>
      </c>
      <c r="F224" s="174">
        <v>46.5</v>
      </c>
      <c r="G224" s="179"/>
      <c r="H224" s="179">
        <v>17</v>
      </c>
      <c r="I224" s="180">
        <v>59</v>
      </c>
      <c r="J224" s="148" t="s">
        <v>782</v>
      </c>
      <c r="K224" s="149">
        <f t="shared" si="34"/>
        <v>-29.5</v>
      </c>
      <c r="L224" s="150">
        <f t="shared" si="35"/>
        <v>-0.63440860215053763</v>
      </c>
      <c r="M224" s="146" t="s">
        <v>587</v>
      </c>
      <c r="N224" s="143">
        <v>43887</v>
      </c>
      <c r="O224" s="54"/>
      <c r="P224" s="54"/>
      <c r="Q224" s="202"/>
      <c r="R224" s="54"/>
      <c r="S224" s="37" t="s">
        <v>764</v>
      </c>
      <c r="T224" s="54"/>
      <c r="U224" s="37"/>
      <c r="V224" s="54"/>
      <c r="W224" s="37"/>
      <c r="X224" s="54"/>
      <c r="Y224" s="37"/>
      <c r="Z224" s="54"/>
      <c r="AA224" s="37"/>
      <c r="AB224" s="54"/>
      <c r="AC224" s="37"/>
      <c r="AD224" s="54"/>
      <c r="AE224" s="37"/>
    </row>
    <row r="225" spans="1:31" ht="12.75" customHeight="1">
      <c r="A225" s="163">
        <v>137</v>
      </c>
      <c r="B225" s="164">
        <v>43396</v>
      </c>
      <c r="C225" s="164"/>
      <c r="D225" s="165" t="s">
        <v>417</v>
      </c>
      <c r="E225" s="166" t="s">
        <v>574</v>
      </c>
      <c r="F225" s="166">
        <v>156.5</v>
      </c>
      <c r="G225" s="166"/>
      <c r="H225" s="166">
        <v>207.5</v>
      </c>
      <c r="I225" s="168">
        <v>191</v>
      </c>
      <c r="J225" s="138" t="s">
        <v>661</v>
      </c>
      <c r="K225" s="139">
        <f t="shared" si="34"/>
        <v>51</v>
      </c>
      <c r="L225" s="140">
        <f t="shared" si="35"/>
        <v>0.32587859424920129</v>
      </c>
      <c r="M225" s="135" t="s">
        <v>577</v>
      </c>
      <c r="N225" s="141">
        <v>44369</v>
      </c>
      <c r="O225" s="54"/>
      <c r="P225" s="54"/>
      <c r="Q225" s="202"/>
      <c r="R225" s="54"/>
      <c r="S225" s="37" t="s">
        <v>764</v>
      </c>
      <c r="T225" s="54"/>
      <c r="U225" s="37"/>
      <c r="V225" s="54"/>
      <c r="W225" s="37"/>
      <c r="X225" s="54"/>
      <c r="Y225" s="37"/>
      <c r="Z225" s="54"/>
      <c r="AA225" s="37"/>
      <c r="AB225" s="54"/>
      <c r="AC225" s="37"/>
      <c r="AD225" s="54"/>
      <c r="AE225" s="37"/>
    </row>
    <row r="226" spans="1:31" ht="12.75" customHeight="1">
      <c r="A226" s="163">
        <v>138</v>
      </c>
      <c r="B226" s="164">
        <v>43439</v>
      </c>
      <c r="C226" s="164"/>
      <c r="D226" s="165" t="s">
        <v>342</v>
      </c>
      <c r="E226" s="166" t="s">
        <v>574</v>
      </c>
      <c r="F226" s="166">
        <v>259.5</v>
      </c>
      <c r="G226" s="166"/>
      <c r="H226" s="166">
        <v>320</v>
      </c>
      <c r="I226" s="168">
        <v>320</v>
      </c>
      <c r="J226" s="138" t="s">
        <v>661</v>
      </c>
      <c r="K226" s="139">
        <f t="shared" si="34"/>
        <v>60.5</v>
      </c>
      <c r="L226" s="140">
        <f t="shared" si="35"/>
        <v>0.23314065510597304</v>
      </c>
      <c r="M226" s="135" t="s">
        <v>577</v>
      </c>
      <c r="N226" s="141">
        <v>44323</v>
      </c>
      <c r="O226" s="54"/>
      <c r="P226" s="54"/>
      <c r="Q226" s="202"/>
      <c r="R226" s="54"/>
      <c r="S226" s="37" t="s">
        <v>764</v>
      </c>
      <c r="T226" s="54"/>
      <c r="U226" s="37"/>
      <c r="V226" s="54"/>
      <c r="W226" s="37"/>
      <c r="X226" s="54"/>
      <c r="Y226" s="37"/>
      <c r="Z226" s="54"/>
      <c r="AA226" s="37"/>
      <c r="AB226" s="54"/>
      <c r="AC226" s="37"/>
      <c r="AD226" s="54"/>
      <c r="AE226" s="37"/>
    </row>
    <row r="227" spans="1:31" ht="12.75" customHeight="1">
      <c r="A227" s="176">
        <v>139</v>
      </c>
      <c r="B227" s="177">
        <v>43439</v>
      </c>
      <c r="C227" s="177"/>
      <c r="D227" s="178" t="s">
        <v>783</v>
      </c>
      <c r="E227" s="179" t="s">
        <v>574</v>
      </c>
      <c r="F227" s="179">
        <v>715</v>
      </c>
      <c r="G227" s="179"/>
      <c r="H227" s="179">
        <v>445</v>
      </c>
      <c r="I227" s="180">
        <v>840</v>
      </c>
      <c r="J227" s="148" t="s">
        <v>784</v>
      </c>
      <c r="K227" s="149">
        <f t="shared" si="34"/>
        <v>-270</v>
      </c>
      <c r="L227" s="150">
        <f t="shared" si="35"/>
        <v>-0.3776223776223776</v>
      </c>
      <c r="M227" s="146" t="s">
        <v>587</v>
      </c>
      <c r="N227" s="143">
        <v>43800</v>
      </c>
      <c r="O227" s="54"/>
      <c r="P227" s="54"/>
      <c r="Q227" s="202"/>
      <c r="R227" s="54"/>
      <c r="S227" s="37" t="s">
        <v>764</v>
      </c>
      <c r="T227" s="54"/>
      <c r="U227" s="37"/>
      <c r="V227" s="54"/>
      <c r="W227" s="37"/>
      <c r="X227" s="54"/>
      <c r="Y227" s="37"/>
      <c r="Z227" s="54"/>
      <c r="AA227" s="37"/>
      <c r="AB227" s="54"/>
      <c r="AC227" s="37"/>
      <c r="AD227" s="54"/>
      <c r="AE227" s="37"/>
    </row>
    <row r="228" spans="1:31" ht="12.75" customHeight="1">
      <c r="A228" s="163">
        <v>140</v>
      </c>
      <c r="B228" s="164">
        <v>43469</v>
      </c>
      <c r="C228" s="164"/>
      <c r="D228" s="165" t="s">
        <v>177</v>
      </c>
      <c r="E228" s="166" t="s">
        <v>574</v>
      </c>
      <c r="F228" s="166">
        <v>875</v>
      </c>
      <c r="G228" s="166"/>
      <c r="H228" s="166">
        <v>1165</v>
      </c>
      <c r="I228" s="168">
        <v>1185</v>
      </c>
      <c r="J228" s="138" t="s">
        <v>785</v>
      </c>
      <c r="K228" s="139">
        <f t="shared" si="34"/>
        <v>290</v>
      </c>
      <c r="L228" s="140">
        <f t="shared" si="35"/>
        <v>0.33142857142857141</v>
      </c>
      <c r="M228" s="135" t="s">
        <v>577</v>
      </c>
      <c r="N228" s="141">
        <v>43847</v>
      </c>
      <c r="O228" s="54"/>
      <c r="P228" s="54"/>
      <c r="Q228" s="202"/>
      <c r="R228" s="54"/>
      <c r="S228" s="37" t="s">
        <v>764</v>
      </c>
      <c r="T228" s="54"/>
      <c r="U228" s="37"/>
      <c r="V228" s="54"/>
      <c r="W228" s="37"/>
      <c r="X228" s="54"/>
      <c r="Y228" s="37"/>
      <c r="Z228" s="54"/>
      <c r="AA228" s="37"/>
      <c r="AB228" s="54"/>
      <c r="AC228" s="37"/>
      <c r="AD228" s="54"/>
      <c r="AE228" s="37"/>
    </row>
    <row r="229" spans="1:31" ht="12.75" customHeight="1">
      <c r="A229" s="163">
        <v>141</v>
      </c>
      <c r="B229" s="164">
        <v>43559</v>
      </c>
      <c r="C229" s="164"/>
      <c r="D229" s="165" t="s">
        <v>360</v>
      </c>
      <c r="E229" s="166" t="s">
        <v>574</v>
      </c>
      <c r="F229" s="166">
        <f>387-14.63</f>
        <v>372.37</v>
      </c>
      <c r="G229" s="166"/>
      <c r="H229" s="166">
        <v>490</v>
      </c>
      <c r="I229" s="168">
        <v>490</v>
      </c>
      <c r="J229" s="138" t="s">
        <v>661</v>
      </c>
      <c r="K229" s="139">
        <f t="shared" si="34"/>
        <v>117.63</v>
      </c>
      <c r="L229" s="140">
        <f t="shared" si="35"/>
        <v>0.31589548030185027</v>
      </c>
      <c r="M229" s="135" t="s">
        <v>577</v>
      </c>
      <c r="N229" s="141">
        <v>43850</v>
      </c>
      <c r="O229" s="54"/>
      <c r="P229" s="54"/>
      <c r="Q229" s="202"/>
      <c r="R229" s="54"/>
      <c r="S229" s="37" t="s">
        <v>764</v>
      </c>
      <c r="T229" s="54"/>
      <c r="U229" s="37"/>
      <c r="V229" s="54"/>
      <c r="W229" s="37"/>
      <c r="X229" s="54"/>
      <c r="Y229" s="37"/>
      <c r="Z229" s="54"/>
      <c r="AA229" s="37"/>
      <c r="AB229" s="54"/>
      <c r="AC229" s="37"/>
      <c r="AD229" s="54"/>
      <c r="AE229" s="37"/>
    </row>
    <row r="230" spans="1:31" ht="12.75" customHeight="1">
      <c r="A230" s="176">
        <v>142</v>
      </c>
      <c r="B230" s="177">
        <v>43578</v>
      </c>
      <c r="C230" s="177"/>
      <c r="D230" s="178" t="s">
        <v>786</v>
      </c>
      <c r="E230" s="179" t="s">
        <v>586</v>
      </c>
      <c r="F230" s="179">
        <v>220</v>
      </c>
      <c r="G230" s="179"/>
      <c r="H230" s="179">
        <v>127.5</v>
      </c>
      <c r="I230" s="180">
        <v>284</v>
      </c>
      <c r="J230" s="148" t="s">
        <v>787</v>
      </c>
      <c r="K230" s="149">
        <f t="shared" si="34"/>
        <v>-92.5</v>
      </c>
      <c r="L230" s="150">
        <f t="shared" si="35"/>
        <v>-0.42045454545454547</v>
      </c>
      <c r="M230" s="146" t="s">
        <v>587</v>
      </c>
      <c r="N230" s="143">
        <v>43896</v>
      </c>
      <c r="O230" s="54"/>
      <c r="P230" s="54"/>
      <c r="Q230" s="202"/>
      <c r="R230" s="54"/>
      <c r="S230" s="37" t="s">
        <v>764</v>
      </c>
      <c r="T230" s="54"/>
      <c r="U230" s="37"/>
      <c r="V230" s="54"/>
      <c r="W230" s="37"/>
      <c r="X230" s="54"/>
      <c r="Y230" s="37"/>
      <c r="Z230" s="54"/>
      <c r="AA230" s="37"/>
      <c r="AB230" s="54"/>
      <c r="AC230" s="37"/>
      <c r="AD230" s="54"/>
      <c r="AE230" s="37"/>
    </row>
    <row r="231" spans="1:31" ht="12.75" customHeight="1">
      <c r="A231" s="163">
        <v>143</v>
      </c>
      <c r="B231" s="164">
        <v>43622</v>
      </c>
      <c r="C231" s="164"/>
      <c r="D231" s="165" t="s">
        <v>478</v>
      </c>
      <c r="E231" s="166" t="s">
        <v>586</v>
      </c>
      <c r="F231" s="166">
        <v>332.8</v>
      </c>
      <c r="G231" s="166"/>
      <c r="H231" s="166">
        <v>405</v>
      </c>
      <c r="I231" s="168">
        <v>419</v>
      </c>
      <c r="J231" s="138" t="s">
        <v>788</v>
      </c>
      <c r="K231" s="139">
        <f t="shared" si="34"/>
        <v>72.199999999999989</v>
      </c>
      <c r="L231" s="140">
        <f t="shared" si="35"/>
        <v>0.21694711538461534</v>
      </c>
      <c r="M231" s="135" t="s">
        <v>577</v>
      </c>
      <c r="N231" s="141">
        <v>43860</v>
      </c>
      <c r="O231" s="54"/>
      <c r="P231" s="54"/>
      <c r="Q231" s="202"/>
      <c r="R231" s="54"/>
      <c r="S231" s="37" t="s">
        <v>768</v>
      </c>
      <c r="T231" s="54"/>
      <c r="U231" s="37"/>
      <c r="V231" s="54"/>
      <c r="W231" s="37"/>
      <c r="X231" s="54"/>
      <c r="Y231" s="37"/>
      <c r="Z231" s="54"/>
      <c r="AA231" s="37"/>
      <c r="AB231" s="54"/>
      <c r="AC231" s="37"/>
      <c r="AD231" s="54"/>
      <c r="AE231" s="37"/>
    </row>
    <row r="232" spans="1:31" ht="12.75" customHeight="1">
      <c r="A232" s="157">
        <v>144</v>
      </c>
      <c r="B232" s="156">
        <v>43641</v>
      </c>
      <c r="C232" s="156"/>
      <c r="D232" s="157" t="s">
        <v>169</v>
      </c>
      <c r="E232" s="158" t="s">
        <v>574</v>
      </c>
      <c r="F232" s="158">
        <v>386</v>
      </c>
      <c r="G232" s="159"/>
      <c r="H232" s="159">
        <v>395</v>
      </c>
      <c r="I232" s="159">
        <v>452</v>
      </c>
      <c r="J232" s="160" t="s">
        <v>789</v>
      </c>
      <c r="K232" s="161">
        <f t="shared" si="34"/>
        <v>9</v>
      </c>
      <c r="L232" s="162">
        <f t="shared" si="35"/>
        <v>2.3316062176165803E-2</v>
      </c>
      <c r="M232" s="158" t="s">
        <v>594</v>
      </c>
      <c r="N232" s="156">
        <v>43868</v>
      </c>
      <c r="O232" s="54"/>
      <c r="P232" s="54"/>
      <c r="Q232" s="202"/>
      <c r="R232" s="54"/>
      <c r="S232" s="37" t="s">
        <v>768</v>
      </c>
      <c r="T232" s="54"/>
      <c r="U232" s="37"/>
      <c r="V232" s="54"/>
      <c r="W232" s="37"/>
      <c r="X232" s="54"/>
      <c r="Y232" s="37"/>
      <c r="Z232" s="54"/>
      <c r="AA232" s="37"/>
      <c r="AB232" s="54"/>
      <c r="AC232" s="37"/>
      <c r="AD232" s="54"/>
      <c r="AE232" s="37"/>
    </row>
    <row r="233" spans="1:31" ht="12.75" customHeight="1">
      <c r="A233" s="157">
        <v>145</v>
      </c>
      <c r="B233" s="156">
        <v>43707</v>
      </c>
      <c r="C233" s="156"/>
      <c r="D233" s="157" t="s">
        <v>144</v>
      </c>
      <c r="E233" s="158" t="s">
        <v>574</v>
      </c>
      <c r="F233" s="158">
        <v>137.5</v>
      </c>
      <c r="G233" s="159"/>
      <c r="H233" s="159">
        <v>138.5</v>
      </c>
      <c r="I233" s="159">
        <v>190</v>
      </c>
      <c r="J233" s="160" t="s">
        <v>790</v>
      </c>
      <c r="K233" s="161">
        <f t="shared" si="34"/>
        <v>1</v>
      </c>
      <c r="L233" s="162">
        <f t="shared" si="35"/>
        <v>7.2727272727272727E-3</v>
      </c>
      <c r="M233" s="158" t="s">
        <v>594</v>
      </c>
      <c r="N233" s="156">
        <v>44432</v>
      </c>
      <c r="O233" s="54"/>
      <c r="P233" s="54"/>
      <c r="Q233" s="202"/>
      <c r="R233" s="54"/>
      <c r="S233" s="37" t="s">
        <v>764</v>
      </c>
      <c r="T233" s="54"/>
      <c r="U233" s="37"/>
      <c r="V233" s="54"/>
      <c r="W233" s="37"/>
      <c r="X233" s="54"/>
      <c r="Y233" s="37"/>
      <c r="Z233" s="54"/>
      <c r="AA233" s="37"/>
      <c r="AB233" s="54"/>
      <c r="AC233" s="37"/>
      <c r="AD233" s="54"/>
      <c r="AE233" s="37"/>
    </row>
    <row r="234" spans="1:31" ht="12.75" customHeight="1">
      <c r="A234" s="163">
        <v>146</v>
      </c>
      <c r="B234" s="164">
        <v>43731</v>
      </c>
      <c r="C234" s="164"/>
      <c r="D234" s="165" t="s">
        <v>427</v>
      </c>
      <c r="E234" s="166" t="s">
        <v>574</v>
      </c>
      <c r="F234" s="166">
        <v>235</v>
      </c>
      <c r="G234" s="166"/>
      <c r="H234" s="166">
        <v>295</v>
      </c>
      <c r="I234" s="168">
        <v>296</v>
      </c>
      <c r="J234" s="138" t="s">
        <v>791</v>
      </c>
      <c r="K234" s="139">
        <f t="shared" si="34"/>
        <v>60</v>
      </c>
      <c r="L234" s="140">
        <f t="shared" si="35"/>
        <v>0.25531914893617019</v>
      </c>
      <c r="M234" s="135" t="s">
        <v>577</v>
      </c>
      <c r="N234" s="141">
        <v>43844</v>
      </c>
      <c r="O234" s="54"/>
      <c r="P234" s="54"/>
      <c r="Q234" s="202"/>
      <c r="R234" s="54"/>
      <c r="S234" s="37" t="s">
        <v>768</v>
      </c>
      <c r="T234" s="54"/>
      <c r="U234" s="37"/>
      <c r="V234" s="54"/>
      <c r="W234" s="37"/>
      <c r="X234" s="54"/>
      <c r="Y234" s="37"/>
      <c r="Z234" s="54"/>
      <c r="AA234" s="37"/>
      <c r="AB234" s="54"/>
      <c r="AC234" s="37"/>
      <c r="AD234" s="54"/>
      <c r="AE234" s="37"/>
    </row>
    <row r="235" spans="1:31" ht="12.75" customHeight="1">
      <c r="A235" s="163">
        <v>147</v>
      </c>
      <c r="B235" s="164">
        <v>43752</v>
      </c>
      <c r="C235" s="164"/>
      <c r="D235" s="165" t="s">
        <v>792</v>
      </c>
      <c r="E235" s="166" t="s">
        <v>574</v>
      </c>
      <c r="F235" s="166">
        <v>277.5</v>
      </c>
      <c r="G235" s="166"/>
      <c r="H235" s="166">
        <v>333</v>
      </c>
      <c r="I235" s="168">
        <v>333</v>
      </c>
      <c r="J235" s="138" t="s">
        <v>793</v>
      </c>
      <c r="K235" s="139">
        <f t="shared" si="34"/>
        <v>55.5</v>
      </c>
      <c r="L235" s="140">
        <f t="shared" si="35"/>
        <v>0.2</v>
      </c>
      <c r="M235" s="135" t="s">
        <v>577</v>
      </c>
      <c r="N235" s="141">
        <v>43846</v>
      </c>
      <c r="O235" s="54"/>
      <c r="P235" s="54"/>
      <c r="Q235" s="202"/>
      <c r="R235" s="54"/>
      <c r="S235" s="37" t="s">
        <v>764</v>
      </c>
      <c r="T235" s="54"/>
      <c r="U235" s="37"/>
      <c r="V235" s="54"/>
      <c r="W235" s="37"/>
      <c r="X235" s="54"/>
      <c r="Y235" s="37"/>
      <c r="Z235" s="54"/>
      <c r="AA235" s="37"/>
      <c r="AB235" s="54"/>
      <c r="AC235" s="37"/>
      <c r="AD235" s="54"/>
      <c r="AE235" s="37"/>
    </row>
    <row r="236" spans="1:31" ht="12.75" customHeight="1">
      <c r="A236" s="163">
        <v>148</v>
      </c>
      <c r="B236" s="164">
        <v>43752</v>
      </c>
      <c r="C236" s="164"/>
      <c r="D236" s="165" t="s">
        <v>794</v>
      </c>
      <c r="E236" s="166" t="s">
        <v>574</v>
      </c>
      <c r="F236" s="166">
        <v>930</v>
      </c>
      <c r="G236" s="166"/>
      <c r="H236" s="166">
        <v>1165</v>
      </c>
      <c r="I236" s="168">
        <v>1200</v>
      </c>
      <c r="J236" s="138" t="s">
        <v>795</v>
      </c>
      <c r="K236" s="139">
        <f t="shared" si="34"/>
        <v>235</v>
      </c>
      <c r="L236" s="140">
        <f t="shared" si="35"/>
        <v>0.25268817204301075</v>
      </c>
      <c r="M236" s="135" t="s">
        <v>577</v>
      </c>
      <c r="N236" s="141">
        <v>43847</v>
      </c>
      <c r="O236" s="54"/>
      <c r="P236" s="54"/>
      <c r="Q236" s="202"/>
      <c r="R236" s="54"/>
      <c r="S236" s="37" t="s">
        <v>768</v>
      </c>
      <c r="T236" s="54"/>
      <c r="U236" s="37"/>
      <c r="V236" s="54"/>
      <c r="W236" s="37"/>
      <c r="X236" s="54"/>
      <c r="Y236" s="37"/>
      <c r="Z236" s="54"/>
      <c r="AA236" s="37"/>
      <c r="AB236" s="54"/>
      <c r="AC236" s="37"/>
      <c r="AD236" s="54"/>
      <c r="AE236" s="37"/>
    </row>
    <row r="237" spans="1:31" ht="12.75" customHeight="1">
      <c r="A237" s="163">
        <v>149</v>
      </c>
      <c r="B237" s="164">
        <v>43753</v>
      </c>
      <c r="C237" s="164"/>
      <c r="D237" s="165" t="s">
        <v>796</v>
      </c>
      <c r="E237" s="166" t="s">
        <v>574</v>
      </c>
      <c r="F237" s="136">
        <v>111</v>
      </c>
      <c r="G237" s="166"/>
      <c r="H237" s="166">
        <v>141</v>
      </c>
      <c r="I237" s="168">
        <v>141</v>
      </c>
      <c r="J237" s="138" t="s">
        <v>797</v>
      </c>
      <c r="K237" s="139">
        <f t="shared" si="34"/>
        <v>30</v>
      </c>
      <c r="L237" s="140">
        <f t="shared" si="35"/>
        <v>0.27027027027027029</v>
      </c>
      <c r="M237" s="135" t="s">
        <v>577</v>
      </c>
      <c r="N237" s="141">
        <v>44328</v>
      </c>
      <c r="O237" s="54"/>
      <c r="P237" s="54"/>
      <c r="Q237" s="202"/>
      <c r="R237" s="54"/>
      <c r="S237" s="37" t="s">
        <v>768</v>
      </c>
      <c r="T237" s="54"/>
      <c r="U237" s="37"/>
      <c r="V237" s="54"/>
      <c r="W237" s="37"/>
      <c r="X237" s="54"/>
      <c r="Y237" s="37"/>
      <c r="Z237" s="54"/>
      <c r="AA237" s="37"/>
      <c r="AB237" s="54"/>
      <c r="AC237" s="37"/>
      <c r="AD237" s="54"/>
      <c r="AE237" s="37"/>
    </row>
    <row r="238" spans="1:31" ht="12.75" customHeight="1">
      <c r="A238" s="163">
        <v>150</v>
      </c>
      <c r="B238" s="164">
        <v>43753</v>
      </c>
      <c r="C238" s="164"/>
      <c r="D238" s="165" t="s">
        <v>798</v>
      </c>
      <c r="E238" s="166" t="s">
        <v>574</v>
      </c>
      <c r="F238" s="136">
        <v>296</v>
      </c>
      <c r="G238" s="166"/>
      <c r="H238" s="166">
        <v>370</v>
      </c>
      <c r="I238" s="168">
        <v>370</v>
      </c>
      <c r="J238" s="138" t="s">
        <v>661</v>
      </c>
      <c r="K238" s="139">
        <f t="shared" ref="K238:K263" si="36">H238-F238</f>
        <v>74</v>
      </c>
      <c r="L238" s="140">
        <f t="shared" ref="L238:L263" si="37">K238/F238</f>
        <v>0.25</v>
      </c>
      <c r="M238" s="135" t="s">
        <v>577</v>
      </c>
      <c r="N238" s="141">
        <v>43853</v>
      </c>
      <c r="O238" s="54"/>
      <c r="P238" s="54"/>
      <c r="Q238" s="202"/>
      <c r="R238" s="54"/>
      <c r="S238" s="37" t="s">
        <v>768</v>
      </c>
      <c r="T238" s="54"/>
      <c r="U238" s="37"/>
      <c r="V238" s="54"/>
      <c r="W238" s="37"/>
      <c r="X238" s="54"/>
      <c r="Y238" s="37"/>
      <c r="Z238" s="54"/>
      <c r="AA238" s="37"/>
      <c r="AB238" s="54"/>
      <c r="AC238" s="37"/>
      <c r="AD238" s="54"/>
      <c r="AE238" s="37"/>
    </row>
    <row r="239" spans="1:31" ht="12.75" customHeight="1">
      <c r="A239" s="163">
        <v>151</v>
      </c>
      <c r="B239" s="164">
        <v>43754</v>
      </c>
      <c r="C239" s="164"/>
      <c r="D239" s="165" t="s">
        <v>799</v>
      </c>
      <c r="E239" s="166" t="s">
        <v>574</v>
      </c>
      <c r="F239" s="136">
        <v>300</v>
      </c>
      <c r="G239" s="166"/>
      <c r="H239" s="166">
        <v>382.5</v>
      </c>
      <c r="I239" s="168">
        <v>344</v>
      </c>
      <c r="J239" s="138" t="s">
        <v>800</v>
      </c>
      <c r="K239" s="139">
        <f t="shared" si="36"/>
        <v>82.5</v>
      </c>
      <c r="L239" s="140">
        <f t="shared" si="37"/>
        <v>0.27500000000000002</v>
      </c>
      <c r="M239" s="135" t="s">
        <v>577</v>
      </c>
      <c r="N239" s="141">
        <v>44238</v>
      </c>
      <c r="O239" s="54"/>
      <c r="P239" s="54"/>
      <c r="Q239" s="202"/>
      <c r="R239" s="54"/>
      <c r="S239" s="37" t="s">
        <v>768</v>
      </c>
      <c r="T239" s="54"/>
      <c r="U239" s="37"/>
      <c r="V239" s="54"/>
      <c r="W239" s="37"/>
      <c r="X239" s="54"/>
      <c r="Y239" s="37"/>
      <c r="Z239" s="54"/>
      <c r="AA239" s="37"/>
      <c r="AB239" s="54"/>
      <c r="AC239" s="37"/>
      <c r="AD239" s="54"/>
      <c r="AE239" s="37"/>
    </row>
    <row r="240" spans="1:31" ht="12.75" customHeight="1">
      <c r="A240" s="163">
        <v>152</v>
      </c>
      <c r="B240" s="164">
        <v>43832</v>
      </c>
      <c r="C240" s="164"/>
      <c r="D240" s="165" t="s">
        <v>801</v>
      </c>
      <c r="E240" s="166" t="s">
        <v>574</v>
      </c>
      <c r="F240" s="136">
        <v>495</v>
      </c>
      <c r="G240" s="166"/>
      <c r="H240" s="166">
        <v>595</v>
      </c>
      <c r="I240" s="168">
        <v>590</v>
      </c>
      <c r="J240" s="138" t="s">
        <v>597</v>
      </c>
      <c r="K240" s="139">
        <f t="shared" si="36"/>
        <v>100</v>
      </c>
      <c r="L240" s="140">
        <f t="shared" si="37"/>
        <v>0.20202020202020202</v>
      </c>
      <c r="M240" s="135" t="s">
        <v>577</v>
      </c>
      <c r="N240" s="141">
        <v>44589</v>
      </c>
      <c r="O240" s="54"/>
      <c r="P240" s="54"/>
      <c r="Q240" s="202"/>
      <c r="R240" s="54"/>
      <c r="S240" s="37" t="s">
        <v>768</v>
      </c>
      <c r="T240" s="54"/>
      <c r="U240" s="37"/>
      <c r="V240" s="54"/>
      <c r="W240" s="37"/>
      <c r="X240" s="54"/>
      <c r="Y240" s="37"/>
      <c r="Z240" s="54"/>
      <c r="AA240" s="37"/>
      <c r="AB240" s="54"/>
      <c r="AC240" s="37"/>
      <c r="AD240" s="54"/>
      <c r="AE240" s="37"/>
    </row>
    <row r="241" spans="1:31" ht="12.75" customHeight="1">
      <c r="A241" s="163">
        <v>153</v>
      </c>
      <c r="B241" s="164">
        <v>43966</v>
      </c>
      <c r="C241" s="164"/>
      <c r="D241" s="165" t="s">
        <v>74</v>
      </c>
      <c r="E241" s="166" t="s">
        <v>574</v>
      </c>
      <c r="F241" s="136">
        <v>67.5</v>
      </c>
      <c r="G241" s="166"/>
      <c r="H241" s="166">
        <v>86</v>
      </c>
      <c r="I241" s="168">
        <v>86</v>
      </c>
      <c r="J241" s="138" t="s">
        <v>802</v>
      </c>
      <c r="K241" s="139">
        <f t="shared" si="36"/>
        <v>18.5</v>
      </c>
      <c r="L241" s="140">
        <f t="shared" si="37"/>
        <v>0.27407407407407408</v>
      </c>
      <c r="M241" s="135" t="s">
        <v>577</v>
      </c>
      <c r="N241" s="141">
        <v>44008</v>
      </c>
      <c r="O241" s="54"/>
      <c r="P241" s="54"/>
      <c r="Q241" s="202"/>
      <c r="R241" s="54"/>
      <c r="S241" s="37" t="s">
        <v>768</v>
      </c>
      <c r="T241" s="54"/>
      <c r="U241" s="37"/>
      <c r="V241" s="54"/>
      <c r="W241" s="37"/>
      <c r="X241" s="54"/>
      <c r="Y241" s="37"/>
      <c r="Z241" s="54"/>
      <c r="AA241" s="37"/>
      <c r="AB241" s="54"/>
      <c r="AC241" s="37"/>
      <c r="AD241" s="54"/>
      <c r="AE241" s="37"/>
    </row>
    <row r="242" spans="1:31" ht="12.75" customHeight="1">
      <c r="A242" s="163">
        <v>154</v>
      </c>
      <c r="B242" s="164">
        <v>44035</v>
      </c>
      <c r="C242" s="164"/>
      <c r="D242" s="165" t="s">
        <v>477</v>
      </c>
      <c r="E242" s="166" t="s">
        <v>574</v>
      </c>
      <c r="F242" s="136">
        <v>231</v>
      </c>
      <c r="G242" s="166"/>
      <c r="H242" s="166">
        <v>281</v>
      </c>
      <c r="I242" s="168">
        <v>281</v>
      </c>
      <c r="J242" s="138" t="s">
        <v>661</v>
      </c>
      <c r="K242" s="139">
        <f t="shared" si="36"/>
        <v>50</v>
      </c>
      <c r="L242" s="140">
        <f t="shared" si="37"/>
        <v>0.21645021645021645</v>
      </c>
      <c r="M242" s="135" t="s">
        <v>577</v>
      </c>
      <c r="N242" s="141">
        <v>44358</v>
      </c>
      <c r="O242" s="54"/>
      <c r="P242" s="54"/>
      <c r="Q242" s="202"/>
      <c r="R242" s="54"/>
      <c r="S242" s="37" t="s">
        <v>768</v>
      </c>
      <c r="T242" s="54"/>
      <c r="U242" s="37"/>
      <c r="V242" s="54"/>
      <c r="W242" s="37"/>
      <c r="X242" s="54"/>
      <c r="Y242" s="37"/>
      <c r="Z242" s="54"/>
      <c r="AA242" s="37"/>
      <c r="AB242" s="54"/>
      <c r="AC242" s="37"/>
      <c r="AD242" s="54"/>
      <c r="AE242" s="37"/>
    </row>
    <row r="243" spans="1:31" ht="12.75" customHeight="1">
      <c r="A243" s="163">
        <v>155</v>
      </c>
      <c r="B243" s="164">
        <v>44092</v>
      </c>
      <c r="C243" s="164"/>
      <c r="D243" s="165" t="s">
        <v>142</v>
      </c>
      <c r="E243" s="166" t="s">
        <v>574</v>
      </c>
      <c r="F243" s="166">
        <v>206</v>
      </c>
      <c r="G243" s="166"/>
      <c r="H243" s="166">
        <v>248</v>
      </c>
      <c r="I243" s="168">
        <v>248</v>
      </c>
      <c r="J243" s="138" t="s">
        <v>661</v>
      </c>
      <c r="K243" s="139">
        <f t="shared" si="36"/>
        <v>42</v>
      </c>
      <c r="L243" s="140">
        <f t="shared" si="37"/>
        <v>0.20388349514563106</v>
      </c>
      <c r="M243" s="135" t="s">
        <v>577</v>
      </c>
      <c r="N243" s="141">
        <v>44214</v>
      </c>
      <c r="O243" s="54"/>
      <c r="P243" s="54"/>
      <c r="Q243" s="202"/>
      <c r="R243" s="54"/>
      <c r="S243" s="37" t="s">
        <v>768</v>
      </c>
      <c r="T243" s="54"/>
      <c r="U243" s="37"/>
      <c r="V243" s="54"/>
      <c r="W243" s="37"/>
      <c r="X243" s="54"/>
      <c r="Y243" s="37"/>
      <c r="Z243" s="54"/>
      <c r="AA243" s="37"/>
      <c r="AB243" s="54"/>
      <c r="AC243" s="37"/>
      <c r="AD243" s="54"/>
      <c r="AE243" s="37"/>
    </row>
    <row r="244" spans="1:31" ht="12.75" customHeight="1">
      <c r="A244" s="163">
        <v>156</v>
      </c>
      <c r="B244" s="164">
        <v>44140</v>
      </c>
      <c r="C244" s="164"/>
      <c r="D244" s="165" t="s">
        <v>142</v>
      </c>
      <c r="E244" s="166" t="s">
        <v>574</v>
      </c>
      <c r="F244" s="166">
        <v>182.5</v>
      </c>
      <c r="G244" s="166"/>
      <c r="H244" s="166">
        <v>248</v>
      </c>
      <c r="I244" s="168">
        <v>248</v>
      </c>
      <c r="J244" s="138" t="s">
        <v>661</v>
      </c>
      <c r="K244" s="139">
        <f t="shared" si="36"/>
        <v>65.5</v>
      </c>
      <c r="L244" s="140">
        <f t="shared" si="37"/>
        <v>0.35890410958904112</v>
      </c>
      <c r="M244" s="135" t="s">
        <v>577</v>
      </c>
      <c r="N244" s="141">
        <v>44214</v>
      </c>
      <c r="O244" s="54"/>
      <c r="P244" s="54"/>
      <c r="Q244" s="202"/>
      <c r="R244" s="54"/>
      <c r="S244" s="37" t="s">
        <v>768</v>
      </c>
      <c r="T244" s="54"/>
      <c r="U244" s="37"/>
      <c r="V244" s="54"/>
      <c r="W244" s="37"/>
      <c r="X244" s="54"/>
      <c r="Y244" s="37"/>
      <c r="Z244" s="54"/>
      <c r="AA244" s="37"/>
      <c r="AB244" s="54"/>
      <c r="AC244" s="37"/>
      <c r="AD244" s="54"/>
      <c r="AE244" s="37"/>
    </row>
    <row r="245" spans="1:31" ht="12.75" customHeight="1">
      <c r="A245" s="163">
        <v>157</v>
      </c>
      <c r="B245" s="164">
        <v>44140</v>
      </c>
      <c r="C245" s="164"/>
      <c r="D245" s="165" t="s">
        <v>342</v>
      </c>
      <c r="E245" s="166" t="s">
        <v>574</v>
      </c>
      <c r="F245" s="166">
        <v>247.5</v>
      </c>
      <c r="G245" s="166"/>
      <c r="H245" s="166">
        <v>320</v>
      </c>
      <c r="I245" s="168">
        <v>320</v>
      </c>
      <c r="J245" s="138" t="s">
        <v>661</v>
      </c>
      <c r="K245" s="139">
        <f t="shared" si="36"/>
        <v>72.5</v>
      </c>
      <c r="L245" s="140">
        <f t="shared" si="37"/>
        <v>0.29292929292929293</v>
      </c>
      <c r="M245" s="135" t="s">
        <v>577</v>
      </c>
      <c r="N245" s="141">
        <v>44323</v>
      </c>
      <c r="O245" s="54"/>
      <c r="P245" s="54"/>
      <c r="Q245" s="202"/>
      <c r="R245" s="54"/>
      <c r="S245" s="37" t="s">
        <v>768</v>
      </c>
      <c r="T245" s="54"/>
      <c r="U245" s="37"/>
      <c r="V245" s="54"/>
      <c r="W245" s="37"/>
      <c r="X245" s="54"/>
      <c r="Y245" s="37"/>
      <c r="Z245" s="54"/>
      <c r="AA245" s="37"/>
      <c r="AB245" s="54"/>
      <c r="AC245" s="37"/>
      <c r="AD245" s="54"/>
      <c r="AE245" s="37"/>
    </row>
    <row r="246" spans="1:31" ht="12.75" customHeight="1">
      <c r="A246" s="163">
        <v>158</v>
      </c>
      <c r="B246" s="164">
        <v>44140</v>
      </c>
      <c r="C246" s="164"/>
      <c r="D246" s="165" t="s">
        <v>200</v>
      </c>
      <c r="E246" s="166" t="s">
        <v>574</v>
      </c>
      <c r="F246" s="136">
        <v>925</v>
      </c>
      <c r="G246" s="166"/>
      <c r="H246" s="166">
        <v>1095</v>
      </c>
      <c r="I246" s="168">
        <v>1093</v>
      </c>
      <c r="J246" s="138" t="s">
        <v>803</v>
      </c>
      <c r="K246" s="139">
        <f t="shared" si="36"/>
        <v>170</v>
      </c>
      <c r="L246" s="140">
        <f t="shared" si="37"/>
        <v>0.18378378378378379</v>
      </c>
      <c r="M246" s="135" t="s">
        <v>577</v>
      </c>
      <c r="N246" s="141">
        <v>44201</v>
      </c>
      <c r="O246" s="54"/>
      <c r="P246" s="54"/>
      <c r="Q246" s="202"/>
      <c r="R246" s="54"/>
      <c r="S246" s="37" t="s">
        <v>768</v>
      </c>
      <c r="T246" s="54"/>
      <c r="U246" s="37"/>
      <c r="V246" s="54"/>
      <c r="W246" s="37"/>
      <c r="X246" s="54"/>
      <c r="Y246" s="37"/>
      <c r="Z246" s="54"/>
      <c r="AA246" s="37"/>
      <c r="AB246" s="54"/>
      <c r="AC246" s="37"/>
      <c r="AD246" s="54"/>
      <c r="AE246" s="37"/>
    </row>
    <row r="247" spans="1:31" ht="12.75" customHeight="1">
      <c r="A247" s="163">
        <v>159</v>
      </c>
      <c r="B247" s="164">
        <v>44140</v>
      </c>
      <c r="C247" s="164"/>
      <c r="D247" s="165" t="s">
        <v>360</v>
      </c>
      <c r="E247" s="166" t="s">
        <v>574</v>
      </c>
      <c r="F247" s="136">
        <v>332.5</v>
      </c>
      <c r="G247" s="166"/>
      <c r="H247" s="166">
        <v>393</v>
      </c>
      <c r="I247" s="168">
        <v>406</v>
      </c>
      <c r="J247" s="138" t="s">
        <v>804</v>
      </c>
      <c r="K247" s="139">
        <f t="shared" si="36"/>
        <v>60.5</v>
      </c>
      <c r="L247" s="140">
        <f t="shared" si="37"/>
        <v>0.18195488721804512</v>
      </c>
      <c r="M247" s="135" t="s">
        <v>577</v>
      </c>
      <c r="N247" s="141">
        <v>44256</v>
      </c>
      <c r="O247" s="54"/>
      <c r="P247" s="54"/>
      <c r="Q247" s="202"/>
      <c r="R247" s="54"/>
      <c r="S247" s="37" t="s">
        <v>768</v>
      </c>
      <c r="T247" s="54"/>
      <c r="U247" s="37"/>
      <c r="V247" s="54"/>
      <c r="W247" s="37"/>
      <c r="X247" s="54"/>
      <c r="Y247" s="37"/>
      <c r="Z247" s="54"/>
      <c r="AA247" s="37"/>
      <c r="AB247" s="54"/>
      <c r="AC247" s="37"/>
      <c r="AD247" s="54"/>
      <c r="AE247" s="37"/>
    </row>
    <row r="248" spans="1:31" ht="12.75" customHeight="1">
      <c r="A248" s="163">
        <v>160</v>
      </c>
      <c r="B248" s="164">
        <v>44141</v>
      </c>
      <c r="C248" s="164"/>
      <c r="D248" s="165" t="s">
        <v>477</v>
      </c>
      <c r="E248" s="166" t="s">
        <v>574</v>
      </c>
      <c r="F248" s="136">
        <v>231</v>
      </c>
      <c r="G248" s="166"/>
      <c r="H248" s="166">
        <v>281</v>
      </c>
      <c r="I248" s="168">
        <v>281</v>
      </c>
      <c r="J248" s="138" t="s">
        <v>661</v>
      </c>
      <c r="K248" s="139">
        <f t="shared" si="36"/>
        <v>50</v>
      </c>
      <c r="L248" s="140">
        <f t="shared" si="37"/>
        <v>0.21645021645021645</v>
      </c>
      <c r="M248" s="135" t="s">
        <v>577</v>
      </c>
      <c r="N248" s="141">
        <v>44358</v>
      </c>
      <c r="O248" s="54"/>
      <c r="P248" s="54"/>
      <c r="Q248" s="202"/>
      <c r="R248" s="54"/>
      <c r="S248" s="37" t="s">
        <v>768</v>
      </c>
      <c r="T248" s="54"/>
      <c r="U248" s="37"/>
      <c r="V248" s="54"/>
      <c r="W248" s="37"/>
      <c r="X248" s="54"/>
      <c r="Y248" s="37"/>
      <c r="Z248" s="54"/>
      <c r="AA248" s="37"/>
      <c r="AB248" s="54"/>
      <c r="AC248" s="37"/>
      <c r="AD248" s="54"/>
      <c r="AE248" s="37"/>
    </row>
    <row r="249" spans="1:31" ht="12.75" customHeight="1">
      <c r="A249" s="163">
        <v>161</v>
      </c>
      <c r="B249" s="164">
        <v>44187</v>
      </c>
      <c r="C249" s="164"/>
      <c r="D249" s="165" t="s">
        <v>805</v>
      </c>
      <c r="E249" s="166" t="s">
        <v>574</v>
      </c>
      <c r="F249" s="136">
        <v>190</v>
      </c>
      <c r="G249" s="166"/>
      <c r="H249" s="166">
        <v>239</v>
      </c>
      <c r="I249" s="168">
        <v>239</v>
      </c>
      <c r="J249" s="138" t="s">
        <v>806</v>
      </c>
      <c r="K249" s="139">
        <f t="shared" si="36"/>
        <v>49</v>
      </c>
      <c r="L249" s="140">
        <f t="shared" si="37"/>
        <v>0.25789473684210529</v>
      </c>
      <c r="M249" s="135" t="s">
        <v>577</v>
      </c>
      <c r="N249" s="141">
        <v>44844</v>
      </c>
      <c r="O249" s="54"/>
      <c r="P249" s="54"/>
      <c r="Q249" s="202"/>
      <c r="R249" s="54"/>
      <c r="S249" s="37" t="s">
        <v>768</v>
      </c>
      <c r="T249" s="54"/>
      <c r="U249" s="37"/>
      <c r="V249" s="54"/>
      <c r="W249" s="37"/>
      <c r="X249" s="54"/>
      <c r="Y249" s="37"/>
      <c r="Z249" s="54"/>
      <c r="AA249" s="37"/>
      <c r="AB249" s="54"/>
      <c r="AC249" s="37"/>
      <c r="AD249" s="54"/>
      <c r="AE249" s="37"/>
    </row>
    <row r="250" spans="1:31" ht="12.75" customHeight="1">
      <c r="A250" s="163">
        <v>162</v>
      </c>
      <c r="B250" s="164">
        <v>44258</v>
      </c>
      <c r="C250" s="164"/>
      <c r="D250" s="165" t="s">
        <v>801</v>
      </c>
      <c r="E250" s="166" t="s">
        <v>574</v>
      </c>
      <c r="F250" s="136">
        <v>495</v>
      </c>
      <c r="G250" s="166"/>
      <c r="H250" s="166">
        <v>595</v>
      </c>
      <c r="I250" s="168">
        <v>590</v>
      </c>
      <c r="J250" s="138" t="s">
        <v>597</v>
      </c>
      <c r="K250" s="139">
        <f t="shared" si="36"/>
        <v>100</v>
      </c>
      <c r="L250" s="140">
        <f t="shared" si="37"/>
        <v>0.20202020202020202</v>
      </c>
      <c r="M250" s="135" t="s">
        <v>577</v>
      </c>
      <c r="N250" s="141">
        <v>44589</v>
      </c>
      <c r="O250" s="54"/>
      <c r="P250" s="54"/>
      <c r="Q250" s="202"/>
      <c r="R250" s="54"/>
      <c r="S250" s="37" t="s">
        <v>768</v>
      </c>
      <c r="T250" s="54"/>
      <c r="U250" s="37"/>
      <c r="V250" s="54"/>
      <c r="W250" s="37"/>
      <c r="X250" s="54"/>
      <c r="Y250" s="37"/>
      <c r="Z250" s="54"/>
      <c r="AA250" s="37"/>
      <c r="AB250" s="54"/>
      <c r="AC250" s="37"/>
      <c r="AD250" s="54"/>
      <c r="AE250" s="37"/>
    </row>
    <row r="251" spans="1:31" ht="12.75" customHeight="1">
      <c r="A251" s="163">
        <v>163</v>
      </c>
      <c r="B251" s="164">
        <v>44274</v>
      </c>
      <c r="C251" s="164"/>
      <c r="D251" s="165" t="s">
        <v>360</v>
      </c>
      <c r="E251" s="166" t="s">
        <v>574</v>
      </c>
      <c r="F251" s="136">
        <v>355</v>
      </c>
      <c r="G251" s="166"/>
      <c r="H251" s="166">
        <v>422.5</v>
      </c>
      <c r="I251" s="168">
        <v>420</v>
      </c>
      <c r="J251" s="138" t="s">
        <v>807</v>
      </c>
      <c r="K251" s="139">
        <f t="shared" si="36"/>
        <v>67.5</v>
      </c>
      <c r="L251" s="140">
        <f t="shared" si="37"/>
        <v>0.19014084507042253</v>
      </c>
      <c r="M251" s="135" t="s">
        <v>577</v>
      </c>
      <c r="N251" s="141">
        <v>44361</v>
      </c>
      <c r="O251" s="54"/>
      <c r="P251" s="54"/>
      <c r="R251" s="54"/>
      <c r="S251" s="37" t="s">
        <v>768</v>
      </c>
      <c r="T251" s="54"/>
      <c r="U251" s="37"/>
      <c r="V251" s="54"/>
      <c r="W251" s="37"/>
      <c r="X251" s="54"/>
      <c r="Y251" s="37"/>
      <c r="Z251" s="54"/>
      <c r="AA251" s="37"/>
      <c r="AB251" s="54"/>
      <c r="AC251" s="37"/>
      <c r="AD251" s="54"/>
      <c r="AE251" s="37"/>
    </row>
    <row r="252" spans="1:31" ht="12.75" customHeight="1">
      <c r="A252" s="163">
        <v>164</v>
      </c>
      <c r="B252" s="164">
        <v>44295</v>
      </c>
      <c r="C252" s="164"/>
      <c r="D252" s="165" t="s">
        <v>323</v>
      </c>
      <c r="E252" s="166" t="s">
        <v>574</v>
      </c>
      <c r="F252" s="136">
        <v>555</v>
      </c>
      <c r="G252" s="166"/>
      <c r="H252" s="166">
        <v>663</v>
      </c>
      <c r="I252" s="168">
        <v>663</v>
      </c>
      <c r="J252" s="138" t="s">
        <v>808</v>
      </c>
      <c r="K252" s="139">
        <f t="shared" si="36"/>
        <v>108</v>
      </c>
      <c r="L252" s="140">
        <f t="shared" si="37"/>
        <v>0.19459459459459461</v>
      </c>
      <c r="M252" s="135" t="s">
        <v>577</v>
      </c>
      <c r="N252" s="141">
        <v>44321</v>
      </c>
      <c r="O252" s="54"/>
      <c r="P252" s="54"/>
      <c r="Q252" s="202"/>
      <c r="R252" s="54"/>
      <c r="S252" s="37" t="s">
        <v>768</v>
      </c>
      <c r="T252" s="54"/>
      <c r="U252" s="37"/>
      <c r="V252" s="54"/>
      <c r="W252" s="37"/>
      <c r="X252" s="54"/>
      <c r="Y252" s="37"/>
      <c r="Z252" s="54"/>
      <c r="AA252" s="37"/>
      <c r="AB252" s="54"/>
      <c r="AC252" s="37"/>
      <c r="AD252" s="54"/>
      <c r="AE252" s="37"/>
    </row>
    <row r="253" spans="1:31" ht="12.75" customHeight="1">
      <c r="A253" s="163">
        <v>165</v>
      </c>
      <c r="B253" s="164">
        <v>44308</v>
      </c>
      <c r="C253" s="164"/>
      <c r="D253" s="165" t="s">
        <v>772</v>
      </c>
      <c r="E253" s="166" t="s">
        <v>574</v>
      </c>
      <c r="F253" s="136">
        <v>126.5</v>
      </c>
      <c r="G253" s="166"/>
      <c r="H253" s="166">
        <v>155</v>
      </c>
      <c r="I253" s="168">
        <v>155</v>
      </c>
      <c r="J253" s="138" t="s">
        <v>661</v>
      </c>
      <c r="K253" s="139">
        <f t="shared" si="36"/>
        <v>28.5</v>
      </c>
      <c r="L253" s="140">
        <f t="shared" si="37"/>
        <v>0.22529644268774704</v>
      </c>
      <c r="M253" s="135" t="s">
        <v>577</v>
      </c>
      <c r="N253" s="141">
        <v>44362</v>
      </c>
      <c r="O253" s="54"/>
      <c r="P253" s="54"/>
      <c r="R253" s="54"/>
      <c r="S253" s="37" t="s">
        <v>768</v>
      </c>
      <c r="T253" s="54"/>
      <c r="U253" s="37"/>
      <c r="V253" s="54"/>
      <c r="W253" s="37"/>
      <c r="X253" s="54"/>
      <c r="Y253" s="37"/>
      <c r="Z253" s="54"/>
      <c r="AA253" s="37"/>
      <c r="AB253" s="54"/>
      <c r="AC253" s="37"/>
      <c r="AD253" s="54"/>
      <c r="AE253" s="37"/>
    </row>
    <row r="254" spans="1:31" ht="12.75" customHeight="1">
      <c r="A254" s="142">
        <v>166</v>
      </c>
      <c r="B254" s="173">
        <v>44368</v>
      </c>
      <c r="C254" s="173"/>
      <c r="D254" s="144" t="s">
        <v>809</v>
      </c>
      <c r="E254" s="146" t="s">
        <v>574</v>
      </c>
      <c r="F254" s="174">
        <v>287.5</v>
      </c>
      <c r="G254" s="146"/>
      <c r="H254" s="146">
        <v>245</v>
      </c>
      <c r="I254" s="147">
        <v>344</v>
      </c>
      <c r="J254" s="148" t="s">
        <v>810</v>
      </c>
      <c r="K254" s="149">
        <f t="shared" si="36"/>
        <v>-42.5</v>
      </c>
      <c r="L254" s="150">
        <f t="shared" si="37"/>
        <v>-0.14782608695652175</v>
      </c>
      <c r="M254" s="146" t="s">
        <v>587</v>
      </c>
      <c r="N254" s="143">
        <v>44508</v>
      </c>
      <c r="O254" s="54"/>
      <c r="P254" s="54"/>
      <c r="R254" s="54"/>
      <c r="S254" s="37" t="s">
        <v>768</v>
      </c>
      <c r="T254" s="54"/>
      <c r="U254" s="37"/>
      <c r="V254" s="54"/>
      <c r="W254" s="37"/>
      <c r="X254" s="54"/>
      <c r="Y254" s="37"/>
      <c r="Z254" s="54"/>
      <c r="AA254" s="37"/>
      <c r="AB254" s="54"/>
      <c r="AC254" s="37"/>
      <c r="AD254" s="54"/>
      <c r="AE254" s="37"/>
    </row>
    <row r="255" spans="1:31" ht="12.75" customHeight="1">
      <c r="A255" s="163">
        <v>167</v>
      </c>
      <c r="B255" s="164">
        <v>44368</v>
      </c>
      <c r="C255" s="164"/>
      <c r="D255" s="165" t="s">
        <v>477</v>
      </c>
      <c r="E255" s="166" t="s">
        <v>574</v>
      </c>
      <c r="F255" s="136">
        <v>241</v>
      </c>
      <c r="G255" s="166"/>
      <c r="H255" s="166">
        <v>298</v>
      </c>
      <c r="I255" s="168">
        <v>320</v>
      </c>
      <c r="J255" s="138" t="s">
        <v>661</v>
      </c>
      <c r="K255" s="139">
        <f t="shared" si="36"/>
        <v>57</v>
      </c>
      <c r="L255" s="140">
        <f t="shared" si="37"/>
        <v>0.23651452282157676</v>
      </c>
      <c r="M255" s="135" t="s">
        <v>577</v>
      </c>
      <c r="N255" s="141">
        <v>44802</v>
      </c>
      <c r="O255" s="54"/>
      <c r="P255" s="54"/>
      <c r="R255" s="54"/>
      <c r="S255" s="37" t="s">
        <v>768</v>
      </c>
      <c r="T255" s="54"/>
      <c r="U255" s="37"/>
      <c r="V255" s="54"/>
      <c r="W255" s="37"/>
      <c r="X255" s="54"/>
      <c r="Y255" s="37"/>
      <c r="Z255" s="54"/>
      <c r="AA255" s="37"/>
      <c r="AB255" s="54"/>
      <c r="AC255" s="37"/>
      <c r="AD255" s="54"/>
      <c r="AE255" s="37"/>
    </row>
    <row r="256" spans="1:31" ht="12.75" customHeight="1">
      <c r="A256" s="163">
        <v>168</v>
      </c>
      <c r="B256" s="164">
        <v>44406</v>
      </c>
      <c r="C256" s="164"/>
      <c r="D256" s="165" t="s">
        <v>772</v>
      </c>
      <c r="E256" s="166" t="s">
        <v>574</v>
      </c>
      <c r="F256" s="136">
        <v>162.5</v>
      </c>
      <c r="G256" s="166"/>
      <c r="H256" s="166">
        <v>200</v>
      </c>
      <c r="I256" s="168">
        <v>200</v>
      </c>
      <c r="J256" s="138" t="s">
        <v>661</v>
      </c>
      <c r="K256" s="139">
        <f t="shared" si="36"/>
        <v>37.5</v>
      </c>
      <c r="L256" s="140">
        <f t="shared" si="37"/>
        <v>0.23076923076923078</v>
      </c>
      <c r="M256" s="135" t="s">
        <v>577</v>
      </c>
      <c r="N256" s="141">
        <v>44802</v>
      </c>
      <c r="O256" s="54"/>
      <c r="P256" s="54"/>
      <c r="R256" s="54"/>
      <c r="S256" s="37" t="s">
        <v>768</v>
      </c>
      <c r="T256" s="54"/>
      <c r="U256" s="37"/>
      <c r="V256" s="54"/>
      <c r="W256" s="37"/>
      <c r="X256" s="54"/>
      <c r="Y256" s="37"/>
      <c r="Z256" s="54"/>
      <c r="AA256" s="37"/>
      <c r="AB256" s="54"/>
      <c r="AC256" s="37"/>
      <c r="AD256" s="54"/>
      <c r="AE256" s="37"/>
    </row>
    <row r="257" spans="1:31" ht="12.75" customHeight="1">
      <c r="A257" s="163">
        <v>169</v>
      </c>
      <c r="B257" s="164">
        <v>44462</v>
      </c>
      <c r="C257" s="164"/>
      <c r="D257" s="165" t="s">
        <v>435</v>
      </c>
      <c r="E257" s="166" t="s">
        <v>574</v>
      </c>
      <c r="F257" s="136">
        <v>1235</v>
      </c>
      <c r="G257" s="166"/>
      <c r="H257" s="166">
        <v>1505</v>
      </c>
      <c r="I257" s="168">
        <v>1500</v>
      </c>
      <c r="J257" s="138" t="s">
        <v>661</v>
      </c>
      <c r="K257" s="139">
        <f t="shared" si="36"/>
        <v>270</v>
      </c>
      <c r="L257" s="140">
        <f t="shared" si="37"/>
        <v>0.21862348178137653</v>
      </c>
      <c r="M257" s="135" t="s">
        <v>577</v>
      </c>
      <c r="N257" s="141">
        <v>44564</v>
      </c>
      <c r="O257" s="54"/>
      <c r="P257" s="54"/>
      <c r="R257" s="54"/>
      <c r="S257" s="37" t="s">
        <v>768</v>
      </c>
      <c r="T257" s="54"/>
      <c r="U257" s="37"/>
      <c r="V257" s="54"/>
      <c r="W257" s="37"/>
      <c r="X257" s="54"/>
      <c r="Y257" s="37"/>
      <c r="Z257" s="54"/>
      <c r="AA257" s="37"/>
      <c r="AB257" s="54"/>
      <c r="AC257" s="37"/>
      <c r="AD257" s="54"/>
      <c r="AE257" s="37"/>
    </row>
    <row r="258" spans="1:31" ht="12.75" customHeight="1">
      <c r="A258" s="163">
        <v>170</v>
      </c>
      <c r="B258" s="164">
        <v>44480</v>
      </c>
      <c r="C258" s="164"/>
      <c r="D258" s="165" t="s">
        <v>811</v>
      </c>
      <c r="E258" s="166" t="s">
        <v>574</v>
      </c>
      <c r="F258" s="136">
        <v>58.75</v>
      </c>
      <c r="G258" s="166"/>
      <c r="H258" s="166">
        <v>64.25</v>
      </c>
      <c r="I258" s="168"/>
      <c r="J258" s="138" t="s">
        <v>661</v>
      </c>
      <c r="K258" s="139">
        <f t="shared" si="36"/>
        <v>5.5</v>
      </c>
      <c r="L258" s="140">
        <f t="shared" si="37"/>
        <v>9.3617021276595741E-2</v>
      </c>
      <c r="M258" s="135" t="s">
        <v>577</v>
      </c>
      <c r="N258" s="141">
        <v>45322</v>
      </c>
      <c r="O258" s="54"/>
      <c r="P258" s="54"/>
      <c r="R258" s="54"/>
      <c r="S258" s="37" t="s">
        <v>768</v>
      </c>
      <c r="T258" s="54"/>
      <c r="U258" s="37"/>
      <c r="V258" s="54"/>
      <c r="W258" s="37"/>
      <c r="X258" s="54"/>
      <c r="Y258" s="37"/>
      <c r="Z258" s="54"/>
      <c r="AA258" s="37"/>
      <c r="AB258" s="54"/>
      <c r="AC258" s="37"/>
      <c r="AD258" s="54"/>
      <c r="AE258" s="37"/>
    </row>
    <row r="259" spans="1:31" ht="12.75" customHeight="1">
      <c r="A259" s="132">
        <v>171</v>
      </c>
      <c r="B259" s="133">
        <v>44481</v>
      </c>
      <c r="C259" s="133"/>
      <c r="D259" s="134" t="s">
        <v>275</v>
      </c>
      <c r="E259" s="135" t="s">
        <v>574</v>
      </c>
      <c r="F259" s="136">
        <v>315</v>
      </c>
      <c r="G259" s="135"/>
      <c r="H259" s="135">
        <v>335</v>
      </c>
      <c r="I259" s="137">
        <v>380</v>
      </c>
      <c r="J259" s="138" t="s">
        <v>859</v>
      </c>
      <c r="K259" s="139">
        <f t="shared" si="36"/>
        <v>20</v>
      </c>
      <c r="L259" s="140">
        <f t="shared" si="37"/>
        <v>6.3492063492063489E-2</v>
      </c>
      <c r="M259" s="135" t="s">
        <v>577</v>
      </c>
      <c r="N259" s="141">
        <v>45297</v>
      </c>
      <c r="O259" s="54"/>
      <c r="P259" s="54"/>
      <c r="R259" s="54"/>
      <c r="S259" s="37" t="s">
        <v>768</v>
      </c>
      <c r="T259" s="54"/>
      <c r="U259" s="37"/>
      <c r="V259" s="54"/>
      <c r="W259" s="37"/>
      <c r="X259" s="54"/>
      <c r="Y259" s="37"/>
      <c r="Z259" s="54"/>
      <c r="AA259" s="37"/>
      <c r="AB259" s="54"/>
      <c r="AC259" s="37"/>
      <c r="AD259" s="54"/>
      <c r="AE259" s="37"/>
    </row>
    <row r="260" spans="1:31" ht="12.75" customHeight="1">
      <c r="A260" s="132">
        <v>172</v>
      </c>
      <c r="B260" s="133">
        <v>44481</v>
      </c>
      <c r="C260" s="133"/>
      <c r="D260" s="134" t="s">
        <v>812</v>
      </c>
      <c r="E260" s="135" t="s">
        <v>574</v>
      </c>
      <c r="F260" s="136">
        <v>45.5</v>
      </c>
      <c r="G260" s="135"/>
      <c r="H260" s="135">
        <v>56.5</v>
      </c>
      <c r="I260" s="137">
        <v>56</v>
      </c>
      <c r="J260" s="138" t="s">
        <v>661</v>
      </c>
      <c r="K260" s="139">
        <f t="shared" si="36"/>
        <v>11</v>
      </c>
      <c r="L260" s="140">
        <f t="shared" si="37"/>
        <v>0.24175824175824176</v>
      </c>
      <c r="M260" s="135" t="s">
        <v>577</v>
      </c>
      <c r="N260" s="141">
        <v>44881</v>
      </c>
      <c r="O260" s="54"/>
      <c r="P260" s="54"/>
      <c r="R260" s="54"/>
      <c r="S260" s="37"/>
      <c r="T260" s="54"/>
      <c r="U260" s="37"/>
      <c r="V260" s="54"/>
      <c r="W260" s="37"/>
      <c r="X260" s="54"/>
      <c r="Y260" s="37"/>
      <c r="Z260" s="54"/>
      <c r="AA260" s="37"/>
      <c r="AB260" s="54"/>
      <c r="AC260" s="37"/>
      <c r="AD260" s="54"/>
      <c r="AE260" s="37"/>
    </row>
    <row r="261" spans="1:31" ht="12.75" customHeight="1">
      <c r="A261" s="132">
        <v>173</v>
      </c>
      <c r="B261" s="133">
        <v>44551</v>
      </c>
      <c r="C261" s="133"/>
      <c r="D261" s="134" t="s">
        <v>129</v>
      </c>
      <c r="E261" s="135" t="s">
        <v>574</v>
      </c>
      <c r="F261" s="136">
        <v>2300</v>
      </c>
      <c r="G261" s="135"/>
      <c r="H261" s="135">
        <f>(2820+2200)/2</f>
        <v>2510</v>
      </c>
      <c r="I261" s="137">
        <v>3000</v>
      </c>
      <c r="J261" s="138" t="s">
        <v>813</v>
      </c>
      <c r="K261" s="139">
        <f t="shared" si="36"/>
        <v>210</v>
      </c>
      <c r="L261" s="140">
        <f t="shared" si="37"/>
        <v>9.1304347826086957E-2</v>
      </c>
      <c r="M261" s="135" t="s">
        <v>577</v>
      </c>
      <c r="N261" s="141">
        <v>44649</v>
      </c>
      <c r="O261" s="54"/>
      <c r="P261" s="54"/>
      <c r="R261" s="54"/>
      <c r="S261" s="37"/>
      <c r="T261" s="54"/>
      <c r="U261" s="37"/>
      <c r="V261" s="54"/>
      <c r="W261" s="37"/>
      <c r="X261" s="54"/>
      <c r="Y261" s="37"/>
      <c r="Z261" s="54"/>
      <c r="AA261" s="37"/>
      <c r="AB261" s="54"/>
      <c r="AC261" s="37"/>
      <c r="AD261" s="54"/>
      <c r="AE261" s="37"/>
    </row>
    <row r="262" spans="1:31" ht="12.75" customHeight="1">
      <c r="A262" s="132">
        <v>174</v>
      </c>
      <c r="B262" s="133">
        <v>44606</v>
      </c>
      <c r="C262" s="133"/>
      <c r="D262" s="134" t="s">
        <v>425</v>
      </c>
      <c r="E262" s="135" t="s">
        <v>574</v>
      </c>
      <c r="F262" s="136">
        <v>635</v>
      </c>
      <c r="G262" s="135"/>
      <c r="H262" s="135">
        <v>700</v>
      </c>
      <c r="I262" s="137">
        <v>764</v>
      </c>
      <c r="J262" s="138" t="s">
        <v>841</v>
      </c>
      <c r="K262" s="139">
        <f t="shared" si="36"/>
        <v>65</v>
      </c>
      <c r="L262" s="140">
        <f t="shared" si="37"/>
        <v>0.10236220472440945</v>
      </c>
      <c r="M262" s="135" t="s">
        <v>577</v>
      </c>
      <c r="N262" s="141">
        <v>45159</v>
      </c>
      <c r="O262" s="54"/>
      <c r="P262" s="54"/>
      <c r="R262" s="54"/>
      <c r="S262" s="37"/>
      <c r="T262" s="54"/>
      <c r="U262" s="37"/>
      <c r="V262" s="54"/>
      <c r="W262" s="37"/>
      <c r="X262" s="54"/>
      <c r="Y262" s="37"/>
      <c r="Z262" s="54"/>
      <c r="AA262" s="37"/>
      <c r="AB262" s="54"/>
      <c r="AC262" s="37"/>
      <c r="AD262" s="54"/>
      <c r="AE262" s="37"/>
    </row>
    <row r="263" spans="1:31" ht="12.75" customHeight="1">
      <c r="A263" s="132">
        <v>175</v>
      </c>
      <c r="B263" s="133">
        <v>44613</v>
      </c>
      <c r="C263" s="133"/>
      <c r="D263" s="134" t="s">
        <v>435</v>
      </c>
      <c r="E263" s="135" t="s">
        <v>574</v>
      </c>
      <c r="F263" s="136">
        <v>1255</v>
      </c>
      <c r="G263" s="135"/>
      <c r="H263" s="135">
        <v>1515</v>
      </c>
      <c r="I263" s="137">
        <v>1510</v>
      </c>
      <c r="J263" s="138" t="s">
        <v>661</v>
      </c>
      <c r="K263" s="139">
        <f t="shared" si="36"/>
        <v>260</v>
      </c>
      <c r="L263" s="140">
        <f t="shared" si="37"/>
        <v>0.20717131474103587</v>
      </c>
      <c r="M263" s="135" t="s">
        <v>577</v>
      </c>
      <c r="N263" s="141">
        <v>44834</v>
      </c>
      <c r="O263" s="54"/>
      <c r="P263" s="54"/>
      <c r="R263" s="54"/>
      <c r="S263" s="37"/>
      <c r="T263" s="54"/>
      <c r="U263" s="37"/>
      <c r="V263" s="54"/>
      <c r="W263" s="37"/>
      <c r="X263" s="54"/>
      <c r="Y263" s="37"/>
      <c r="Z263" s="54"/>
      <c r="AA263" s="37"/>
      <c r="AB263" s="54"/>
      <c r="AC263" s="37"/>
      <c r="AD263" s="54"/>
      <c r="AE263" s="37"/>
    </row>
    <row r="264" spans="1:31" ht="12.75" customHeight="1">
      <c r="A264" s="278">
        <v>176</v>
      </c>
      <c r="B264" s="269">
        <v>44670</v>
      </c>
      <c r="C264" s="269"/>
      <c r="D264" s="270" t="s">
        <v>537</v>
      </c>
      <c r="E264" s="271" t="s">
        <v>574</v>
      </c>
      <c r="F264" s="272">
        <v>445</v>
      </c>
      <c r="G264" s="272"/>
      <c r="H264" s="272">
        <v>460</v>
      </c>
      <c r="I264" s="272">
        <v>553</v>
      </c>
      <c r="J264" s="273" t="s">
        <v>902</v>
      </c>
      <c r="K264" s="274">
        <f t="shared" ref="K264" si="38">H264-F264</f>
        <v>15</v>
      </c>
      <c r="L264" s="275">
        <f t="shared" ref="L264" si="39">K264/F264</f>
        <v>3.3707865168539325E-2</v>
      </c>
      <c r="M264" s="276" t="s">
        <v>594</v>
      </c>
      <c r="N264" s="277">
        <v>45397</v>
      </c>
      <c r="O264" s="54"/>
      <c r="P264" s="54"/>
      <c r="R264" s="54"/>
      <c r="S264" s="37"/>
      <c r="T264" s="54"/>
      <c r="U264" s="37"/>
      <c r="V264" s="54"/>
      <c r="W264" s="37"/>
      <c r="X264" s="54"/>
      <c r="Y264" s="37"/>
      <c r="Z264" s="54"/>
      <c r="AA264" s="37"/>
      <c r="AB264" s="54"/>
      <c r="AC264" s="37"/>
      <c r="AD264" s="54"/>
      <c r="AE264" s="37"/>
    </row>
    <row r="265" spans="1:31" ht="12.75" customHeight="1">
      <c r="A265" s="163">
        <v>177</v>
      </c>
      <c r="B265" s="164">
        <v>44746</v>
      </c>
      <c r="C265" s="164"/>
      <c r="D265" s="165" t="s">
        <v>814</v>
      </c>
      <c r="E265" s="166" t="s">
        <v>574</v>
      </c>
      <c r="F265" s="166">
        <v>207.5</v>
      </c>
      <c r="G265" s="166"/>
      <c r="H265" s="166">
        <v>254</v>
      </c>
      <c r="I265" s="168">
        <v>254</v>
      </c>
      <c r="J265" s="138" t="s">
        <v>661</v>
      </c>
      <c r="K265" s="139">
        <f t="shared" ref="K265:K275" si="40">H265-F265</f>
        <v>46.5</v>
      </c>
      <c r="L265" s="140">
        <f t="shared" ref="L265:L275" si="41">K265/F265</f>
        <v>0.22409638554216868</v>
      </c>
      <c r="M265" s="135" t="s">
        <v>577</v>
      </c>
      <c r="N265" s="141">
        <v>44792</v>
      </c>
      <c r="O265" s="54"/>
      <c r="P265" s="54"/>
      <c r="R265" s="54"/>
      <c r="S265" s="37"/>
      <c r="T265" s="54"/>
      <c r="U265" s="37"/>
      <c r="V265" s="54"/>
      <c r="W265" s="37"/>
      <c r="X265" s="54"/>
      <c r="Y265" s="37"/>
      <c r="Z265" s="54"/>
      <c r="AA265" s="37"/>
      <c r="AB265" s="54"/>
      <c r="AC265" s="37"/>
      <c r="AD265" s="54"/>
      <c r="AE265" s="37"/>
    </row>
    <row r="266" spans="1:31" ht="12.75" customHeight="1">
      <c r="A266" s="163">
        <v>178</v>
      </c>
      <c r="B266" s="164">
        <v>44775</v>
      </c>
      <c r="C266" s="164"/>
      <c r="D266" s="165" t="s">
        <v>479</v>
      </c>
      <c r="E266" s="166" t="s">
        <v>574</v>
      </c>
      <c r="F266" s="166">
        <v>31.25</v>
      </c>
      <c r="G266" s="166"/>
      <c r="H266" s="166">
        <v>38.75</v>
      </c>
      <c r="I266" s="168">
        <v>38</v>
      </c>
      <c r="J266" s="138" t="s">
        <v>661</v>
      </c>
      <c r="K266" s="139">
        <f t="shared" si="40"/>
        <v>7.5</v>
      </c>
      <c r="L266" s="140">
        <f t="shared" si="41"/>
        <v>0.24</v>
      </c>
      <c r="M266" s="135" t="s">
        <v>577</v>
      </c>
      <c r="N266" s="141">
        <v>44844</v>
      </c>
      <c r="O266" s="54"/>
      <c r="P266" s="54"/>
      <c r="R266" s="54"/>
      <c r="S266" s="37"/>
      <c r="T266" s="54"/>
      <c r="U266" s="37"/>
      <c r="V266" s="54"/>
      <c r="W266" s="37"/>
      <c r="X266" s="54"/>
      <c r="Y266" s="37"/>
      <c r="Z266" s="54"/>
      <c r="AA266" s="37"/>
      <c r="AB266" s="54"/>
      <c r="AC266" s="37"/>
      <c r="AD266" s="54"/>
      <c r="AE266" s="37"/>
    </row>
    <row r="267" spans="1:31" ht="12.75" customHeight="1">
      <c r="A267" s="163">
        <v>179</v>
      </c>
      <c r="B267" s="164">
        <v>44841</v>
      </c>
      <c r="C267" s="164"/>
      <c r="D267" s="165" t="s">
        <v>815</v>
      </c>
      <c r="E267" s="166" t="s">
        <v>574</v>
      </c>
      <c r="F267" s="136">
        <v>665</v>
      </c>
      <c r="G267" s="166"/>
      <c r="H267" s="166">
        <v>807.5</v>
      </c>
      <c r="I267" s="168">
        <v>840</v>
      </c>
      <c r="J267" s="138" t="s">
        <v>813</v>
      </c>
      <c r="K267" s="139">
        <f t="shared" si="40"/>
        <v>142.5</v>
      </c>
      <c r="L267" s="140">
        <f t="shared" si="41"/>
        <v>0.21428571428571427</v>
      </c>
      <c r="M267" s="135" t="s">
        <v>577</v>
      </c>
      <c r="N267" s="141">
        <v>45097</v>
      </c>
      <c r="O267" s="54"/>
      <c r="P267" s="54"/>
      <c r="R267" s="54"/>
      <c r="S267" s="37"/>
      <c r="T267" s="54"/>
      <c r="U267" s="37"/>
      <c r="V267" s="54"/>
      <c r="W267" s="37"/>
      <c r="X267" s="54"/>
      <c r="Y267" s="37"/>
      <c r="Z267" s="54"/>
      <c r="AA267" s="37"/>
      <c r="AB267" s="54"/>
      <c r="AC267" s="37"/>
      <c r="AD267" s="54"/>
      <c r="AE267" s="37"/>
    </row>
    <row r="268" spans="1:31" ht="12.75" customHeight="1">
      <c r="A268" s="163">
        <v>180</v>
      </c>
      <c r="B268" s="164">
        <v>44844</v>
      </c>
      <c r="C268" s="164"/>
      <c r="D268" s="165" t="s">
        <v>427</v>
      </c>
      <c r="E268" s="166" t="s">
        <v>574</v>
      </c>
      <c r="F268" s="136">
        <v>227.5</v>
      </c>
      <c r="G268" s="166"/>
      <c r="H268" s="166">
        <v>270</v>
      </c>
      <c r="I268" s="168">
        <v>291</v>
      </c>
      <c r="J268" s="138" t="s">
        <v>843</v>
      </c>
      <c r="K268" s="139">
        <f t="shared" si="40"/>
        <v>42.5</v>
      </c>
      <c r="L268" s="140">
        <f t="shared" si="41"/>
        <v>0.18681318681318682</v>
      </c>
      <c r="M268" s="135" t="s">
        <v>577</v>
      </c>
      <c r="N268" s="141">
        <v>45160</v>
      </c>
      <c r="O268" s="54"/>
      <c r="P268" s="54"/>
      <c r="R268" s="54"/>
      <c r="S268" s="37"/>
      <c r="T268" s="54"/>
      <c r="U268" s="37"/>
      <c r="V268" s="54"/>
      <c r="W268" s="37"/>
      <c r="X268" s="54"/>
      <c r="Y268" s="37"/>
      <c r="Z268" s="54"/>
      <c r="AA268" s="37"/>
      <c r="AB268" s="54"/>
      <c r="AC268" s="37"/>
      <c r="AD268" s="54"/>
      <c r="AE268" s="37"/>
    </row>
    <row r="269" spans="1:31" ht="12.75" customHeight="1">
      <c r="A269" s="163">
        <v>181</v>
      </c>
      <c r="B269" s="164">
        <v>44845</v>
      </c>
      <c r="C269" s="164"/>
      <c r="D269" s="165" t="s">
        <v>425</v>
      </c>
      <c r="E269" s="166" t="s">
        <v>574</v>
      </c>
      <c r="F269" s="136">
        <v>555</v>
      </c>
      <c r="G269" s="166"/>
      <c r="H269" s="166">
        <v>700</v>
      </c>
      <c r="I269" s="168">
        <v>765</v>
      </c>
      <c r="J269" s="138" t="s">
        <v>842</v>
      </c>
      <c r="K269" s="139">
        <f t="shared" si="40"/>
        <v>145</v>
      </c>
      <c r="L269" s="140">
        <f t="shared" si="41"/>
        <v>0.26126126126126126</v>
      </c>
      <c r="M269" s="135" t="s">
        <v>577</v>
      </c>
      <c r="N269" s="141">
        <v>45159</v>
      </c>
      <c r="O269" s="54"/>
      <c r="P269" s="54"/>
      <c r="R269" s="54"/>
      <c r="S269" s="37"/>
      <c r="T269" s="54"/>
      <c r="U269" s="37"/>
      <c r="V269" s="54"/>
      <c r="W269" s="37"/>
      <c r="X269" s="54"/>
      <c r="Y269" s="37"/>
      <c r="Z269" s="54"/>
      <c r="AA269" s="37"/>
      <c r="AB269" s="54"/>
      <c r="AC269" s="37"/>
      <c r="AD269" s="54"/>
      <c r="AE269" s="37"/>
    </row>
    <row r="270" spans="1:31" ht="12.75" customHeight="1">
      <c r="A270" s="163">
        <v>182</v>
      </c>
      <c r="B270" s="164">
        <v>44981</v>
      </c>
      <c r="C270" s="164"/>
      <c r="D270" s="165" t="s">
        <v>442</v>
      </c>
      <c r="E270" s="166" t="s">
        <v>574</v>
      </c>
      <c r="F270" s="136">
        <v>1675</v>
      </c>
      <c r="G270" s="166"/>
      <c r="H270" s="166">
        <v>2080</v>
      </c>
      <c r="I270" s="168">
        <v>2080</v>
      </c>
      <c r="J270" s="138" t="s">
        <v>661</v>
      </c>
      <c r="K270" s="139">
        <f t="shared" si="40"/>
        <v>405</v>
      </c>
      <c r="L270" s="140">
        <f t="shared" si="41"/>
        <v>0.2417910447761194</v>
      </c>
      <c r="M270" s="135" t="s">
        <v>577</v>
      </c>
      <c r="N270" s="141">
        <v>45119</v>
      </c>
      <c r="O270" s="54"/>
      <c r="P270" s="54"/>
      <c r="R270" s="54"/>
      <c r="S270" s="37" t="s">
        <v>839</v>
      </c>
      <c r="T270" s="54"/>
      <c r="U270" s="37"/>
      <c r="V270" s="54"/>
      <c r="W270" s="37"/>
      <c r="X270" s="54"/>
      <c r="Y270" s="37"/>
      <c r="Z270" s="54"/>
      <c r="AA270" s="37"/>
      <c r="AB270" s="54"/>
      <c r="AC270" s="37"/>
      <c r="AD270" s="54"/>
      <c r="AE270" s="37"/>
    </row>
    <row r="271" spans="1:31" ht="12.75" customHeight="1">
      <c r="A271" s="163">
        <v>183</v>
      </c>
      <c r="B271" s="164">
        <v>44986</v>
      </c>
      <c r="C271" s="164"/>
      <c r="D271" s="165" t="s">
        <v>479</v>
      </c>
      <c r="E271" s="166" t="s">
        <v>574</v>
      </c>
      <c r="F271" s="136">
        <v>57.5</v>
      </c>
      <c r="G271" s="166"/>
      <c r="H271" s="166">
        <v>120</v>
      </c>
      <c r="I271" s="168">
        <v>120</v>
      </c>
      <c r="J271" s="138" t="s">
        <v>661</v>
      </c>
      <c r="K271" s="139">
        <f t="shared" si="40"/>
        <v>62.5</v>
      </c>
      <c r="L271" s="140">
        <f t="shared" si="41"/>
        <v>1.0869565217391304</v>
      </c>
      <c r="M271" s="135" t="s">
        <v>577</v>
      </c>
      <c r="N271" s="141">
        <v>45049</v>
      </c>
      <c r="O271" s="54"/>
      <c r="P271" s="54"/>
      <c r="R271" s="54"/>
      <c r="S271" s="37" t="s">
        <v>839</v>
      </c>
      <c r="T271" s="54"/>
      <c r="U271" s="37"/>
      <c r="V271" s="54"/>
      <c r="W271" s="37"/>
      <c r="X271" s="54"/>
      <c r="Y271" s="37"/>
      <c r="Z271" s="54"/>
      <c r="AA271" s="37"/>
      <c r="AB271" s="54"/>
      <c r="AC271" s="37"/>
      <c r="AD271" s="54"/>
      <c r="AE271" s="37"/>
    </row>
    <row r="272" spans="1:31" ht="12.75" customHeight="1">
      <c r="A272" s="163">
        <v>184</v>
      </c>
      <c r="B272" s="164">
        <v>45008</v>
      </c>
      <c r="C272" s="164"/>
      <c r="D272" s="165" t="s">
        <v>496</v>
      </c>
      <c r="E272" s="166" t="s">
        <v>574</v>
      </c>
      <c r="F272" s="136">
        <v>2765</v>
      </c>
      <c r="G272" s="166"/>
      <c r="H272" s="166">
        <v>3547.5</v>
      </c>
      <c r="I272" s="168">
        <v>3523</v>
      </c>
      <c r="J272" s="138" t="s">
        <v>661</v>
      </c>
      <c r="K272" s="139">
        <f t="shared" si="40"/>
        <v>782.5</v>
      </c>
      <c r="L272" s="140">
        <f t="shared" si="41"/>
        <v>0.28300180831826399</v>
      </c>
      <c r="M272" s="135" t="s">
        <v>577</v>
      </c>
      <c r="N272" s="141">
        <v>45177</v>
      </c>
      <c r="O272" s="54"/>
      <c r="P272" s="54"/>
      <c r="R272" s="54"/>
      <c r="S272" s="37" t="s">
        <v>839</v>
      </c>
      <c r="T272" s="54"/>
      <c r="U272" s="37"/>
      <c r="V272" s="54"/>
      <c r="W272" s="37"/>
      <c r="X272" s="54"/>
      <c r="Y272" s="37"/>
      <c r="Z272" s="54"/>
      <c r="AA272" s="37"/>
      <c r="AB272" s="54"/>
      <c r="AC272" s="37"/>
      <c r="AD272" s="54"/>
      <c r="AE272" s="37"/>
    </row>
    <row r="273" spans="1:39" ht="12.75" customHeight="1">
      <c r="A273" s="163">
        <v>185</v>
      </c>
      <c r="B273" s="164">
        <v>45027</v>
      </c>
      <c r="C273" s="164"/>
      <c r="D273" s="165" t="s">
        <v>816</v>
      </c>
      <c r="E273" s="166" t="s">
        <v>574</v>
      </c>
      <c r="F273" s="166">
        <v>460</v>
      </c>
      <c r="G273" s="166"/>
      <c r="H273" s="166">
        <v>825</v>
      </c>
      <c r="I273" s="168">
        <v>810</v>
      </c>
      <c r="J273" s="138" t="s">
        <v>661</v>
      </c>
      <c r="K273" s="139">
        <f t="shared" si="40"/>
        <v>365</v>
      </c>
      <c r="L273" s="140">
        <f t="shared" si="41"/>
        <v>0.79347826086956519</v>
      </c>
      <c r="M273" s="135" t="s">
        <v>577</v>
      </c>
      <c r="N273" s="141">
        <v>45155</v>
      </c>
      <c r="O273" s="54"/>
      <c r="P273" s="54"/>
      <c r="R273" s="54"/>
      <c r="S273" s="37" t="s">
        <v>839</v>
      </c>
      <c r="T273" s="54"/>
      <c r="U273" s="37"/>
      <c r="V273" s="54"/>
      <c r="W273" s="37"/>
      <c r="X273" s="54"/>
      <c r="Y273" s="37"/>
      <c r="Z273" s="54"/>
      <c r="AA273" s="37"/>
      <c r="AB273" s="54"/>
      <c r="AC273" s="37"/>
      <c r="AD273" s="54"/>
      <c r="AE273" s="37"/>
    </row>
    <row r="274" spans="1:39" ht="12.75" customHeight="1">
      <c r="A274" s="163">
        <v>186</v>
      </c>
      <c r="B274" s="164">
        <v>45050</v>
      </c>
      <c r="C274" s="164"/>
      <c r="D274" s="165" t="s">
        <v>41</v>
      </c>
      <c r="E274" s="166" t="s">
        <v>574</v>
      </c>
      <c r="F274" s="166">
        <v>3630</v>
      </c>
      <c r="G274" s="166"/>
      <c r="H274" s="166">
        <v>5150</v>
      </c>
      <c r="I274" s="168">
        <v>5040</v>
      </c>
      <c r="J274" s="138" t="s">
        <v>661</v>
      </c>
      <c r="K274" s="139">
        <f t="shared" si="40"/>
        <v>1520</v>
      </c>
      <c r="L274" s="140">
        <f t="shared" si="41"/>
        <v>0.41873278236914602</v>
      </c>
      <c r="M274" s="135" t="s">
        <v>577</v>
      </c>
      <c r="N274" s="141">
        <v>45344</v>
      </c>
      <c r="O274" s="54"/>
      <c r="P274" s="54"/>
      <c r="R274" s="54"/>
      <c r="S274" s="37" t="s">
        <v>839</v>
      </c>
      <c r="T274" s="54"/>
      <c r="U274" s="37"/>
      <c r="V274" s="54"/>
      <c r="W274" s="37"/>
      <c r="X274" s="54"/>
      <c r="Y274" s="37"/>
      <c r="Z274" s="54"/>
      <c r="AA274" s="37"/>
      <c r="AB274" s="54"/>
      <c r="AC274" s="37"/>
      <c r="AD274" s="54"/>
      <c r="AE274" s="37"/>
    </row>
    <row r="275" spans="1:39" ht="12.75" customHeight="1">
      <c r="A275" s="163">
        <v>187</v>
      </c>
      <c r="B275" s="164">
        <v>45075</v>
      </c>
      <c r="C275" s="164"/>
      <c r="D275" s="165" t="s">
        <v>817</v>
      </c>
      <c r="E275" s="166" t="s">
        <v>574</v>
      </c>
      <c r="F275" s="136">
        <v>585</v>
      </c>
      <c r="G275" s="166"/>
      <c r="H275" s="166">
        <v>732</v>
      </c>
      <c r="I275" s="168">
        <v>732</v>
      </c>
      <c r="J275" s="138" t="s">
        <v>661</v>
      </c>
      <c r="K275" s="139">
        <f t="shared" si="40"/>
        <v>147</v>
      </c>
      <c r="L275" s="140">
        <f t="shared" si="41"/>
        <v>0.25128205128205128</v>
      </c>
      <c r="M275" s="135" t="s">
        <v>577</v>
      </c>
      <c r="N275" s="141">
        <v>45152</v>
      </c>
      <c r="O275" s="54"/>
      <c r="P275" s="54"/>
      <c r="R275" s="54"/>
      <c r="S275" s="37" t="s">
        <v>839</v>
      </c>
      <c r="T275" s="54"/>
      <c r="U275" s="37"/>
      <c r="V275" s="54"/>
      <c r="W275" s="37"/>
      <c r="X275" s="54"/>
      <c r="Y275" s="37"/>
      <c r="Z275" s="54"/>
      <c r="AA275" s="37"/>
      <c r="AB275" s="54"/>
      <c r="AC275" s="37"/>
      <c r="AD275" s="54"/>
      <c r="AE275" s="37"/>
      <c r="AG275" s="37"/>
      <c r="AH275" s="54"/>
      <c r="AJ275" s="37"/>
      <c r="AL275" s="37"/>
      <c r="AM275" s="54"/>
    </row>
    <row r="276" spans="1:39" ht="12.75" customHeight="1">
      <c r="A276" s="181">
        <v>188</v>
      </c>
      <c r="B276" s="182">
        <v>45078</v>
      </c>
      <c r="C276" s="53"/>
      <c r="D276" s="53" t="s">
        <v>526</v>
      </c>
      <c r="E276" s="183" t="s">
        <v>574</v>
      </c>
      <c r="F276" s="51" t="s">
        <v>818</v>
      </c>
      <c r="G276" s="51"/>
      <c r="H276" s="51"/>
      <c r="I276" s="51">
        <v>4300</v>
      </c>
      <c r="J276" s="51" t="s">
        <v>575</v>
      </c>
      <c r="K276" s="51"/>
      <c r="L276" s="51"/>
      <c r="M276" s="51"/>
      <c r="N276" s="51"/>
      <c r="O276" s="54"/>
      <c r="P276" s="54"/>
      <c r="R276" s="54"/>
      <c r="S276" s="37" t="s">
        <v>839</v>
      </c>
      <c r="T276" s="54"/>
      <c r="U276" s="37"/>
      <c r="V276" s="54"/>
      <c r="W276" s="37"/>
      <c r="X276" s="54"/>
      <c r="Y276" s="37"/>
      <c r="Z276" s="54"/>
      <c r="AA276" s="37"/>
      <c r="AB276" s="54"/>
      <c r="AC276" s="37"/>
      <c r="AD276" s="54"/>
      <c r="AE276" s="37"/>
      <c r="AG276" s="37"/>
      <c r="AH276" s="54"/>
      <c r="AJ276" s="37"/>
      <c r="AL276" s="37"/>
      <c r="AM276" s="54"/>
    </row>
    <row r="277" spans="1:39" ht="12.75" customHeight="1">
      <c r="A277" s="163">
        <v>189</v>
      </c>
      <c r="B277" s="164">
        <v>45103</v>
      </c>
      <c r="C277" s="164"/>
      <c r="D277" s="165" t="s">
        <v>837</v>
      </c>
      <c r="E277" s="166" t="s">
        <v>574</v>
      </c>
      <c r="F277" s="136">
        <v>282.5</v>
      </c>
      <c r="G277" s="166"/>
      <c r="H277" s="166">
        <v>383</v>
      </c>
      <c r="I277" s="168">
        <v>383</v>
      </c>
      <c r="J277" s="138" t="s">
        <v>661</v>
      </c>
      <c r="K277" s="139">
        <f>H277-F277</f>
        <v>100.5</v>
      </c>
      <c r="L277" s="140">
        <f>K277/F277</f>
        <v>0.35575221238938054</v>
      </c>
      <c r="M277" s="135" t="s">
        <v>577</v>
      </c>
      <c r="N277" s="141">
        <v>45265</v>
      </c>
      <c r="O277" s="54"/>
      <c r="P277" s="54"/>
      <c r="R277" s="54"/>
      <c r="S277" s="37" t="s">
        <v>839</v>
      </c>
      <c r="T277" s="54"/>
      <c r="U277" s="37"/>
      <c r="V277" s="54"/>
      <c r="W277" s="37"/>
      <c r="X277" s="54"/>
      <c r="Y277" s="37"/>
      <c r="Z277" s="54"/>
      <c r="AA277" s="37"/>
      <c r="AB277" s="54"/>
      <c r="AC277" s="37"/>
      <c r="AD277" s="54"/>
      <c r="AE277" s="37"/>
      <c r="AG277" s="37"/>
      <c r="AH277" s="54"/>
      <c r="AJ277" s="37"/>
      <c r="AL277" s="37"/>
      <c r="AM277" s="54"/>
    </row>
    <row r="278" spans="1:39" ht="12.75" customHeight="1">
      <c r="A278" s="163">
        <v>190</v>
      </c>
      <c r="B278" s="164">
        <v>45120</v>
      </c>
      <c r="C278" s="164"/>
      <c r="D278" s="165" t="s">
        <v>525</v>
      </c>
      <c r="E278" s="166" t="s">
        <v>574</v>
      </c>
      <c r="F278" s="136">
        <v>2312.5</v>
      </c>
      <c r="G278" s="166"/>
      <c r="H278" s="166">
        <v>2935</v>
      </c>
      <c r="I278" s="168">
        <v>2935</v>
      </c>
      <c r="J278" s="138" t="s">
        <v>661</v>
      </c>
      <c r="K278" s="139">
        <f>H278-F278</f>
        <v>622.5</v>
      </c>
      <c r="L278" s="140">
        <f>K278/F278</f>
        <v>0.26918918918918922</v>
      </c>
      <c r="M278" s="135" t="s">
        <v>577</v>
      </c>
      <c r="N278" s="141">
        <v>45177</v>
      </c>
      <c r="O278" s="54"/>
      <c r="P278" s="54"/>
      <c r="R278" s="54"/>
      <c r="S278" s="37" t="s">
        <v>839</v>
      </c>
      <c r="T278" s="54"/>
      <c r="U278" s="37"/>
      <c r="V278" s="54"/>
      <c r="W278" s="37"/>
      <c r="X278" s="54"/>
      <c r="Y278" s="37"/>
      <c r="Z278" s="54"/>
      <c r="AA278" s="37"/>
      <c r="AB278" s="54"/>
      <c r="AC278" s="37"/>
      <c r="AD278" s="54"/>
      <c r="AE278" s="37"/>
      <c r="AG278" s="37"/>
      <c r="AH278" s="54"/>
      <c r="AJ278" s="37"/>
      <c r="AL278" s="37"/>
      <c r="AM278" s="54"/>
    </row>
    <row r="279" spans="1:39" ht="12.75" customHeight="1">
      <c r="A279" s="163">
        <v>191</v>
      </c>
      <c r="B279" s="164">
        <v>45125</v>
      </c>
      <c r="C279" s="164"/>
      <c r="D279" s="165" t="s">
        <v>200</v>
      </c>
      <c r="E279" s="166" t="s">
        <v>574</v>
      </c>
      <c r="F279" s="136">
        <v>3980</v>
      </c>
      <c r="G279" s="166"/>
      <c r="H279" s="166">
        <v>4895</v>
      </c>
      <c r="I279" s="168">
        <v>4895</v>
      </c>
      <c r="J279" s="138" t="s">
        <v>661</v>
      </c>
      <c r="K279" s="139">
        <f>H279-F279</f>
        <v>915</v>
      </c>
      <c r="L279" s="140">
        <f>K279/F279</f>
        <v>0.22989949748743718</v>
      </c>
      <c r="M279" s="135" t="s">
        <v>577</v>
      </c>
      <c r="N279" s="141">
        <v>45155</v>
      </c>
      <c r="O279" s="54"/>
      <c r="P279" s="54"/>
      <c r="R279" s="54"/>
      <c r="S279" s="37" t="s">
        <v>839</v>
      </c>
      <c r="T279" s="54"/>
      <c r="U279" s="37"/>
      <c r="V279" s="54"/>
      <c r="W279" s="37"/>
      <c r="X279" s="54"/>
      <c r="Y279" s="37"/>
      <c r="Z279" s="54"/>
      <c r="AA279" s="37"/>
      <c r="AB279" s="54"/>
      <c r="AC279" s="37"/>
      <c r="AD279" s="54"/>
      <c r="AE279" s="37"/>
      <c r="AH279" s="54"/>
      <c r="AJ279" s="37"/>
      <c r="AM279" s="54"/>
    </row>
    <row r="280" spans="1:39" ht="12.75" customHeight="1">
      <c r="A280" s="163">
        <v>192</v>
      </c>
      <c r="B280" s="164">
        <v>45145</v>
      </c>
      <c r="C280" s="164"/>
      <c r="D280" s="165" t="s">
        <v>840</v>
      </c>
      <c r="E280" s="166" t="s">
        <v>574</v>
      </c>
      <c r="F280" s="136">
        <v>565</v>
      </c>
      <c r="G280" s="166"/>
      <c r="H280" s="166">
        <v>725</v>
      </c>
      <c r="I280" s="168">
        <v>725</v>
      </c>
      <c r="J280" s="138" t="s">
        <v>661</v>
      </c>
      <c r="K280" s="139">
        <f>H280-F280</f>
        <v>160</v>
      </c>
      <c r="L280" s="140">
        <f>K280/F280</f>
        <v>0.2831858407079646</v>
      </c>
      <c r="M280" s="135" t="s">
        <v>577</v>
      </c>
      <c r="N280" s="141">
        <v>45169</v>
      </c>
      <c r="O280" s="54"/>
      <c r="P280" s="54"/>
      <c r="R280" s="54"/>
      <c r="S280" s="37" t="s">
        <v>839</v>
      </c>
      <c r="T280" s="54"/>
      <c r="U280" s="37"/>
      <c r="V280" s="54"/>
      <c r="W280" s="37"/>
      <c r="X280" s="54"/>
      <c r="Y280" s="37"/>
      <c r="Z280" s="54"/>
      <c r="AA280" s="37"/>
      <c r="AB280" s="54"/>
      <c r="AC280" s="37"/>
      <c r="AD280" s="54"/>
      <c r="AE280" s="37"/>
      <c r="AH280" s="54"/>
      <c r="AJ280" s="37"/>
      <c r="AM280" s="54"/>
    </row>
    <row r="281" spans="1:39" ht="12.75" customHeight="1">
      <c r="A281" s="239">
        <v>193</v>
      </c>
      <c r="B281" s="240">
        <v>45167</v>
      </c>
      <c r="C281" s="240"/>
      <c r="D281" s="241" t="s">
        <v>844</v>
      </c>
      <c r="E281" s="242" t="s">
        <v>574</v>
      </c>
      <c r="F281" s="136">
        <v>700</v>
      </c>
      <c r="G281" s="242"/>
      <c r="H281" s="242">
        <v>950</v>
      </c>
      <c r="I281" s="243">
        <v>950</v>
      </c>
      <c r="J281" s="244" t="s">
        <v>661</v>
      </c>
      <c r="K281" s="139">
        <f>H281-F281</f>
        <v>250</v>
      </c>
      <c r="L281" s="140">
        <f>K281/F281</f>
        <v>0.35714285714285715</v>
      </c>
      <c r="M281" s="135" t="s">
        <v>577</v>
      </c>
      <c r="N281" s="141">
        <v>45261</v>
      </c>
      <c r="O281" s="54"/>
      <c r="P281" s="54"/>
      <c r="R281" s="54"/>
      <c r="S281" s="37" t="s">
        <v>839</v>
      </c>
      <c r="T281" s="54"/>
      <c r="U281" s="37"/>
      <c r="V281" s="54"/>
      <c r="W281" s="37"/>
      <c r="X281" s="54"/>
      <c r="Y281" s="37"/>
      <c r="Z281" s="54"/>
      <c r="AA281" s="37"/>
      <c r="AB281" s="54"/>
      <c r="AC281" s="37"/>
      <c r="AD281" s="54"/>
      <c r="AE281" s="37"/>
      <c r="AH281" s="54"/>
      <c r="AJ281" s="37"/>
      <c r="AM281" s="54"/>
    </row>
    <row r="282" spans="1:39" ht="12.75" customHeight="1">
      <c r="A282" s="181">
        <v>194</v>
      </c>
      <c r="B282" s="182">
        <v>45184</v>
      </c>
      <c r="C282" s="53"/>
      <c r="D282" s="53" t="s">
        <v>528</v>
      </c>
      <c r="E282" s="183" t="s">
        <v>574</v>
      </c>
      <c r="F282" s="51" t="s">
        <v>846</v>
      </c>
      <c r="G282" s="51"/>
      <c r="H282" s="51"/>
      <c r="I282" s="51">
        <v>480</v>
      </c>
      <c r="J282" s="51" t="s">
        <v>575</v>
      </c>
      <c r="K282" s="51"/>
      <c r="L282" s="51"/>
      <c r="M282" s="51"/>
      <c r="N282" s="51"/>
      <c r="O282" s="54"/>
      <c r="P282" s="54"/>
      <c r="R282" s="54"/>
      <c r="S282" s="37" t="s">
        <v>839</v>
      </c>
      <c r="T282" s="54"/>
      <c r="U282" s="37"/>
      <c r="V282" s="54"/>
      <c r="W282" s="37"/>
      <c r="X282" s="54"/>
      <c r="Y282" s="37"/>
      <c r="Z282" s="54"/>
      <c r="AA282" s="37"/>
      <c r="AB282" s="54"/>
      <c r="AC282" s="37"/>
      <c r="AD282" s="54"/>
      <c r="AE282" s="37"/>
      <c r="AH282" s="54"/>
      <c r="AJ282" s="37"/>
      <c r="AM282" s="54"/>
    </row>
    <row r="283" spans="1:39" ht="12.75" customHeight="1">
      <c r="A283" s="239">
        <v>195</v>
      </c>
      <c r="B283" s="240">
        <v>45203</v>
      </c>
      <c r="C283" s="240"/>
      <c r="D283" s="241" t="s">
        <v>173</v>
      </c>
      <c r="E283" s="242" t="s">
        <v>574</v>
      </c>
      <c r="F283" s="136">
        <v>992.5</v>
      </c>
      <c r="G283" s="242"/>
      <c r="H283" s="242">
        <v>1198</v>
      </c>
      <c r="I283" s="243">
        <v>1198</v>
      </c>
      <c r="J283" s="244" t="s">
        <v>661</v>
      </c>
      <c r="K283" s="139">
        <f>H283-F283</f>
        <v>205.5</v>
      </c>
      <c r="L283" s="140">
        <f>K283/F283</f>
        <v>0.2070528967254408</v>
      </c>
      <c r="M283" s="135" t="s">
        <v>577</v>
      </c>
      <c r="N283" s="141">
        <v>45392</v>
      </c>
      <c r="O283" s="54"/>
      <c r="P283" s="54"/>
      <c r="R283" s="54"/>
      <c r="S283" s="37" t="s">
        <v>850</v>
      </c>
      <c r="T283" s="54"/>
      <c r="U283" s="37"/>
      <c r="V283" s="54"/>
      <c r="W283" s="37"/>
      <c r="X283" s="54"/>
      <c r="Y283" s="37"/>
      <c r="Z283" s="54"/>
      <c r="AA283" s="37"/>
      <c r="AB283" s="54"/>
      <c r="AC283" s="37"/>
      <c r="AD283" s="54"/>
      <c r="AE283" s="37"/>
      <c r="AH283" s="54"/>
      <c r="AJ283" s="37"/>
      <c r="AM283" s="54"/>
    </row>
    <row r="284" spans="1:39" ht="12.75" customHeight="1">
      <c r="A284" s="239">
        <v>196</v>
      </c>
      <c r="B284" s="240">
        <v>45216</v>
      </c>
      <c r="C284" s="240"/>
      <c r="D284" s="241" t="s">
        <v>105</v>
      </c>
      <c r="E284" s="242" t="s">
        <v>574</v>
      </c>
      <c r="F284" s="136">
        <v>5425</v>
      </c>
      <c r="G284" s="242"/>
      <c r="H284" s="242">
        <v>6880</v>
      </c>
      <c r="I284" s="243">
        <v>6870</v>
      </c>
      <c r="J284" s="244" t="s">
        <v>661</v>
      </c>
      <c r="K284" s="139">
        <f>H284-F284</f>
        <v>1455</v>
      </c>
      <c r="L284" s="140">
        <f>K284/F284</f>
        <v>0.26820276497695855</v>
      </c>
      <c r="M284" s="135" t="s">
        <v>577</v>
      </c>
      <c r="N284" s="141">
        <v>45342</v>
      </c>
      <c r="O284" s="54"/>
      <c r="P284" s="54"/>
      <c r="R284" s="54"/>
      <c r="S284" s="37" t="s">
        <v>850</v>
      </c>
      <c r="T284" s="54"/>
      <c r="U284" s="37"/>
      <c r="V284" s="54"/>
      <c r="W284" s="37"/>
      <c r="X284" s="54"/>
      <c r="Y284" s="37"/>
      <c r="Z284" s="54"/>
      <c r="AA284" s="37"/>
      <c r="AB284" s="54"/>
      <c r="AC284" s="37"/>
      <c r="AD284" s="54"/>
      <c r="AE284" s="37"/>
      <c r="AH284" s="54"/>
      <c r="AJ284" s="37"/>
      <c r="AM284" s="54"/>
    </row>
    <row r="285" spans="1:39" ht="12.75" customHeight="1">
      <c r="A285" s="239">
        <v>197</v>
      </c>
      <c r="B285" s="240">
        <v>45216</v>
      </c>
      <c r="C285" s="240"/>
      <c r="D285" s="241" t="s">
        <v>847</v>
      </c>
      <c r="E285" s="242" t="s">
        <v>574</v>
      </c>
      <c r="F285" s="136">
        <v>1090</v>
      </c>
      <c r="G285" s="242"/>
      <c r="H285" s="242">
        <v>1415</v>
      </c>
      <c r="I285" s="243">
        <v>1415</v>
      </c>
      <c r="J285" s="244" t="s">
        <v>661</v>
      </c>
      <c r="K285" s="139">
        <f>H285-F285</f>
        <v>325</v>
      </c>
      <c r="L285" s="140">
        <f>K285/F285</f>
        <v>0.29816513761467889</v>
      </c>
      <c r="M285" s="135" t="s">
        <v>577</v>
      </c>
      <c r="N285" s="141">
        <v>45282</v>
      </c>
      <c r="O285" s="54"/>
      <c r="P285" s="54"/>
      <c r="R285" s="54"/>
      <c r="S285" s="37" t="s">
        <v>839</v>
      </c>
      <c r="T285" s="54"/>
      <c r="U285" s="37"/>
      <c r="V285" s="54"/>
      <c r="W285" s="37"/>
      <c r="X285" s="54"/>
      <c r="Y285" s="37"/>
      <c r="Z285" s="54"/>
      <c r="AA285" s="37"/>
      <c r="AB285" s="54"/>
      <c r="AC285" s="37"/>
      <c r="AD285" s="54"/>
      <c r="AE285" s="37"/>
      <c r="AH285" s="54"/>
      <c r="AJ285" s="37"/>
      <c r="AM285" s="54"/>
    </row>
    <row r="286" spans="1:39" ht="12.75" customHeight="1">
      <c r="A286" s="239">
        <v>198</v>
      </c>
      <c r="B286" s="240">
        <v>45236</v>
      </c>
      <c r="C286" s="240"/>
      <c r="D286" s="241" t="s">
        <v>851</v>
      </c>
      <c r="E286" s="242" t="s">
        <v>574</v>
      </c>
      <c r="F286" s="136">
        <v>1270</v>
      </c>
      <c r="G286" s="242"/>
      <c r="H286" s="242">
        <v>1613</v>
      </c>
      <c r="I286" s="243">
        <v>1613</v>
      </c>
      <c r="J286" s="244" t="s">
        <v>661</v>
      </c>
      <c r="K286" s="139">
        <f>H286-F286</f>
        <v>343</v>
      </c>
      <c r="L286" s="140">
        <f>K286/F286</f>
        <v>0.27007874015748029</v>
      </c>
      <c r="M286" s="135" t="s">
        <v>577</v>
      </c>
      <c r="N286" s="141">
        <v>45246</v>
      </c>
      <c r="O286" s="54"/>
      <c r="P286" s="54"/>
      <c r="R286" s="54"/>
      <c r="S286" s="37" t="s">
        <v>850</v>
      </c>
      <c r="T286" s="54"/>
      <c r="U286" s="37"/>
      <c r="V286" s="54"/>
      <c r="W286" s="37"/>
      <c r="X286" s="54"/>
      <c r="Y286" s="37"/>
      <c r="Z286" s="54"/>
      <c r="AA286" s="37"/>
      <c r="AB286" s="54"/>
      <c r="AC286" s="37"/>
      <c r="AD286" s="54"/>
      <c r="AE286" s="37"/>
      <c r="AH286" s="54"/>
      <c r="AJ286" s="37"/>
      <c r="AM286" s="54"/>
    </row>
    <row r="287" spans="1:39" ht="12.75" customHeight="1">
      <c r="A287" s="181">
        <v>199</v>
      </c>
      <c r="B287" s="182">
        <v>45251</v>
      </c>
      <c r="C287" s="53"/>
      <c r="D287" s="53" t="s">
        <v>852</v>
      </c>
      <c r="E287" s="183" t="s">
        <v>574</v>
      </c>
      <c r="F287" s="51" t="s">
        <v>853</v>
      </c>
      <c r="G287" s="51"/>
      <c r="H287" s="51"/>
      <c r="I287" s="51">
        <v>1490</v>
      </c>
      <c r="J287" s="51" t="s">
        <v>575</v>
      </c>
      <c r="K287" s="51"/>
      <c r="L287" s="51"/>
      <c r="M287" s="51"/>
      <c r="N287" s="51"/>
      <c r="O287" s="54"/>
      <c r="P287" s="54"/>
      <c r="R287" s="54"/>
      <c r="S287" s="37" t="s">
        <v>839</v>
      </c>
      <c r="T287" s="54"/>
      <c r="U287" s="37"/>
      <c r="V287" s="54"/>
      <c r="W287" s="37"/>
      <c r="X287" s="54"/>
      <c r="Y287" s="37"/>
      <c r="Z287" s="54"/>
      <c r="AA287" s="37"/>
      <c r="AB287" s="54"/>
      <c r="AC287" s="37"/>
      <c r="AD287" s="54"/>
      <c r="AE287" s="37"/>
      <c r="AH287" s="54"/>
      <c r="AJ287" s="37"/>
      <c r="AM287" s="54"/>
    </row>
    <row r="288" spans="1:39" ht="12.75" customHeight="1">
      <c r="A288" s="181">
        <v>200</v>
      </c>
      <c r="B288" s="182">
        <v>45254</v>
      </c>
      <c r="C288" s="53"/>
      <c r="D288" s="53" t="s">
        <v>851</v>
      </c>
      <c r="E288" s="183" t="s">
        <v>574</v>
      </c>
      <c r="F288" s="51" t="s">
        <v>854</v>
      </c>
      <c r="G288" s="51"/>
      <c r="H288" s="51"/>
      <c r="I288" s="51">
        <v>1806</v>
      </c>
      <c r="J288" s="51" t="s">
        <v>575</v>
      </c>
      <c r="K288" s="51"/>
      <c r="L288" s="51"/>
      <c r="M288" s="51"/>
      <c r="N288" s="51"/>
      <c r="O288" s="54"/>
      <c r="P288" s="54"/>
      <c r="R288" s="54"/>
      <c r="S288" s="37" t="s">
        <v>850</v>
      </c>
      <c r="T288" s="54"/>
      <c r="U288" s="37"/>
      <c r="V288" s="54"/>
      <c r="W288" s="37"/>
      <c r="X288" s="54"/>
      <c r="Y288" s="37"/>
      <c r="Z288" s="54"/>
      <c r="AA288" s="37"/>
      <c r="AB288" s="54"/>
      <c r="AC288" s="37"/>
      <c r="AD288" s="54"/>
      <c r="AE288" s="37"/>
      <c r="AH288" s="54"/>
      <c r="AJ288" s="37"/>
      <c r="AM288" s="54"/>
    </row>
    <row r="289" spans="1:39" ht="12.75" customHeight="1">
      <c r="A289" s="239">
        <v>201</v>
      </c>
      <c r="B289" s="240">
        <v>45265</v>
      </c>
      <c r="C289" s="240"/>
      <c r="D289" s="241" t="s">
        <v>529</v>
      </c>
      <c r="E289" s="242" t="s">
        <v>574</v>
      </c>
      <c r="F289" s="136">
        <v>435</v>
      </c>
      <c r="G289" s="242"/>
      <c r="H289" s="242">
        <v>558</v>
      </c>
      <c r="I289" s="243">
        <v>558</v>
      </c>
      <c r="J289" s="244" t="s">
        <v>661</v>
      </c>
      <c r="K289" s="139">
        <f>H289-F289</f>
        <v>123</v>
      </c>
      <c r="L289" s="140">
        <f>K289/F289</f>
        <v>0.28275862068965518</v>
      </c>
      <c r="M289" s="135" t="s">
        <v>577</v>
      </c>
      <c r="N289" s="141">
        <v>45378</v>
      </c>
      <c r="O289" s="54"/>
      <c r="P289" s="54"/>
      <c r="R289" s="54"/>
      <c r="S289" s="37" t="s">
        <v>839</v>
      </c>
      <c r="T289" s="54"/>
      <c r="U289" s="37"/>
      <c r="V289" s="54"/>
      <c r="W289" s="37"/>
      <c r="X289" s="54"/>
      <c r="Y289" s="37"/>
      <c r="Z289" s="54"/>
      <c r="AA289" s="37"/>
      <c r="AB289" s="54"/>
      <c r="AC289" s="37"/>
      <c r="AD289" s="54"/>
      <c r="AE289" s="37"/>
      <c r="AH289" s="54"/>
      <c r="AJ289" s="37"/>
      <c r="AM289" s="54"/>
    </row>
    <row r="290" spans="1:39" ht="12.75" customHeight="1">
      <c r="A290" s="239">
        <v>202</v>
      </c>
      <c r="B290" s="240">
        <v>45272</v>
      </c>
      <c r="C290" s="240"/>
      <c r="D290" s="241" t="s">
        <v>856</v>
      </c>
      <c r="E290" s="242" t="s">
        <v>574</v>
      </c>
      <c r="F290" s="136">
        <v>4225</v>
      </c>
      <c r="G290" s="242"/>
      <c r="H290" s="242">
        <v>5512</v>
      </c>
      <c r="I290" s="243">
        <v>5512</v>
      </c>
      <c r="J290" s="244" t="s">
        <v>661</v>
      </c>
      <c r="K290" s="139">
        <f>H290-F290</f>
        <v>1287</v>
      </c>
      <c r="L290" s="140">
        <f>K290/F290</f>
        <v>0.30461538461538462</v>
      </c>
      <c r="M290" s="135" t="s">
        <v>577</v>
      </c>
      <c r="N290" s="141">
        <v>45329</v>
      </c>
      <c r="O290" s="54"/>
      <c r="P290" s="54"/>
      <c r="R290" s="54"/>
      <c r="S290" s="37" t="s">
        <v>850</v>
      </c>
      <c r="T290" s="54"/>
      <c r="U290" s="37"/>
      <c r="V290" s="54"/>
      <c r="W290" s="37"/>
      <c r="X290" s="54"/>
      <c r="Y290" s="37"/>
      <c r="Z290" s="54"/>
      <c r="AA290" s="37"/>
      <c r="AB290" s="54"/>
      <c r="AC290" s="37"/>
      <c r="AD290" s="54"/>
      <c r="AE290" s="37"/>
      <c r="AH290" s="54"/>
      <c r="AJ290" s="37"/>
      <c r="AM290" s="54"/>
    </row>
    <row r="291" spans="1:39" ht="12.75" customHeight="1">
      <c r="A291" s="181">
        <v>203</v>
      </c>
      <c r="B291" s="182">
        <v>45292</v>
      </c>
      <c r="C291" s="53"/>
      <c r="D291" s="53" t="s">
        <v>311</v>
      </c>
      <c r="E291" s="183" t="s">
        <v>574</v>
      </c>
      <c r="F291" s="51" t="s">
        <v>857</v>
      </c>
      <c r="G291" s="51"/>
      <c r="H291" s="51"/>
      <c r="I291" s="51">
        <v>4909</v>
      </c>
      <c r="J291" s="51" t="s">
        <v>575</v>
      </c>
      <c r="K291" s="51"/>
      <c r="L291" s="51"/>
      <c r="M291" s="51"/>
      <c r="N291" s="51"/>
      <c r="O291" s="54"/>
      <c r="P291" s="54"/>
      <c r="R291" s="54"/>
      <c r="S291" s="37" t="s">
        <v>850</v>
      </c>
      <c r="T291" s="54"/>
      <c r="U291" s="37"/>
      <c r="V291" s="54"/>
      <c r="W291" s="37"/>
      <c r="X291" s="54"/>
      <c r="Y291" s="37"/>
      <c r="Z291" s="54"/>
      <c r="AA291" s="37"/>
      <c r="AB291" s="54"/>
      <c r="AC291" s="37"/>
      <c r="AD291" s="54"/>
      <c r="AE291" s="37"/>
      <c r="AH291" s="54"/>
      <c r="AJ291" s="37"/>
      <c r="AM291" s="54"/>
    </row>
    <row r="292" spans="1:39" ht="12.75" customHeight="1">
      <c r="A292" s="181">
        <v>204</v>
      </c>
      <c r="B292" s="182">
        <v>45294</v>
      </c>
      <c r="C292" s="53"/>
      <c r="D292" s="53" t="s">
        <v>527</v>
      </c>
      <c r="E292" s="183" t="s">
        <v>574</v>
      </c>
      <c r="F292" s="51" t="s">
        <v>858</v>
      </c>
      <c r="G292" s="51"/>
      <c r="H292" s="51"/>
      <c r="I292" s="51">
        <v>1080</v>
      </c>
      <c r="J292" s="51" t="s">
        <v>575</v>
      </c>
      <c r="K292" s="51"/>
      <c r="L292" s="51"/>
      <c r="M292" s="51"/>
      <c r="N292" s="51"/>
      <c r="O292" s="54"/>
      <c r="P292" s="54"/>
      <c r="R292" s="54"/>
      <c r="S292" s="37" t="s">
        <v>839</v>
      </c>
      <c r="T292" s="54"/>
      <c r="U292" s="37"/>
      <c r="V292" s="54"/>
      <c r="W292" s="37"/>
      <c r="X292" s="54"/>
      <c r="Y292" s="37"/>
      <c r="Z292" s="54"/>
      <c r="AA292" s="37"/>
      <c r="AB292" s="54"/>
      <c r="AC292" s="37"/>
      <c r="AD292" s="54"/>
      <c r="AE292" s="37"/>
      <c r="AH292" s="54"/>
      <c r="AJ292" s="37"/>
      <c r="AM292" s="54"/>
    </row>
    <row r="293" spans="1:39" ht="12.75" customHeight="1">
      <c r="A293" s="181">
        <v>205</v>
      </c>
      <c r="B293" s="182">
        <v>45315</v>
      </c>
      <c r="C293" s="53"/>
      <c r="D293" s="53" t="s">
        <v>312</v>
      </c>
      <c r="E293" s="183" t="s">
        <v>574</v>
      </c>
      <c r="F293" s="51" t="s">
        <v>860</v>
      </c>
      <c r="G293" s="51"/>
      <c r="H293" s="51"/>
      <c r="I293" s="51">
        <v>2077</v>
      </c>
      <c r="J293" s="51" t="s">
        <v>575</v>
      </c>
      <c r="K293" s="51"/>
      <c r="L293" s="51"/>
      <c r="M293" s="51"/>
      <c r="N293" s="51"/>
      <c r="O293" s="54"/>
      <c r="P293" s="54"/>
      <c r="R293" s="54"/>
      <c r="S293" s="37" t="s">
        <v>850</v>
      </c>
      <c r="T293" s="54"/>
      <c r="U293" s="37"/>
      <c r="V293" s="54"/>
      <c r="W293" s="37"/>
      <c r="X293" s="54"/>
      <c r="Y293" s="37"/>
      <c r="Z293" s="54"/>
      <c r="AA293" s="37"/>
      <c r="AB293" s="54"/>
      <c r="AC293" s="37"/>
      <c r="AD293" s="54"/>
      <c r="AE293" s="37"/>
      <c r="AH293" s="54"/>
      <c r="AJ293" s="37"/>
      <c r="AM293" s="54"/>
    </row>
    <row r="294" spans="1:39" ht="12.75" customHeight="1">
      <c r="A294" s="181">
        <v>206</v>
      </c>
      <c r="B294" s="182">
        <v>45320</v>
      </c>
      <c r="C294" s="53"/>
      <c r="D294" s="53" t="s">
        <v>861</v>
      </c>
      <c r="E294" s="183" t="s">
        <v>574</v>
      </c>
      <c r="F294" s="51" t="s">
        <v>862</v>
      </c>
      <c r="G294" s="51"/>
      <c r="H294" s="51"/>
      <c r="I294" s="51">
        <v>2906</v>
      </c>
      <c r="J294" s="51" t="s">
        <v>575</v>
      </c>
      <c r="K294" s="51"/>
      <c r="L294" s="51"/>
      <c r="M294" s="51"/>
      <c r="N294" s="51"/>
      <c r="O294" s="54"/>
      <c r="P294" s="54"/>
      <c r="R294" s="54"/>
      <c r="S294" s="37" t="s">
        <v>839</v>
      </c>
      <c r="T294" s="54"/>
      <c r="U294" s="37"/>
      <c r="V294" s="54"/>
      <c r="W294" s="37"/>
      <c r="X294" s="54"/>
      <c r="Y294" s="37"/>
      <c r="Z294" s="54"/>
      <c r="AA294" s="37"/>
      <c r="AB294" s="54"/>
      <c r="AC294" s="37"/>
      <c r="AD294" s="54"/>
      <c r="AE294" s="37"/>
      <c r="AH294" s="54"/>
      <c r="AJ294" s="37"/>
      <c r="AM294" s="54"/>
    </row>
    <row r="295" spans="1:39" ht="12.75" customHeight="1">
      <c r="A295" s="239">
        <v>207</v>
      </c>
      <c r="B295" s="240">
        <v>45331</v>
      </c>
      <c r="C295" s="240"/>
      <c r="D295" s="241" t="s">
        <v>525</v>
      </c>
      <c r="E295" s="242" t="s">
        <v>574</v>
      </c>
      <c r="F295" s="136">
        <v>3270</v>
      </c>
      <c r="G295" s="242"/>
      <c r="H295" s="242">
        <v>4096</v>
      </c>
      <c r="I295" s="243">
        <v>4096</v>
      </c>
      <c r="J295" s="244" t="s">
        <v>661</v>
      </c>
      <c r="K295" s="139">
        <f>H295-F295</f>
        <v>826</v>
      </c>
      <c r="L295" s="140">
        <f>K295/F295</f>
        <v>0.25259938837920487</v>
      </c>
      <c r="M295" s="135" t="s">
        <v>577</v>
      </c>
      <c r="N295" s="141">
        <v>45377</v>
      </c>
      <c r="O295" s="54"/>
      <c r="P295" s="54"/>
      <c r="R295" s="54"/>
      <c r="S295" s="37" t="s">
        <v>839</v>
      </c>
      <c r="T295" s="54"/>
      <c r="U295" s="37"/>
      <c r="V295" s="54"/>
      <c r="W295" s="37"/>
      <c r="X295" s="54"/>
      <c r="Y295" s="37"/>
      <c r="Z295" s="54"/>
      <c r="AA295" s="37"/>
      <c r="AB295" s="54"/>
      <c r="AC295" s="37"/>
      <c r="AD295" s="54"/>
      <c r="AE295" s="37"/>
      <c r="AH295" s="54"/>
      <c r="AJ295" s="37"/>
      <c r="AM295" s="54"/>
    </row>
    <row r="296" spans="1:39" ht="12.75" customHeight="1">
      <c r="A296" s="181">
        <v>208</v>
      </c>
      <c r="B296" s="182">
        <v>45345</v>
      </c>
      <c r="C296" s="53"/>
      <c r="D296" s="53" t="s">
        <v>59</v>
      </c>
      <c r="E296" s="183" t="s">
        <v>574</v>
      </c>
      <c r="F296" s="51" t="s">
        <v>881</v>
      </c>
      <c r="G296" s="51"/>
      <c r="H296" s="51"/>
      <c r="I296" s="51">
        <v>2627</v>
      </c>
      <c r="J296" s="51" t="s">
        <v>575</v>
      </c>
      <c r="K296" s="51"/>
      <c r="L296" s="51"/>
      <c r="M296" s="51"/>
      <c r="N296" s="53"/>
      <c r="O296" s="54"/>
      <c r="P296" s="54"/>
      <c r="R296" s="54"/>
      <c r="S296" s="37" t="s">
        <v>850</v>
      </c>
      <c r="T296" s="54"/>
      <c r="U296" s="37"/>
      <c r="V296" s="54"/>
      <c r="W296" s="37"/>
      <c r="X296" s="54"/>
      <c r="Y296" s="37"/>
      <c r="Z296" s="54"/>
      <c r="AA296" s="37"/>
      <c r="AB296" s="54"/>
      <c r="AC296" s="37"/>
      <c r="AD296" s="54"/>
      <c r="AE296" s="37"/>
      <c r="AH296" s="54"/>
      <c r="AJ296" s="37"/>
      <c r="AM296" s="54"/>
    </row>
    <row r="297" spans="1:39" ht="12.75" customHeight="1">
      <c r="A297" s="181">
        <v>209</v>
      </c>
      <c r="B297" s="182">
        <v>45356</v>
      </c>
      <c r="C297" s="53"/>
      <c r="D297" s="53" t="s">
        <v>844</v>
      </c>
      <c r="E297" s="183" t="s">
        <v>574</v>
      </c>
      <c r="F297" s="51" t="s">
        <v>883</v>
      </c>
      <c r="G297" s="51"/>
      <c r="H297" s="51"/>
      <c r="I297" s="51">
        <v>1170</v>
      </c>
      <c r="J297" s="51" t="s">
        <v>575</v>
      </c>
      <c r="K297" s="51"/>
      <c r="L297" s="51"/>
      <c r="M297" s="51"/>
      <c r="N297" s="53"/>
      <c r="O297" s="54"/>
      <c r="P297" s="54"/>
      <c r="R297" s="54"/>
      <c r="S297" s="37" t="s">
        <v>885</v>
      </c>
      <c r="T297" s="54"/>
      <c r="U297" s="37"/>
      <c r="V297" s="54"/>
      <c r="W297" s="37"/>
      <c r="X297" s="54"/>
      <c r="Y297" s="37"/>
      <c r="Z297" s="54"/>
      <c r="AA297" s="37"/>
      <c r="AB297" s="54"/>
      <c r="AC297" s="37"/>
      <c r="AD297" s="54"/>
      <c r="AE297" s="37"/>
      <c r="AH297" s="54"/>
      <c r="AJ297" s="37"/>
      <c r="AM297" s="54"/>
    </row>
    <row r="298" spans="1:39" ht="12.75" customHeight="1">
      <c r="A298" s="239">
        <v>210</v>
      </c>
      <c r="B298" s="240">
        <v>45372</v>
      </c>
      <c r="C298" s="240"/>
      <c r="D298" s="241" t="s">
        <v>496</v>
      </c>
      <c r="E298" s="242" t="s">
        <v>574</v>
      </c>
      <c r="F298" s="136">
        <v>2910</v>
      </c>
      <c r="G298" s="242"/>
      <c r="H298" s="242">
        <v>3696</v>
      </c>
      <c r="I298" s="243">
        <v>3696</v>
      </c>
      <c r="J298" s="244" t="s">
        <v>661</v>
      </c>
      <c r="K298" s="139">
        <f>H298-F298</f>
        <v>786</v>
      </c>
      <c r="L298" s="140">
        <f>K298/F298</f>
        <v>0.27010309278350514</v>
      </c>
      <c r="M298" s="135" t="s">
        <v>577</v>
      </c>
      <c r="N298" s="141">
        <v>45412</v>
      </c>
      <c r="O298" s="54"/>
      <c r="P298" s="54"/>
      <c r="R298" s="54"/>
      <c r="S298" s="37" t="s">
        <v>885</v>
      </c>
      <c r="T298" s="54"/>
      <c r="U298" s="37"/>
      <c r="V298" s="54"/>
      <c r="W298" s="37"/>
      <c r="X298" s="54"/>
      <c r="Y298" s="37"/>
      <c r="Z298" s="54"/>
      <c r="AA298" s="37"/>
      <c r="AB298" s="54"/>
      <c r="AC298" s="37"/>
      <c r="AD298" s="54"/>
      <c r="AE298" s="37"/>
      <c r="AH298" s="54"/>
      <c r="AJ298" s="37"/>
      <c r="AM298" s="54"/>
    </row>
    <row r="299" spans="1:39" ht="12.75" customHeight="1">
      <c r="A299" s="181">
        <v>211</v>
      </c>
      <c r="B299" s="182">
        <v>45387</v>
      </c>
      <c r="C299" s="53"/>
      <c r="D299" s="53" t="s">
        <v>531</v>
      </c>
      <c r="E299" s="183" t="s">
        <v>574</v>
      </c>
      <c r="F299" s="51" t="s">
        <v>895</v>
      </c>
      <c r="G299" s="51"/>
      <c r="H299" s="51"/>
      <c r="I299" s="51">
        <v>938</v>
      </c>
      <c r="J299" s="51" t="s">
        <v>575</v>
      </c>
      <c r="K299" s="51"/>
      <c r="L299" s="51"/>
      <c r="M299" s="51"/>
      <c r="N299" s="53"/>
      <c r="O299" s="54"/>
      <c r="P299" s="54"/>
      <c r="R299" s="54"/>
      <c r="S299" s="37"/>
      <c r="T299" s="54"/>
      <c r="U299" s="37"/>
      <c r="V299" s="54"/>
      <c r="W299" s="37"/>
      <c r="X299" s="54"/>
      <c r="Y299" s="37"/>
      <c r="Z299" s="54"/>
      <c r="AA299" s="37"/>
      <c r="AB299" s="54"/>
      <c r="AC299" s="37"/>
      <c r="AD299" s="54"/>
      <c r="AE299" s="37"/>
      <c r="AH299" s="54"/>
      <c r="AJ299" s="37"/>
      <c r="AM299" s="54"/>
    </row>
    <row r="300" spans="1:39" ht="12.75" customHeight="1">
      <c r="A300" s="181">
        <v>212</v>
      </c>
      <c r="B300" s="182">
        <v>45407</v>
      </c>
      <c r="C300" s="53"/>
      <c r="D300" s="53" t="s">
        <v>847</v>
      </c>
      <c r="E300" s="183" t="s">
        <v>574</v>
      </c>
      <c r="F300" s="51" t="s">
        <v>906</v>
      </c>
      <c r="G300" s="51"/>
      <c r="H300" s="51"/>
      <c r="I300" s="51">
        <v>1675</v>
      </c>
      <c r="J300" s="51" t="s">
        <v>575</v>
      </c>
      <c r="K300" s="51"/>
      <c r="L300" s="51"/>
      <c r="M300" s="51"/>
      <c r="N300" s="53"/>
      <c r="O300" s="54"/>
      <c r="P300" s="54"/>
      <c r="R300" s="54"/>
      <c r="S300" s="37"/>
      <c r="T300" s="54"/>
      <c r="U300" s="37"/>
      <c r="V300" s="54"/>
      <c r="W300" s="37"/>
      <c r="X300" s="54"/>
      <c r="Y300" s="37"/>
      <c r="Z300" s="54"/>
      <c r="AA300" s="37"/>
      <c r="AB300" s="54"/>
      <c r="AC300" s="37"/>
      <c r="AD300" s="54"/>
      <c r="AE300" s="37"/>
      <c r="AH300" s="54"/>
      <c r="AJ300" s="37"/>
      <c r="AM300" s="54"/>
    </row>
    <row r="301" spans="1:39" ht="12.75" customHeight="1">
      <c r="A301" s="181"/>
      <c r="B301" s="182"/>
      <c r="C301" s="53"/>
      <c r="D301" s="53"/>
      <c r="E301" s="183"/>
      <c r="F301" s="51"/>
      <c r="G301" s="51"/>
      <c r="H301" s="51"/>
      <c r="I301" s="51"/>
      <c r="J301" s="51"/>
      <c r="K301" s="51"/>
      <c r="L301" s="51"/>
      <c r="M301" s="51"/>
      <c r="N301" s="53"/>
      <c r="O301" s="54"/>
      <c r="P301" s="54"/>
      <c r="R301" s="54"/>
      <c r="S301" s="37"/>
      <c r="T301" s="54"/>
      <c r="U301" s="37"/>
      <c r="V301" s="54"/>
      <c r="W301" s="37"/>
      <c r="X301" s="54"/>
      <c r="Y301" s="37"/>
      <c r="Z301" s="54"/>
      <c r="AA301" s="37"/>
      <c r="AB301" s="54"/>
      <c r="AC301" s="37"/>
      <c r="AD301" s="54"/>
      <c r="AE301" s="37"/>
      <c r="AH301" s="54"/>
      <c r="AJ301" s="37"/>
      <c r="AM301" s="54"/>
    </row>
    <row r="302" spans="1:39" ht="12.75" customHeight="1">
      <c r="A302" s="181"/>
      <c r="B302" s="182"/>
      <c r="C302" s="53"/>
      <c r="D302" s="53"/>
      <c r="E302" s="183"/>
      <c r="F302" s="51"/>
      <c r="G302" s="51"/>
      <c r="H302" s="51"/>
      <c r="I302" s="51"/>
      <c r="J302" s="51"/>
      <c r="K302" s="51"/>
      <c r="L302" s="51"/>
      <c r="M302" s="51"/>
      <c r="N302" s="53"/>
      <c r="O302" s="54"/>
      <c r="P302" s="54"/>
      <c r="R302" s="54"/>
      <c r="S302" s="37"/>
      <c r="T302" s="54"/>
      <c r="U302" s="37"/>
      <c r="V302" s="54"/>
      <c r="W302" s="37"/>
      <c r="X302" s="54"/>
      <c r="Y302" s="37"/>
      <c r="Z302" s="54"/>
      <c r="AA302" s="37"/>
      <c r="AB302" s="54"/>
      <c r="AC302" s="37"/>
      <c r="AD302" s="54"/>
      <c r="AE302" s="37"/>
      <c r="AH302" s="54"/>
      <c r="AJ302" s="37"/>
      <c r="AM302" s="54"/>
    </row>
    <row r="303" spans="1:39" ht="15" customHeight="1">
      <c r="A303" s="181"/>
      <c r="B303" s="182"/>
      <c r="C303" s="53"/>
      <c r="D303" s="53"/>
      <c r="E303" s="183"/>
      <c r="F303" s="51"/>
      <c r="G303" s="51"/>
      <c r="H303" s="51"/>
      <c r="I303" s="51"/>
      <c r="J303" s="51"/>
      <c r="K303" s="51"/>
      <c r="L303" s="51"/>
      <c r="M303" s="51"/>
      <c r="N303" s="53"/>
      <c r="O303" s="54"/>
      <c r="P303" s="54"/>
      <c r="R303" s="54"/>
      <c r="S303" s="37"/>
      <c r="T303" s="54"/>
      <c r="U303" s="37"/>
      <c r="V303" s="54"/>
      <c r="W303" s="37"/>
      <c r="X303" s="54"/>
      <c r="Y303" s="37"/>
      <c r="Z303" s="54"/>
      <c r="AA303" s="37"/>
      <c r="AB303" s="54"/>
      <c r="AC303" s="37"/>
      <c r="AD303" s="54"/>
      <c r="AE303" s="37"/>
    </row>
    <row r="304" spans="1:39" ht="12.75" customHeight="1">
      <c r="B304" s="184" t="s">
        <v>819</v>
      </c>
      <c r="F304" s="54"/>
      <c r="G304" s="54"/>
      <c r="H304" s="54"/>
      <c r="I304" s="54"/>
      <c r="J304" s="37"/>
      <c r="K304" s="54"/>
      <c r="L304" s="54"/>
      <c r="M304" s="54"/>
      <c r="O304" s="54"/>
      <c r="P304" s="54"/>
      <c r="R304" s="54"/>
      <c r="S304" s="37"/>
      <c r="T304" s="54"/>
      <c r="U304" s="37"/>
      <c r="V304" s="54"/>
      <c r="W304" s="37"/>
      <c r="X304" s="54"/>
      <c r="Y304" s="37"/>
      <c r="Z304" s="54"/>
      <c r="AA304" s="37"/>
      <c r="AB304" s="54"/>
      <c r="AC304" s="37"/>
      <c r="AD304" s="54"/>
      <c r="AE304" s="37"/>
      <c r="AH304" s="54"/>
      <c r="AJ304" s="37"/>
      <c r="AM304" s="54"/>
    </row>
    <row r="305" spans="1:39" ht="12.75" customHeight="1">
      <c r="A305" s="185"/>
      <c r="F305" s="54"/>
      <c r="G305" s="54"/>
      <c r="H305" s="54"/>
      <c r="I305" s="54"/>
      <c r="J305" s="37"/>
      <c r="K305" s="54"/>
      <c r="L305" s="54"/>
      <c r="M305" s="54"/>
      <c r="O305" s="54"/>
      <c r="P305" s="54"/>
      <c r="R305" s="54"/>
      <c r="S305" s="37"/>
      <c r="T305" s="54"/>
      <c r="U305" s="37"/>
      <c r="V305" s="54"/>
      <c r="W305" s="37"/>
      <c r="X305" s="54"/>
      <c r="Y305" s="37"/>
      <c r="Z305" s="54"/>
      <c r="AA305" s="37"/>
      <c r="AB305" s="54"/>
      <c r="AC305" s="37"/>
      <c r="AD305" s="54"/>
      <c r="AE305" s="37"/>
      <c r="AH305" s="54"/>
      <c r="AJ305" s="37"/>
      <c r="AM305" s="54"/>
    </row>
    <row r="306" spans="1:39" ht="12.75" customHeight="1">
      <c r="A306" s="185"/>
      <c r="F306" s="54"/>
      <c r="G306" s="54"/>
      <c r="H306" s="54"/>
      <c r="I306" s="54"/>
      <c r="J306" s="37"/>
      <c r="K306" s="54"/>
      <c r="L306" s="54"/>
      <c r="M306" s="54"/>
      <c r="O306" s="54"/>
      <c r="P306" s="54"/>
      <c r="R306" s="54"/>
      <c r="S306" s="37"/>
      <c r="T306" s="54"/>
      <c r="U306" s="37"/>
      <c r="V306" s="54"/>
      <c r="W306" s="37"/>
      <c r="X306" s="54"/>
      <c r="Y306" s="37"/>
      <c r="Z306" s="54"/>
      <c r="AA306" s="37"/>
      <c r="AB306" s="54"/>
      <c r="AC306" s="37"/>
      <c r="AD306" s="54"/>
      <c r="AE306" s="37"/>
    </row>
    <row r="307" spans="1:39" ht="12.75" customHeight="1">
      <c r="A307" s="51"/>
      <c r="F307" s="54"/>
      <c r="G307" s="54"/>
      <c r="H307" s="54"/>
      <c r="I307" s="54"/>
      <c r="J307" s="37"/>
      <c r="K307" s="54"/>
      <c r="L307" s="54"/>
      <c r="M307" s="54"/>
      <c r="O307" s="54"/>
      <c r="P307" s="54"/>
      <c r="R307" s="54"/>
      <c r="S307" s="37"/>
      <c r="T307" s="54"/>
      <c r="U307" s="37"/>
      <c r="V307" s="54"/>
      <c r="W307" s="37"/>
      <c r="X307" s="54"/>
      <c r="Y307" s="37"/>
      <c r="Z307" s="54"/>
      <c r="AA307" s="37"/>
      <c r="AB307" s="54"/>
      <c r="AC307" s="37"/>
      <c r="AD307" s="54"/>
      <c r="AE307" s="37"/>
    </row>
    <row r="308" spans="1:39" ht="12.75" customHeight="1">
      <c r="F308" s="54"/>
      <c r="G308" s="54"/>
      <c r="H308" s="54"/>
      <c r="I308" s="54"/>
      <c r="J308" s="37"/>
      <c r="K308" s="54"/>
      <c r="L308" s="54"/>
      <c r="M308" s="54"/>
      <c r="O308" s="54"/>
      <c r="P308" s="54"/>
      <c r="R308" s="54"/>
      <c r="S308" s="37"/>
      <c r="T308" s="54"/>
      <c r="U308" s="37"/>
      <c r="V308" s="54"/>
      <c r="W308" s="37"/>
      <c r="X308" s="54"/>
      <c r="Y308" s="37"/>
      <c r="Z308" s="54"/>
      <c r="AA308" s="37"/>
      <c r="AB308" s="54"/>
      <c r="AC308" s="37"/>
      <c r="AD308" s="54"/>
      <c r="AE308" s="37"/>
    </row>
    <row r="309" spans="1:39" ht="12.75" customHeight="1">
      <c r="F309" s="54"/>
      <c r="G309" s="54"/>
      <c r="H309" s="54"/>
      <c r="I309" s="54"/>
      <c r="J309" s="37"/>
      <c r="K309" s="54"/>
      <c r="L309" s="54"/>
      <c r="M309" s="54"/>
      <c r="O309" s="54"/>
      <c r="P309" s="54"/>
      <c r="R309" s="54"/>
      <c r="S309" s="37"/>
      <c r="T309" s="54"/>
      <c r="U309" s="37"/>
      <c r="V309" s="54"/>
      <c r="W309" s="37"/>
      <c r="X309" s="54"/>
      <c r="Y309" s="37"/>
      <c r="Z309" s="54"/>
      <c r="AA309" s="37"/>
      <c r="AB309" s="54"/>
      <c r="AC309" s="37"/>
      <c r="AD309" s="54"/>
      <c r="AE309" s="37"/>
    </row>
    <row r="310" spans="1:39" ht="12.75" customHeight="1">
      <c r="F310" s="54"/>
      <c r="G310" s="54"/>
      <c r="H310" s="54"/>
      <c r="I310" s="54"/>
      <c r="J310" s="37"/>
      <c r="K310" s="54"/>
      <c r="L310" s="54"/>
      <c r="M310" s="54"/>
      <c r="O310" s="54"/>
      <c r="P310" s="54"/>
      <c r="R310" s="54"/>
      <c r="S310" s="37"/>
      <c r="T310" s="54"/>
      <c r="U310" s="37"/>
      <c r="V310" s="54"/>
      <c r="W310" s="37"/>
      <c r="X310" s="54"/>
      <c r="Y310" s="37"/>
      <c r="Z310" s="54"/>
      <c r="AA310" s="37"/>
      <c r="AB310" s="54"/>
      <c r="AC310" s="37"/>
      <c r="AD310" s="54"/>
      <c r="AE310" s="37"/>
    </row>
    <row r="311" spans="1:39" ht="12.75" customHeight="1">
      <c r="F311" s="54"/>
      <c r="G311" s="54"/>
      <c r="H311" s="54"/>
      <c r="I311" s="54"/>
      <c r="J311" s="37"/>
      <c r="K311" s="54"/>
      <c r="L311" s="54"/>
      <c r="M311" s="54"/>
      <c r="O311" s="54"/>
      <c r="P311" s="54"/>
      <c r="R311" s="54"/>
      <c r="S311" s="37"/>
      <c r="T311" s="54"/>
      <c r="U311" s="37"/>
      <c r="V311" s="54"/>
      <c r="W311" s="37"/>
      <c r="X311" s="54"/>
      <c r="Y311" s="37"/>
      <c r="Z311" s="54"/>
      <c r="AA311" s="37"/>
      <c r="AB311" s="54"/>
      <c r="AC311" s="37"/>
      <c r="AD311" s="54"/>
      <c r="AE311" s="37"/>
    </row>
    <row r="312" spans="1:39" ht="12.75" customHeight="1">
      <c r="F312" s="54"/>
      <c r="G312" s="54"/>
      <c r="H312" s="54"/>
      <c r="I312" s="54"/>
      <c r="J312" s="37"/>
      <c r="K312" s="54"/>
      <c r="L312" s="54"/>
      <c r="M312" s="54"/>
      <c r="O312" s="54"/>
      <c r="P312" s="54"/>
      <c r="R312" s="54"/>
      <c r="S312" s="37"/>
      <c r="T312" s="54"/>
      <c r="U312" s="37"/>
      <c r="V312" s="54"/>
      <c r="W312" s="37"/>
      <c r="X312" s="54"/>
      <c r="Y312" s="37"/>
      <c r="Z312" s="54"/>
      <c r="AA312" s="37"/>
      <c r="AB312" s="54"/>
      <c r="AC312" s="37"/>
      <c r="AD312" s="54"/>
      <c r="AE312" s="37"/>
    </row>
    <row r="313" spans="1:39" ht="12.75" customHeight="1">
      <c r="F313" s="54"/>
      <c r="G313" s="54"/>
      <c r="H313" s="54"/>
      <c r="I313" s="54"/>
      <c r="J313" s="37"/>
      <c r="K313" s="54"/>
      <c r="L313" s="54"/>
      <c r="M313" s="54"/>
      <c r="O313" s="54"/>
      <c r="P313" s="54"/>
      <c r="R313" s="54"/>
      <c r="S313" s="37"/>
      <c r="T313" s="54"/>
      <c r="U313" s="37"/>
      <c r="V313" s="54"/>
      <c r="W313" s="37"/>
      <c r="X313" s="54"/>
      <c r="Y313" s="37"/>
      <c r="Z313" s="54"/>
      <c r="AA313" s="37"/>
      <c r="AB313" s="54"/>
      <c r="AC313" s="37"/>
      <c r="AD313" s="54"/>
      <c r="AE313" s="37"/>
    </row>
    <row r="314" spans="1:39" ht="12.75" customHeight="1">
      <c r="F314" s="54"/>
      <c r="G314" s="54"/>
      <c r="H314" s="54"/>
      <c r="I314" s="54"/>
      <c r="J314" s="37"/>
      <c r="K314" s="54"/>
      <c r="L314" s="54"/>
      <c r="M314" s="54"/>
      <c r="O314" s="54"/>
      <c r="P314" s="54"/>
      <c r="R314" s="54"/>
      <c r="S314" s="37"/>
      <c r="T314" s="54"/>
      <c r="U314" s="37"/>
      <c r="V314" s="54"/>
      <c r="W314" s="37"/>
      <c r="X314" s="54"/>
      <c r="Y314" s="37"/>
      <c r="Z314" s="54"/>
      <c r="AA314" s="37"/>
      <c r="AB314" s="54"/>
      <c r="AC314" s="37"/>
      <c r="AD314" s="54"/>
      <c r="AE314" s="37"/>
    </row>
    <row r="315" spans="1:39" ht="12.75" customHeight="1">
      <c r="F315" s="54"/>
      <c r="G315" s="54"/>
      <c r="H315" s="54"/>
      <c r="I315" s="54"/>
      <c r="J315" s="37"/>
      <c r="K315" s="54"/>
      <c r="L315" s="54"/>
      <c r="M315" s="54"/>
      <c r="O315" s="54"/>
      <c r="P315" s="54"/>
      <c r="R315" s="54"/>
      <c r="S315" s="37"/>
      <c r="T315" s="54"/>
      <c r="U315" s="37"/>
      <c r="V315" s="54"/>
      <c r="W315" s="37"/>
      <c r="X315" s="54"/>
      <c r="Y315" s="37"/>
      <c r="Z315" s="54"/>
      <c r="AA315" s="37"/>
      <c r="AB315" s="54"/>
      <c r="AC315" s="37"/>
      <c r="AD315" s="54"/>
      <c r="AE315" s="37"/>
    </row>
    <row r="316" spans="1:39" ht="12.75" customHeight="1">
      <c r="F316" s="54"/>
      <c r="G316" s="54"/>
      <c r="H316" s="54"/>
      <c r="I316" s="54"/>
      <c r="J316" s="37"/>
      <c r="K316" s="54"/>
      <c r="L316" s="54"/>
      <c r="M316" s="54"/>
      <c r="O316" s="54"/>
      <c r="P316" s="54"/>
      <c r="R316" s="54"/>
      <c r="S316" s="37"/>
      <c r="T316" s="54"/>
      <c r="U316" s="37"/>
      <c r="V316" s="54"/>
      <c r="W316" s="37"/>
      <c r="X316" s="54"/>
      <c r="Y316" s="37"/>
      <c r="Z316" s="54"/>
      <c r="AA316" s="37"/>
      <c r="AB316" s="54"/>
      <c r="AC316" s="37"/>
      <c r="AD316" s="54"/>
      <c r="AE316" s="37"/>
    </row>
    <row r="317" spans="1:39" ht="12.75" customHeight="1">
      <c r="F317" s="54"/>
      <c r="G317" s="54"/>
      <c r="H317" s="54"/>
      <c r="I317" s="54"/>
      <c r="J317" s="37"/>
      <c r="K317" s="54"/>
      <c r="L317" s="54"/>
      <c r="M317" s="54"/>
      <c r="O317" s="54"/>
      <c r="P317" s="54"/>
      <c r="R317" s="54"/>
      <c r="S317" s="37"/>
      <c r="T317" s="54"/>
      <c r="U317" s="37"/>
      <c r="V317" s="54"/>
      <c r="W317" s="37"/>
      <c r="X317" s="54"/>
      <c r="Y317" s="37"/>
      <c r="Z317" s="54"/>
      <c r="AA317" s="37"/>
      <c r="AB317" s="54"/>
      <c r="AC317" s="37"/>
      <c r="AD317" s="54"/>
      <c r="AE317" s="37"/>
    </row>
    <row r="318" spans="1:39" ht="12.75" customHeight="1">
      <c r="F318" s="54"/>
      <c r="G318" s="54"/>
      <c r="H318" s="54"/>
      <c r="I318" s="54"/>
      <c r="J318" s="37"/>
      <c r="K318" s="54"/>
      <c r="L318" s="54"/>
      <c r="M318" s="54"/>
      <c r="O318" s="54"/>
      <c r="P318" s="54"/>
      <c r="R318" s="54"/>
      <c r="S318" s="37"/>
      <c r="T318" s="54"/>
      <c r="U318" s="37"/>
      <c r="V318" s="54"/>
      <c r="W318" s="37"/>
      <c r="X318" s="54"/>
      <c r="Y318" s="37"/>
      <c r="Z318" s="54"/>
      <c r="AA318" s="37"/>
      <c r="AB318" s="54"/>
      <c r="AC318" s="37"/>
      <c r="AD318" s="54"/>
      <c r="AE318" s="37"/>
    </row>
    <row r="319" spans="1:39" ht="12.75" customHeight="1">
      <c r="F319" s="54"/>
      <c r="G319" s="54"/>
      <c r="H319" s="54"/>
      <c r="I319" s="54"/>
      <c r="J319" s="37"/>
      <c r="K319" s="54"/>
      <c r="L319" s="54"/>
      <c r="M319" s="54"/>
      <c r="O319" s="54"/>
      <c r="P319" s="54"/>
      <c r="R319" s="54"/>
      <c r="S319" s="37"/>
      <c r="T319" s="54"/>
      <c r="U319" s="37"/>
      <c r="V319" s="54"/>
      <c r="W319" s="37"/>
      <c r="X319" s="54"/>
      <c r="Y319" s="37"/>
      <c r="Z319" s="54"/>
      <c r="AA319" s="37"/>
      <c r="AB319" s="54"/>
      <c r="AC319" s="37"/>
      <c r="AD319" s="54"/>
      <c r="AE319" s="37"/>
    </row>
    <row r="320" spans="1:39" ht="12.75" customHeight="1">
      <c r="F320" s="54"/>
      <c r="G320" s="54"/>
      <c r="H320" s="54"/>
      <c r="I320" s="54"/>
      <c r="J320" s="37"/>
      <c r="K320" s="54"/>
      <c r="L320" s="54"/>
      <c r="M320" s="54"/>
      <c r="O320" s="54"/>
      <c r="P320" s="54"/>
      <c r="R320" s="54"/>
      <c r="S320" s="37"/>
      <c r="T320" s="54"/>
      <c r="U320" s="37"/>
      <c r="V320" s="54"/>
      <c r="W320" s="37"/>
      <c r="X320" s="54"/>
      <c r="Y320" s="37"/>
      <c r="Z320" s="54"/>
      <c r="AA320" s="37"/>
      <c r="AB320" s="54"/>
      <c r="AC320" s="37"/>
      <c r="AD320" s="54"/>
      <c r="AE320" s="37"/>
    </row>
    <row r="321" spans="6:31" ht="12.75" customHeight="1">
      <c r="F321" s="54"/>
      <c r="G321" s="54"/>
      <c r="H321" s="54"/>
      <c r="I321" s="54"/>
      <c r="J321" s="37"/>
      <c r="K321" s="54"/>
      <c r="L321" s="54"/>
      <c r="M321" s="54"/>
      <c r="O321" s="54"/>
      <c r="P321" s="54"/>
      <c r="R321" s="54"/>
      <c r="S321" s="37"/>
      <c r="T321" s="54"/>
      <c r="U321" s="37"/>
      <c r="V321" s="54"/>
      <c r="W321" s="37"/>
      <c r="X321" s="54"/>
      <c r="Y321" s="37"/>
      <c r="Z321" s="54"/>
      <c r="AA321" s="37"/>
      <c r="AB321" s="54"/>
      <c r="AC321" s="37"/>
      <c r="AD321" s="54"/>
      <c r="AE321" s="37"/>
    </row>
    <row r="322" spans="6:31" ht="12.75" customHeight="1">
      <c r="F322" s="54"/>
      <c r="G322" s="54"/>
      <c r="H322" s="54"/>
      <c r="I322" s="54"/>
      <c r="J322" s="37"/>
      <c r="K322" s="54"/>
      <c r="L322" s="54"/>
      <c r="M322" s="54"/>
      <c r="O322" s="54"/>
      <c r="P322" s="54"/>
      <c r="R322" s="54"/>
      <c r="S322" s="37"/>
      <c r="T322" s="54"/>
      <c r="U322" s="37"/>
      <c r="V322" s="54"/>
      <c r="W322" s="37"/>
      <c r="X322" s="54"/>
      <c r="Y322" s="37"/>
      <c r="Z322" s="54"/>
      <c r="AA322" s="37"/>
      <c r="AB322" s="54"/>
      <c r="AC322" s="37"/>
      <c r="AD322" s="54"/>
      <c r="AE322" s="37"/>
    </row>
    <row r="323" spans="6:31" ht="12.75" customHeight="1">
      <c r="F323" s="54"/>
      <c r="G323" s="54"/>
      <c r="H323" s="54"/>
      <c r="I323" s="54"/>
      <c r="J323" s="37"/>
      <c r="K323" s="54"/>
      <c r="L323" s="54"/>
      <c r="M323" s="54"/>
      <c r="O323" s="54"/>
      <c r="P323" s="54"/>
      <c r="R323" s="54"/>
      <c r="S323" s="37"/>
      <c r="T323" s="54"/>
      <c r="U323" s="37"/>
      <c r="V323" s="54"/>
      <c r="W323" s="37"/>
      <c r="X323" s="54"/>
      <c r="Y323" s="37"/>
      <c r="Z323" s="54"/>
      <c r="AA323" s="37"/>
      <c r="AB323" s="54"/>
      <c r="AC323" s="37"/>
      <c r="AD323" s="54"/>
      <c r="AE323" s="37"/>
    </row>
    <row r="324" spans="6:31" ht="12.75" customHeight="1">
      <c r="F324" s="54"/>
      <c r="G324" s="54"/>
      <c r="H324" s="54"/>
      <c r="I324" s="54"/>
      <c r="J324" s="37"/>
      <c r="K324" s="54"/>
      <c r="L324" s="54"/>
      <c r="M324" s="54"/>
      <c r="O324" s="54"/>
      <c r="P324" s="54"/>
      <c r="R324" s="54"/>
      <c r="S324" s="37"/>
      <c r="T324" s="54"/>
      <c r="U324" s="37"/>
      <c r="V324" s="54"/>
      <c r="W324" s="37"/>
      <c r="X324" s="54"/>
      <c r="Y324" s="37"/>
      <c r="Z324" s="54"/>
      <c r="AA324" s="37"/>
      <c r="AB324" s="54"/>
      <c r="AC324" s="37"/>
      <c r="AD324" s="54"/>
      <c r="AE324" s="37"/>
    </row>
    <row r="325" spans="6:31" ht="12.75" customHeight="1">
      <c r="F325" s="54"/>
      <c r="G325" s="54"/>
      <c r="H325" s="54"/>
      <c r="I325" s="54"/>
      <c r="J325" s="37"/>
      <c r="K325" s="54"/>
      <c r="L325" s="54"/>
      <c r="M325" s="54"/>
      <c r="O325" s="54"/>
      <c r="P325" s="54"/>
      <c r="R325" s="54"/>
      <c r="S325" s="37"/>
      <c r="T325" s="54"/>
      <c r="U325" s="37"/>
      <c r="V325" s="54"/>
      <c r="W325" s="37"/>
      <c r="X325" s="54"/>
      <c r="Y325" s="37"/>
      <c r="Z325" s="54"/>
      <c r="AA325" s="37"/>
      <c r="AB325" s="54"/>
      <c r="AC325" s="37"/>
      <c r="AD325" s="54"/>
      <c r="AE325" s="37"/>
    </row>
    <row r="326" spans="6:31" ht="12.75" customHeight="1">
      <c r="F326" s="54"/>
      <c r="G326" s="54"/>
      <c r="H326" s="54"/>
      <c r="I326" s="54"/>
      <c r="J326" s="37"/>
      <c r="K326" s="54"/>
      <c r="L326" s="54"/>
      <c r="M326" s="54"/>
      <c r="O326" s="54"/>
      <c r="P326" s="54"/>
      <c r="R326" s="54"/>
      <c r="S326" s="37"/>
      <c r="T326" s="54"/>
      <c r="U326" s="37"/>
      <c r="V326" s="54"/>
      <c r="W326" s="37"/>
      <c r="X326" s="54"/>
      <c r="Y326" s="37"/>
      <c r="Z326" s="54"/>
      <c r="AA326" s="37"/>
      <c r="AB326" s="54"/>
      <c r="AC326" s="37"/>
      <c r="AD326" s="54"/>
      <c r="AE326" s="37"/>
    </row>
    <row r="327" spans="6:31" ht="12.75" customHeight="1">
      <c r="F327" s="54"/>
      <c r="G327" s="54"/>
      <c r="H327" s="54"/>
      <c r="I327" s="54"/>
      <c r="J327" s="37"/>
      <c r="K327" s="54"/>
      <c r="L327" s="54"/>
      <c r="M327" s="54"/>
      <c r="O327" s="54"/>
      <c r="P327" s="54"/>
      <c r="R327" s="54"/>
      <c r="S327" s="37"/>
      <c r="T327" s="54"/>
      <c r="U327" s="37"/>
      <c r="V327" s="54"/>
      <c r="W327" s="37"/>
      <c r="X327" s="54"/>
      <c r="Y327" s="37"/>
      <c r="Z327" s="54"/>
      <c r="AA327" s="37"/>
      <c r="AB327" s="54"/>
      <c r="AC327" s="37"/>
      <c r="AD327" s="54"/>
      <c r="AE327" s="37"/>
    </row>
    <row r="328" spans="6:31" ht="12.75" customHeight="1">
      <c r="F328" s="54"/>
      <c r="G328" s="54"/>
      <c r="H328" s="54"/>
      <c r="I328" s="54"/>
      <c r="J328" s="37"/>
      <c r="K328" s="54"/>
      <c r="L328" s="54"/>
      <c r="M328" s="54"/>
      <c r="O328" s="54"/>
      <c r="P328" s="54"/>
      <c r="R328" s="54"/>
      <c r="S328" s="37"/>
      <c r="T328" s="54"/>
      <c r="U328" s="37"/>
      <c r="V328" s="54"/>
      <c r="W328" s="37"/>
      <c r="X328" s="54"/>
      <c r="Y328" s="37"/>
      <c r="Z328" s="54"/>
      <c r="AA328" s="37"/>
      <c r="AB328" s="54"/>
      <c r="AC328" s="37"/>
      <c r="AD328" s="54"/>
      <c r="AE328" s="37"/>
    </row>
    <row r="329" spans="6:31" ht="12.75" customHeight="1">
      <c r="F329" s="54"/>
      <c r="G329" s="54"/>
      <c r="H329" s="54"/>
      <c r="I329" s="54"/>
      <c r="J329" s="37"/>
      <c r="K329" s="54"/>
      <c r="L329" s="54"/>
      <c r="M329" s="54"/>
      <c r="O329" s="54"/>
      <c r="P329" s="54"/>
      <c r="R329" s="54"/>
      <c r="S329" s="37"/>
      <c r="T329" s="54"/>
      <c r="U329" s="37"/>
      <c r="V329" s="54"/>
      <c r="W329" s="37"/>
      <c r="X329" s="54"/>
      <c r="Y329" s="37"/>
      <c r="Z329" s="54"/>
      <c r="AA329" s="37"/>
      <c r="AB329" s="54"/>
      <c r="AC329" s="37"/>
      <c r="AD329" s="54"/>
      <c r="AE329" s="37"/>
    </row>
    <row r="330" spans="6:31" ht="12.75" customHeight="1">
      <c r="F330" s="54"/>
      <c r="G330" s="54"/>
      <c r="H330" s="54"/>
      <c r="I330" s="54"/>
      <c r="J330" s="37"/>
      <c r="K330" s="54"/>
      <c r="L330" s="54"/>
      <c r="M330" s="54"/>
      <c r="O330" s="54"/>
      <c r="P330" s="54"/>
      <c r="R330" s="54"/>
      <c r="S330" s="37"/>
      <c r="T330" s="54"/>
      <c r="U330" s="37"/>
      <c r="V330" s="54"/>
      <c r="W330" s="37"/>
      <c r="X330" s="54"/>
      <c r="Y330" s="37"/>
      <c r="Z330" s="54"/>
      <c r="AA330" s="37"/>
      <c r="AB330" s="54"/>
      <c r="AC330" s="37"/>
      <c r="AD330" s="54"/>
      <c r="AE330" s="37"/>
    </row>
    <row r="331" spans="6:31" ht="12.75" customHeight="1">
      <c r="F331" s="54"/>
      <c r="G331" s="54"/>
      <c r="H331" s="54"/>
      <c r="I331" s="54"/>
      <c r="J331" s="37"/>
      <c r="K331" s="54"/>
      <c r="L331" s="54"/>
      <c r="M331" s="54"/>
      <c r="O331" s="37"/>
      <c r="R331" s="54"/>
      <c r="S331" s="37"/>
      <c r="T331" s="54"/>
      <c r="U331" s="37"/>
      <c r="V331" s="54"/>
      <c r="W331" s="37"/>
      <c r="X331" s="54"/>
      <c r="Y331" s="37"/>
      <c r="Z331" s="54"/>
      <c r="AA331" s="37"/>
      <c r="AB331" s="54"/>
      <c r="AC331" s="37"/>
      <c r="AD331" s="54"/>
      <c r="AE331" s="37"/>
    </row>
    <row r="332" spans="6:31" ht="12.75" customHeight="1">
      <c r="F332" s="54"/>
      <c r="G332" s="54"/>
      <c r="H332" s="54"/>
      <c r="I332" s="54"/>
      <c r="J332" s="37"/>
      <c r="K332" s="54"/>
      <c r="L332" s="54"/>
      <c r="M332" s="54"/>
      <c r="O332" s="37"/>
      <c r="R332" s="54"/>
      <c r="S332" s="37"/>
      <c r="T332" s="54"/>
      <c r="U332" s="37"/>
      <c r="V332" s="54"/>
      <c r="W332" s="37"/>
      <c r="X332" s="54"/>
      <c r="Y332" s="37"/>
      <c r="Z332" s="54"/>
      <c r="AA332" s="37"/>
      <c r="AB332" s="54"/>
      <c r="AC332" s="37"/>
      <c r="AD332" s="54"/>
      <c r="AE332" s="37"/>
    </row>
    <row r="333" spans="6:31" ht="12.75" customHeight="1">
      <c r="F333" s="54"/>
      <c r="G333" s="54"/>
      <c r="H333" s="54"/>
      <c r="I333" s="54"/>
      <c r="J333" s="37"/>
      <c r="K333" s="54"/>
      <c r="L333" s="54"/>
      <c r="M333" s="54"/>
      <c r="O333" s="37"/>
      <c r="R333" s="54"/>
      <c r="S333" s="37"/>
      <c r="T333" s="54"/>
      <c r="U333" s="37"/>
      <c r="V333" s="54"/>
      <c r="W333" s="37"/>
      <c r="X333" s="54"/>
      <c r="Y333" s="37"/>
      <c r="Z333" s="54"/>
      <c r="AA333" s="37"/>
      <c r="AB333" s="54"/>
      <c r="AC333" s="37"/>
      <c r="AD333" s="54"/>
      <c r="AE333" s="37"/>
    </row>
    <row r="334" spans="6:31" ht="12.75" customHeight="1">
      <c r="F334" s="54"/>
      <c r="G334" s="54"/>
      <c r="H334" s="54"/>
      <c r="I334" s="54"/>
      <c r="J334" s="37"/>
      <c r="K334" s="54"/>
      <c r="L334" s="54"/>
      <c r="M334" s="54"/>
      <c r="O334" s="37"/>
      <c r="R334" s="54"/>
      <c r="S334" s="37"/>
      <c r="T334" s="54"/>
      <c r="U334" s="37"/>
      <c r="V334" s="54"/>
      <c r="W334" s="37"/>
      <c r="X334" s="54"/>
      <c r="Y334" s="37"/>
      <c r="Z334" s="54"/>
      <c r="AA334" s="37"/>
      <c r="AB334" s="54"/>
      <c r="AC334" s="37"/>
      <c r="AD334" s="54"/>
      <c r="AE334" s="37"/>
    </row>
    <row r="335" spans="6:31" ht="12.75" customHeight="1">
      <c r="F335" s="54"/>
      <c r="G335" s="54"/>
      <c r="H335" s="54"/>
      <c r="I335" s="54"/>
      <c r="J335" s="37"/>
      <c r="K335" s="54"/>
      <c r="L335" s="54"/>
      <c r="M335" s="54"/>
      <c r="O335" s="37"/>
      <c r="R335" s="54"/>
      <c r="S335" s="37"/>
      <c r="T335" s="54"/>
      <c r="U335" s="37"/>
      <c r="V335" s="54"/>
      <c r="W335" s="37"/>
      <c r="X335" s="54"/>
      <c r="Y335" s="37"/>
      <c r="Z335" s="54"/>
      <c r="AA335" s="37"/>
      <c r="AB335" s="54"/>
      <c r="AC335" s="37"/>
      <c r="AD335" s="54"/>
      <c r="AE335" s="37"/>
    </row>
    <row r="336" spans="6:31" ht="12.75" customHeight="1">
      <c r="F336" s="54"/>
      <c r="G336" s="54"/>
      <c r="H336" s="54"/>
      <c r="I336" s="54"/>
      <c r="J336" s="37"/>
      <c r="K336" s="54"/>
      <c r="L336" s="54"/>
      <c r="M336" s="54"/>
      <c r="O336" s="37"/>
      <c r="R336" s="54"/>
      <c r="S336" s="37"/>
      <c r="T336" s="54"/>
      <c r="U336" s="37"/>
      <c r="V336" s="54"/>
      <c r="W336" s="37"/>
      <c r="X336" s="54"/>
      <c r="Y336" s="37"/>
      <c r="Z336" s="54"/>
      <c r="AA336" s="37"/>
      <c r="AB336" s="54"/>
      <c r="AC336" s="37"/>
      <c r="AD336" s="54"/>
      <c r="AE336" s="37"/>
    </row>
    <row r="337" spans="6:31" ht="12.75" customHeight="1">
      <c r="F337" s="54"/>
      <c r="G337" s="54"/>
      <c r="H337" s="54"/>
      <c r="I337" s="54"/>
      <c r="J337" s="37"/>
      <c r="K337" s="54"/>
      <c r="L337" s="54"/>
      <c r="M337" s="54"/>
      <c r="O337" s="37"/>
      <c r="R337" s="54"/>
      <c r="S337" s="37"/>
      <c r="T337" s="54"/>
      <c r="U337" s="37"/>
      <c r="V337" s="54"/>
      <c r="W337" s="37"/>
      <c r="X337" s="54"/>
      <c r="Y337" s="37"/>
      <c r="Z337" s="54"/>
      <c r="AA337" s="37"/>
      <c r="AB337" s="54"/>
      <c r="AC337" s="37"/>
      <c r="AD337" s="54"/>
      <c r="AE337" s="37"/>
    </row>
    <row r="338" spans="6:31" ht="12.75" customHeight="1">
      <c r="F338" s="54"/>
      <c r="G338" s="54"/>
      <c r="H338" s="54"/>
      <c r="I338" s="54"/>
      <c r="J338" s="37"/>
      <c r="K338" s="54"/>
      <c r="L338" s="54"/>
      <c r="M338" s="54"/>
      <c r="O338" s="37"/>
      <c r="R338" s="54"/>
      <c r="S338" s="37"/>
      <c r="T338" s="54"/>
      <c r="U338" s="37"/>
      <c r="V338" s="54"/>
      <c r="W338" s="37"/>
      <c r="X338" s="54"/>
      <c r="Y338" s="37"/>
      <c r="Z338" s="54"/>
      <c r="AA338" s="37"/>
      <c r="AB338" s="54"/>
      <c r="AC338" s="37"/>
      <c r="AD338" s="54"/>
      <c r="AE338" s="37"/>
    </row>
    <row r="339" spans="6:31" ht="12.75" customHeight="1">
      <c r="F339" s="54"/>
      <c r="G339" s="54"/>
      <c r="H339" s="54"/>
      <c r="I339" s="54"/>
      <c r="J339" s="37"/>
      <c r="K339" s="54"/>
      <c r="L339" s="54"/>
      <c r="M339" s="54"/>
      <c r="O339" s="37"/>
      <c r="R339" s="54"/>
      <c r="S339" s="37"/>
      <c r="T339" s="54"/>
      <c r="U339" s="37"/>
      <c r="V339" s="54"/>
      <c r="W339" s="37"/>
      <c r="X339" s="54"/>
      <c r="Y339" s="37"/>
      <c r="Z339" s="54"/>
      <c r="AA339" s="37"/>
      <c r="AB339" s="54"/>
      <c r="AC339" s="37"/>
      <c r="AD339" s="54"/>
      <c r="AE339" s="37"/>
    </row>
    <row r="340" spans="6:31" ht="12.75" customHeight="1">
      <c r="F340" s="54"/>
      <c r="G340" s="54"/>
      <c r="H340" s="54"/>
      <c r="I340" s="54"/>
      <c r="J340" s="37"/>
      <c r="K340" s="54"/>
      <c r="L340" s="54"/>
      <c r="M340" s="54"/>
      <c r="O340" s="37"/>
      <c r="R340" s="54"/>
      <c r="S340" s="37"/>
      <c r="T340" s="54"/>
      <c r="U340" s="37"/>
      <c r="V340" s="54"/>
      <c r="W340" s="37"/>
      <c r="X340" s="54"/>
      <c r="Y340" s="37"/>
      <c r="Z340" s="54"/>
      <c r="AA340" s="37"/>
      <c r="AB340" s="54"/>
      <c r="AC340" s="37"/>
      <c r="AD340" s="54"/>
      <c r="AE340" s="37"/>
    </row>
    <row r="341" spans="6:31" ht="12.75" customHeight="1">
      <c r="F341" s="54"/>
      <c r="G341" s="54"/>
      <c r="H341" s="54"/>
      <c r="I341" s="54"/>
      <c r="J341" s="37"/>
      <c r="K341" s="54"/>
      <c r="L341" s="54"/>
      <c r="M341" s="54"/>
      <c r="O341" s="37"/>
      <c r="R341" s="54"/>
      <c r="S341" s="37"/>
      <c r="T341" s="54"/>
      <c r="U341" s="37"/>
      <c r="V341" s="54"/>
      <c r="W341" s="37"/>
      <c r="X341" s="54"/>
      <c r="Y341" s="37"/>
      <c r="Z341" s="54"/>
      <c r="AA341" s="37"/>
      <c r="AB341" s="54"/>
      <c r="AC341" s="37"/>
      <c r="AD341" s="54"/>
      <c r="AE341" s="37"/>
    </row>
    <row r="342" spans="6:31" ht="12.75" customHeight="1">
      <c r="F342" s="54"/>
      <c r="G342" s="54"/>
      <c r="H342" s="54"/>
      <c r="I342" s="54"/>
      <c r="J342" s="37"/>
      <c r="K342" s="54"/>
      <c r="L342" s="54"/>
      <c r="M342" s="54"/>
      <c r="O342" s="37"/>
      <c r="R342" s="54"/>
      <c r="S342" s="37"/>
      <c r="T342" s="54"/>
      <c r="U342" s="37"/>
      <c r="V342" s="54"/>
      <c r="W342" s="37"/>
      <c r="X342" s="54"/>
      <c r="Y342" s="37"/>
      <c r="Z342" s="54"/>
      <c r="AA342" s="37"/>
      <c r="AB342" s="54"/>
      <c r="AC342" s="37"/>
      <c r="AD342" s="54"/>
      <c r="AE342" s="37"/>
    </row>
    <row r="343" spans="6:31" ht="12.75" customHeight="1">
      <c r="F343" s="54"/>
      <c r="G343" s="54"/>
      <c r="H343" s="54"/>
      <c r="I343" s="54"/>
      <c r="J343" s="37"/>
      <c r="K343" s="54"/>
      <c r="L343" s="54"/>
      <c r="M343" s="54"/>
      <c r="O343" s="37"/>
      <c r="R343" s="54"/>
      <c r="S343" s="37"/>
      <c r="T343" s="54"/>
      <c r="U343" s="37"/>
      <c r="V343" s="54"/>
      <c r="W343" s="37"/>
      <c r="X343" s="54"/>
      <c r="Y343" s="37"/>
      <c r="Z343" s="54"/>
      <c r="AA343" s="37"/>
      <c r="AB343" s="54"/>
      <c r="AC343" s="37"/>
      <c r="AD343" s="54"/>
      <c r="AE343" s="37"/>
    </row>
    <row r="344" spans="6:31" ht="12.75" customHeight="1">
      <c r="F344" s="54"/>
      <c r="G344" s="54"/>
      <c r="H344" s="54"/>
      <c r="I344" s="54"/>
      <c r="J344" s="37"/>
      <c r="K344" s="54"/>
      <c r="L344" s="54"/>
      <c r="M344" s="54"/>
      <c r="O344" s="37"/>
      <c r="R344" s="54"/>
      <c r="S344" s="37"/>
      <c r="T344" s="54"/>
      <c r="U344" s="37"/>
      <c r="V344" s="54"/>
      <c r="W344" s="37"/>
      <c r="X344" s="54"/>
      <c r="Y344" s="37"/>
      <c r="Z344" s="54"/>
      <c r="AA344" s="37"/>
      <c r="AB344" s="54"/>
      <c r="AC344" s="37"/>
      <c r="AD344" s="54"/>
      <c r="AE344" s="37"/>
    </row>
    <row r="345" spans="6:31" ht="12.75" customHeight="1">
      <c r="F345" s="54"/>
      <c r="G345" s="54"/>
      <c r="H345" s="54"/>
      <c r="I345" s="54"/>
      <c r="J345" s="37"/>
      <c r="K345" s="54"/>
      <c r="L345" s="54"/>
      <c r="M345" s="54"/>
      <c r="O345" s="37"/>
      <c r="R345" s="54"/>
      <c r="S345" s="37"/>
      <c r="T345" s="54"/>
      <c r="U345" s="37"/>
      <c r="V345" s="54"/>
      <c r="W345" s="37"/>
      <c r="X345" s="54"/>
      <c r="Y345" s="37"/>
      <c r="Z345" s="54"/>
      <c r="AA345" s="37"/>
      <c r="AB345" s="54"/>
      <c r="AC345" s="37"/>
      <c r="AD345" s="54"/>
      <c r="AE345" s="37"/>
    </row>
    <row r="346" spans="6:31" ht="12.75" customHeight="1">
      <c r="F346" s="54"/>
      <c r="G346" s="54"/>
      <c r="H346" s="54"/>
      <c r="I346" s="54"/>
      <c r="J346" s="37"/>
      <c r="K346" s="54"/>
      <c r="L346" s="54"/>
      <c r="M346" s="54"/>
      <c r="O346" s="37"/>
      <c r="R346" s="54"/>
      <c r="S346" s="37"/>
      <c r="T346" s="54"/>
      <c r="U346" s="37"/>
      <c r="V346" s="54"/>
      <c r="W346" s="37"/>
      <c r="X346" s="54"/>
      <c r="Y346" s="37"/>
      <c r="Z346" s="54"/>
      <c r="AA346" s="37"/>
      <c r="AB346" s="54"/>
      <c r="AC346" s="37"/>
      <c r="AD346" s="54"/>
      <c r="AE346" s="37"/>
    </row>
    <row r="347" spans="6:31" ht="12.75" customHeight="1">
      <c r="F347" s="54"/>
      <c r="G347" s="54"/>
      <c r="H347" s="54"/>
      <c r="I347" s="54"/>
      <c r="J347" s="37"/>
      <c r="K347" s="54"/>
      <c r="L347" s="54"/>
      <c r="M347" s="54"/>
      <c r="O347" s="37"/>
      <c r="R347" s="54"/>
      <c r="S347" s="37"/>
      <c r="T347" s="54"/>
      <c r="U347" s="37"/>
      <c r="V347" s="54"/>
      <c r="W347" s="37"/>
      <c r="X347" s="54"/>
      <c r="Y347" s="37"/>
      <c r="Z347" s="54"/>
      <c r="AA347" s="37"/>
      <c r="AB347" s="54"/>
      <c r="AC347" s="37"/>
      <c r="AD347" s="54"/>
      <c r="AE347" s="37"/>
    </row>
    <row r="348" spans="6:31" ht="12.75" customHeight="1">
      <c r="F348" s="54"/>
      <c r="G348" s="54"/>
      <c r="H348" s="54"/>
      <c r="I348" s="54"/>
      <c r="J348" s="37"/>
      <c r="K348" s="54"/>
      <c r="L348" s="54"/>
      <c r="M348" s="54"/>
      <c r="O348" s="37"/>
      <c r="R348" s="54"/>
      <c r="S348" s="37"/>
      <c r="T348" s="54"/>
      <c r="U348" s="37"/>
      <c r="V348" s="54"/>
      <c r="W348" s="37"/>
      <c r="X348" s="54"/>
      <c r="Y348" s="37"/>
      <c r="Z348" s="54"/>
      <c r="AA348" s="37"/>
      <c r="AB348" s="54"/>
      <c r="AC348" s="37"/>
      <c r="AD348" s="54"/>
      <c r="AE348" s="37"/>
    </row>
    <row r="349" spans="6:31" ht="12.75" customHeight="1">
      <c r="F349" s="54"/>
      <c r="G349" s="54"/>
      <c r="H349" s="54"/>
      <c r="I349" s="54"/>
      <c r="J349" s="37"/>
      <c r="K349" s="54"/>
      <c r="L349" s="54"/>
      <c r="M349" s="54"/>
      <c r="O349" s="37"/>
      <c r="S349" s="54"/>
    </row>
    <row r="350" spans="6:31" ht="12.75" customHeight="1">
      <c r="F350" s="54"/>
      <c r="G350" s="54"/>
      <c r="H350" s="54"/>
      <c r="I350" s="54"/>
      <c r="J350" s="37"/>
      <c r="K350" s="54"/>
      <c r="L350" s="54"/>
      <c r="M350" s="54"/>
      <c r="O350" s="37"/>
      <c r="S350" s="54"/>
    </row>
    <row r="351" spans="6:31" ht="12.75" customHeight="1">
      <c r="F351" s="54"/>
      <c r="G351" s="54"/>
      <c r="H351" s="54"/>
      <c r="I351" s="54"/>
      <c r="J351" s="37"/>
      <c r="K351" s="54"/>
      <c r="L351" s="54"/>
      <c r="M351" s="54"/>
      <c r="O351" s="37"/>
      <c r="S351" s="54"/>
    </row>
    <row r="352" spans="6:31" ht="12.75" customHeight="1">
      <c r="F352" s="54"/>
      <c r="G352" s="54"/>
      <c r="H352" s="54"/>
      <c r="I352" s="54"/>
      <c r="J352" s="37"/>
      <c r="K352" s="54"/>
      <c r="L352" s="54"/>
      <c r="M352" s="54"/>
      <c r="O352" s="37"/>
      <c r="S352" s="54"/>
    </row>
    <row r="353" spans="6:19" ht="12.75" customHeight="1">
      <c r="F353" s="54"/>
      <c r="G353" s="54"/>
      <c r="H353" s="54"/>
      <c r="I353" s="54"/>
      <c r="J353" s="37"/>
      <c r="K353" s="54"/>
      <c r="L353" s="54"/>
      <c r="M353" s="54"/>
      <c r="O353" s="37"/>
      <c r="S353" s="54"/>
    </row>
    <row r="354" spans="6:19" ht="12.75" customHeight="1">
      <c r="F354" s="54"/>
      <c r="G354" s="54"/>
      <c r="H354" s="54"/>
      <c r="I354" s="54"/>
      <c r="J354" s="37"/>
      <c r="K354" s="54"/>
      <c r="L354" s="54"/>
      <c r="M354" s="54"/>
      <c r="O354" s="37"/>
      <c r="S354" s="54"/>
    </row>
    <row r="355" spans="6:19" ht="12.75" customHeight="1">
      <c r="F355" s="54"/>
      <c r="G355" s="54"/>
      <c r="H355" s="54"/>
      <c r="I355" s="54"/>
      <c r="J355" s="37"/>
      <c r="K355" s="54"/>
      <c r="L355" s="54"/>
      <c r="M355" s="54"/>
      <c r="O355" s="37"/>
      <c r="S355" s="54"/>
    </row>
    <row r="356" spans="6:19" ht="12.75" customHeight="1">
      <c r="F356" s="54"/>
      <c r="G356" s="54"/>
      <c r="H356" s="54"/>
      <c r="I356" s="54"/>
      <c r="J356" s="37"/>
      <c r="K356" s="54"/>
      <c r="L356" s="54"/>
      <c r="M356" s="54"/>
      <c r="O356" s="37"/>
      <c r="S356" s="54"/>
    </row>
    <row r="357" spans="6:19" ht="12.75" customHeight="1">
      <c r="F357" s="54"/>
      <c r="G357" s="54"/>
      <c r="H357" s="54"/>
      <c r="I357" s="54"/>
      <c r="J357" s="37"/>
      <c r="K357" s="54"/>
      <c r="L357" s="54"/>
      <c r="M357" s="54"/>
      <c r="O357" s="37"/>
      <c r="S357" s="54"/>
    </row>
    <row r="358" spans="6:19" ht="12.75" customHeight="1">
      <c r="F358" s="54"/>
      <c r="G358" s="54"/>
      <c r="H358" s="54"/>
      <c r="I358" s="54"/>
      <c r="J358" s="37"/>
      <c r="K358" s="54"/>
      <c r="L358" s="54"/>
      <c r="M358" s="54"/>
      <c r="O358" s="37"/>
      <c r="S358" s="54"/>
    </row>
    <row r="359" spans="6:19" ht="12.75" customHeight="1">
      <c r="F359" s="54"/>
      <c r="G359" s="54"/>
      <c r="H359" s="54"/>
      <c r="I359" s="54"/>
      <c r="J359" s="37"/>
      <c r="K359" s="54"/>
      <c r="L359" s="54"/>
      <c r="M359" s="54"/>
      <c r="O359" s="37"/>
      <c r="S359" s="54"/>
    </row>
    <row r="360" spans="6:19" ht="12.75" customHeight="1">
      <c r="F360" s="54"/>
      <c r="G360" s="54"/>
      <c r="H360" s="54"/>
      <c r="I360" s="54"/>
      <c r="J360" s="37"/>
      <c r="K360" s="54"/>
      <c r="L360" s="54"/>
      <c r="M360" s="54"/>
      <c r="O360" s="37"/>
      <c r="S360" s="54"/>
    </row>
    <row r="361" spans="6:19" ht="12.75" customHeight="1">
      <c r="F361" s="54"/>
      <c r="G361" s="54"/>
      <c r="H361" s="54"/>
      <c r="I361" s="54"/>
      <c r="J361" s="37"/>
      <c r="K361" s="54"/>
      <c r="L361" s="54"/>
      <c r="M361" s="54"/>
      <c r="O361" s="37"/>
      <c r="S361" s="54"/>
    </row>
    <row r="362" spans="6:19" ht="12.75" customHeight="1">
      <c r="F362" s="54"/>
      <c r="G362" s="54"/>
      <c r="H362" s="54"/>
      <c r="I362" s="54"/>
      <c r="J362" s="37"/>
      <c r="K362" s="54"/>
      <c r="L362" s="54"/>
      <c r="M362" s="54"/>
      <c r="O362" s="37"/>
      <c r="S362" s="54"/>
    </row>
    <row r="363" spans="6:19" ht="12.75" customHeight="1">
      <c r="F363" s="54"/>
      <c r="G363" s="54"/>
      <c r="H363" s="54"/>
      <c r="I363" s="54"/>
      <c r="J363" s="37"/>
      <c r="K363" s="54"/>
      <c r="L363" s="54"/>
      <c r="M363" s="54"/>
      <c r="O363" s="37"/>
      <c r="S363" s="54"/>
    </row>
    <row r="364" spans="6:19" ht="12.75" customHeight="1">
      <c r="F364" s="54"/>
      <c r="G364" s="54"/>
      <c r="H364" s="54"/>
      <c r="I364" s="54"/>
      <c r="J364" s="37"/>
      <c r="K364" s="54"/>
      <c r="L364" s="54"/>
      <c r="M364" s="54"/>
      <c r="O364" s="37"/>
      <c r="S364" s="54"/>
    </row>
    <row r="365" spans="6:19" ht="12.75" customHeight="1">
      <c r="F365" s="54"/>
      <c r="G365" s="54"/>
      <c r="H365" s="54"/>
      <c r="I365" s="54"/>
      <c r="J365" s="37"/>
      <c r="K365" s="54"/>
      <c r="L365" s="54"/>
      <c r="M365" s="54"/>
      <c r="O365" s="37"/>
      <c r="S365" s="54"/>
    </row>
    <row r="366" spans="6:19" ht="12.75" customHeight="1">
      <c r="F366" s="54"/>
      <c r="G366" s="54"/>
      <c r="H366" s="54"/>
      <c r="I366" s="54"/>
      <c r="J366" s="37"/>
      <c r="K366" s="54"/>
      <c r="L366" s="54"/>
      <c r="M366" s="54"/>
      <c r="O366" s="37"/>
      <c r="S366" s="54"/>
    </row>
    <row r="367" spans="6:19" ht="12.75" customHeight="1">
      <c r="F367" s="54"/>
      <c r="G367" s="54"/>
      <c r="H367" s="54"/>
      <c r="I367" s="54"/>
      <c r="J367" s="37"/>
      <c r="K367" s="54"/>
      <c r="L367" s="54"/>
      <c r="M367" s="54"/>
      <c r="O367" s="37"/>
      <c r="S367" s="54"/>
    </row>
    <row r="368" spans="6:19" ht="12.75" customHeight="1">
      <c r="F368" s="54"/>
      <c r="G368" s="54"/>
      <c r="H368" s="54"/>
      <c r="I368" s="54"/>
      <c r="J368" s="37"/>
      <c r="K368" s="54"/>
      <c r="L368" s="54"/>
      <c r="M368" s="54"/>
      <c r="O368" s="37"/>
      <c r="S368" s="54"/>
    </row>
    <row r="369" spans="6:19" ht="12.75" customHeight="1">
      <c r="F369" s="54"/>
      <c r="G369" s="54"/>
      <c r="H369" s="54"/>
      <c r="I369" s="54"/>
      <c r="J369" s="37"/>
      <c r="K369" s="54"/>
      <c r="L369" s="54"/>
      <c r="M369" s="54"/>
      <c r="O369" s="37"/>
      <c r="S369" s="54"/>
    </row>
    <row r="370" spans="6:19" ht="12.75" customHeight="1">
      <c r="F370" s="54"/>
      <c r="G370" s="54"/>
      <c r="H370" s="54"/>
      <c r="I370" s="54"/>
      <c r="J370" s="37"/>
      <c r="K370" s="54"/>
      <c r="L370" s="54"/>
      <c r="M370" s="54"/>
      <c r="O370" s="37"/>
      <c r="S370" s="54"/>
    </row>
    <row r="371" spans="6:19" ht="12.75" customHeight="1">
      <c r="F371" s="54"/>
      <c r="G371" s="54"/>
      <c r="H371" s="54"/>
      <c r="I371" s="54"/>
      <c r="J371" s="37"/>
      <c r="K371" s="54"/>
      <c r="L371" s="54"/>
      <c r="M371" s="54"/>
      <c r="O371" s="37"/>
      <c r="S371" s="54"/>
    </row>
    <row r="372" spans="6:19" ht="12.75" customHeight="1">
      <c r="F372" s="54"/>
      <c r="G372" s="54"/>
      <c r="H372" s="54"/>
      <c r="I372" s="54"/>
      <c r="J372" s="37"/>
      <c r="K372" s="54"/>
      <c r="L372" s="54"/>
      <c r="M372" s="54"/>
      <c r="O372" s="37"/>
      <c r="S372" s="54"/>
    </row>
    <row r="373" spans="6:19" ht="12.75" customHeight="1">
      <c r="F373" s="54"/>
      <c r="G373" s="54"/>
      <c r="H373" s="54"/>
      <c r="I373" s="54"/>
      <c r="J373" s="37"/>
      <c r="K373" s="54"/>
      <c r="L373" s="54"/>
      <c r="M373" s="54"/>
      <c r="O373" s="37"/>
      <c r="S373" s="54"/>
    </row>
    <row r="374" spans="6:19" ht="12.75" customHeight="1">
      <c r="F374" s="54"/>
      <c r="G374" s="54"/>
      <c r="H374" s="54"/>
      <c r="I374" s="54"/>
      <c r="J374" s="37"/>
      <c r="K374" s="54"/>
      <c r="L374" s="54"/>
      <c r="M374" s="54"/>
      <c r="O374" s="37"/>
      <c r="S374" s="54"/>
    </row>
    <row r="375" spans="6:19" ht="12.75" customHeight="1">
      <c r="F375" s="54"/>
      <c r="G375" s="54"/>
      <c r="H375" s="54"/>
      <c r="I375" s="54"/>
      <c r="J375" s="37"/>
      <c r="K375" s="54"/>
      <c r="L375" s="54"/>
      <c r="M375" s="54"/>
      <c r="O375" s="37"/>
      <c r="S375" s="54"/>
    </row>
    <row r="376" spans="6:19" ht="12.75" customHeight="1">
      <c r="F376" s="54"/>
      <c r="G376" s="54"/>
      <c r="H376" s="54"/>
      <c r="I376" s="54"/>
      <c r="J376" s="37"/>
      <c r="K376" s="54"/>
      <c r="L376" s="54"/>
      <c r="M376" s="54"/>
      <c r="O376" s="37"/>
      <c r="S376" s="54"/>
    </row>
    <row r="377" spans="6:19" ht="12.75" customHeight="1">
      <c r="F377" s="54"/>
      <c r="G377" s="54"/>
      <c r="H377" s="54"/>
      <c r="I377" s="54"/>
      <c r="J377" s="37"/>
      <c r="K377" s="54"/>
      <c r="L377" s="54"/>
      <c r="M377" s="54"/>
      <c r="O377" s="37"/>
      <c r="S377" s="54"/>
    </row>
    <row r="378" spans="6:19" ht="12.75" customHeight="1">
      <c r="F378" s="54"/>
      <c r="G378" s="54"/>
      <c r="H378" s="54"/>
      <c r="I378" s="54"/>
      <c r="J378" s="37"/>
      <c r="K378" s="54"/>
      <c r="L378" s="54"/>
      <c r="M378" s="54"/>
      <c r="O378" s="37"/>
      <c r="S378" s="54"/>
    </row>
    <row r="379" spans="6:19" ht="12.75" customHeight="1">
      <c r="F379" s="54"/>
      <c r="G379" s="54"/>
      <c r="H379" s="54"/>
      <c r="I379" s="54"/>
      <c r="J379" s="37"/>
      <c r="K379" s="54"/>
      <c r="L379" s="54"/>
      <c r="M379" s="54"/>
      <c r="O379" s="37"/>
      <c r="S379" s="54"/>
    </row>
    <row r="380" spans="6:19" ht="12.75" customHeight="1">
      <c r="F380" s="54"/>
      <c r="G380" s="54"/>
      <c r="H380" s="54"/>
      <c r="I380" s="54"/>
      <c r="J380" s="37"/>
      <c r="K380" s="54"/>
      <c r="L380" s="54"/>
      <c r="M380" s="54"/>
      <c r="O380" s="37"/>
      <c r="S380" s="54"/>
    </row>
    <row r="381" spans="6:19" ht="12.75" customHeight="1">
      <c r="F381" s="54"/>
      <c r="G381" s="54"/>
      <c r="H381" s="54"/>
      <c r="I381" s="54"/>
      <c r="J381" s="37"/>
      <c r="K381" s="54"/>
      <c r="L381" s="54"/>
      <c r="M381" s="54"/>
      <c r="O381" s="37"/>
      <c r="S381" s="54"/>
    </row>
    <row r="382" spans="6:19" ht="12.75" customHeight="1">
      <c r="F382" s="54"/>
      <c r="G382" s="54"/>
      <c r="H382" s="54"/>
      <c r="I382" s="54"/>
      <c r="J382" s="37"/>
      <c r="K382" s="54"/>
      <c r="L382" s="54"/>
      <c r="M382" s="54"/>
      <c r="O382" s="37"/>
      <c r="S382" s="54"/>
    </row>
    <row r="383" spans="6:19" ht="12.75" customHeight="1">
      <c r="F383" s="54"/>
      <c r="G383" s="54"/>
      <c r="H383" s="54"/>
      <c r="I383" s="54"/>
      <c r="J383" s="37"/>
      <c r="K383" s="54"/>
      <c r="L383" s="54"/>
      <c r="M383" s="54"/>
      <c r="O383" s="37"/>
      <c r="S383" s="54"/>
    </row>
    <row r="384" spans="6:19" ht="12.75" customHeight="1">
      <c r="F384" s="54"/>
      <c r="G384" s="54"/>
      <c r="H384" s="54"/>
      <c r="I384" s="54"/>
      <c r="J384" s="37"/>
      <c r="K384" s="54"/>
      <c r="L384" s="54"/>
      <c r="M384" s="54"/>
      <c r="O384" s="37"/>
      <c r="S384" s="54"/>
    </row>
    <row r="385" spans="6:19" ht="12.75" customHeight="1">
      <c r="F385" s="54"/>
      <c r="G385" s="54"/>
      <c r="H385" s="54"/>
      <c r="I385" s="54"/>
      <c r="J385" s="37"/>
      <c r="K385" s="54"/>
      <c r="L385" s="54"/>
      <c r="M385" s="54"/>
      <c r="O385" s="37"/>
      <c r="S385" s="54"/>
    </row>
    <row r="386" spans="6:19" ht="12.75" customHeight="1">
      <c r="F386" s="54"/>
      <c r="G386" s="54"/>
      <c r="H386" s="54"/>
      <c r="I386" s="54"/>
      <c r="J386" s="37"/>
      <c r="K386" s="54"/>
      <c r="L386" s="54"/>
      <c r="M386" s="54"/>
      <c r="O386" s="37"/>
      <c r="S386" s="54"/>
    </row>
    <row r="387" spans="6:19" ht="12.75" customHeight="1">
      <c r="F387" s="54"/>
      <c r="G387" s="54"/>
      <c r="H387" s="54"/>
      <c r="I387" s="54"/>
      <c r="J387" s="37"/>
      <c r="K387" s="54"/>
      <c r="L387" s="54"/>
      <c r="M387" s="54"/>
      <c r="O387" s="37"/>
      <c r="S387" s="54"/>
    </row>
    <row r="388" spans="6:19" ht="12.75" customHeight="1">
      <c r="F388" s="54"/>
      <c r="G388" s="54"/>
      <c r="H388" s="54"/>
      <c r="I388" s="54"/>
      <c r="J388" s="37"/>
      <c r="K388" s="54"/>
      <c r="L388" s="54"/>
      <c r="M388" s="54"/>
      <c r="O388" s="37"/>
      <c r="S388" s="54"/>
    </row>
    <row r="389" spans="6:19" ht="12.75" customHeight="1">
      <c r="F389" s="54"/>
      <c r="G389" s="54"/>
      <c r="H389" s="54"/>
      <c r="I389" s="54"/>
      <c r="J389" s="37"/>
      <c r="K389" s="54"/>
      <c r="L389" s="54"/>
      <c r="M389" s="54"/>
      <c r="O389" s="37"/>
      <c r="S389" s="54"/>
    </row>
    <row r="390" spans="6:19" ht="12.75" customHeight="1">
      <c r="F390" s="54"/>
      <c r="G390" s="54"/>
      <c r="H390" s="54"/>
      <c r="I390" s="54"/>
      <c r="J390" s="37"/>
      <c r="K390" s="54"/>
      <c r="L390" s="54"/>
      <c r="M390" s="54"/>
      <c r="O390" s="37"/>
      <c r="S390" s="54"/>
    </row>
    <row r="391" spans="6:19" ht="12.75" customHeight="1">
      <c r="F391" s="54"/>
      <c r="G391" s="54"/>
      <c r="H391" s="54"/>
      <c r="I391" s="54"/>
      <c r="J391" s="37"/>
      <c r="K391" s="54"/>
      <c r="L391" s="54"/>
      <c r="M391" s="54"/>
      <c r="O391" s="37"/>
      <c r="S391" s="54"/>
    </row>
    <row r="392" spans="6:19" ht="12.75" customHeight="1">
      <c r="F392" s="54"/>
      <c r="G392" s="54"/>
      <c r="H392" s="54"/>
      <c r="I392" s="54"/>
      <c r="J392" s="37"/>
      <c r="K392" s="54"/>
      <c r="L392" s="54"/>
      <c r="M392" s="54"/>
      <c r="O392" s="37"/>
      <c r="S392" s="54"/>
    </row>
    <row r="393" spans="6:19" ht="12.75" customHeight="1">
      <c r="F393" s="54"/>
      <c r="G393" s="54"/>
      <c r="H393" s="54"/>
      <c r="I393" s="54"/>
      <c r="J393" s="37"/>
      <c r="K393" s="54"/>
      <c r="L393" s="54"/>
      <c r="M393" s="54"/>
      <c r="O393" s="37"/>
      <c r="S393" s="54"/>
    </row>
    <row r="394" spans="6:19" ht="12.75" customHeight="1">
      <c r="F394" s="54"/>
      <c r="G394" s="54"/>
      <c r="H394" s="54"/>
      <c r="I394" s="54"/>
      <c r="J394" s="37"/>
      <c r="K394" s="54"/>
      <c r="L394" s="54"/>
      <c r="M394" s="54"/>
      <c r="O394" s="37"/>
      <c r="S394" s="54"/>
    </row>
    <row r="395" spans="6:19" ht="12.75" customHeight="1">
      <c r="F395" s="54"/>
      <c r="G395" s="54"/>
      <c r="H395" s="54"/>
      <c r="I395" s="54"/>
      <c r="J395" s="37"/>
      <c r="K395" s="54"/>
      <c r="L395" s="54"/>
      <c r="M395" s="54"/>
      <c r="O395" s="37"/>
      <c r="S395" s="54"/>
    </row>
    <row r="396" spans="6:19" ht="12.75" customHeight="1">
      <c r="F396" s="54"/>
      <c r="G396" s="54"/>
      <c r="H396" s="54"/>
      <c r="I396" s="54"/>
      <c r="J396" s="37"/>
      <c r="K396" s="54"/>
      <c r="L396" s="54"/>
      <c r="M396" s="54"/>
      <c r="O396" s="37"/>
      <c r="S396" s="54"/>
    </row>
    <row r="397" spans="6:19" ht="12.75" customHeight="1">
      <c r="F397" s="54"/>
      <c r="G397" s="54"/>
      <c r="H397" s="54"/>
      <c r="I397" s="54"/>
      <c r="J397" s="37"/>
      <c r="K397" s="54"/>
      <c r="L397" s="54"/>
      <c r="M397" s="54"/>
      <c r="O397" s="37"/>
      <c r="S397" s="54"/>
    </row>
    <row r="398" spans="6:19" ht="12.75" customHeight="1">
      <c r="F398" s="54"/>
      <c r="G398" s="54"/>
      <c r="H398" s="54"/>
      <c r="I398" s="54"/>
      <c r="J398" s="37"/>
      <c r="K398" s="54"/>
      <c r="L398" s="54"/>
      <c r="M398" s="54"/>
      <c r="O398" s="37"/>
      <c r="S398" s="54"/>
    </row>
    <row r="399" spans="6:19" ht="12.75" customHeight="1">
      <c r="F399" s="54"/>
      <c r="G399" s="54"/>
      <c r="H399" s="54"/>
      <c r="I399" s="54"/>
      <c r="J399" s="37"/>
      <c r="K399" s="54"/>
      <c r="L399" s="54"/>
      <c r="M399" s="54"/>
      <c r="O399" s="37"/>
      <c r="S399" s="54"/>
    </row>
    <row r="400" spans="6:19" ht="12.75" customHeight="1">
      <c r="F400" s="54"/>
      <c r="G400" s="54"/>
      <c r="H400" s="54"/>
      <c r="I400" s="54"/>
      <c r="J400" s="37"/>
      <c r="K400" s="54"/>
      <c r="L400" s="54"/>
      <c r="M400" s="54"/>
      <c r="O400" s="37"/>
      <c r="S400" s="54"/>
    </row>
    <row r="401" spans="6:19" ht="12.75" customHeight="1">
      <c r="F401" s="54"/>
      <c r="G401" s="54"/>
      <c r="H401" s="54"/>
      <c r="I401" s="54"/>
      <c r="J401" s="37"/>
      <c r="K401" s="54"/>
      <c r="L401" s="54"/>
      <c r="M401" s="54"/>
      <c r="O401" s="37"/>
      <c r="S401" s="54"/>
    </row>
    <row r="402" spans="6:19" ht="12.75" customHeight="1">
      <c r="F402" s="54"/>
      <c r="G402" s="54"/>
      <c r="H402" s="54"/>
      <c r="I402" s="54"/>
      <c r="J402" s="37"/>
      <c r="K402" s="54"/>
      <c r="L402" s="54"/>
      <c r="M402" s="54"/>
      <c r="O402" s="37"/>
      <c r="S402" s="54"/>
    </row>
    <row r="403" spans="6:19" ht="12.75" customHeight="1">
      <c r="F403" s="54"/>
      <c r="G403" s="54"/>
      <c r="H403" s="54"/>
      <c r="I403" s="54"/>
      <c r="J403" s="37"/>
      <c r="K403" s="54"/>
      <c r="L403" s="54"/>
      <c r="M403" s="54"/>
      <c r="O403" s="37"/>
      <c r="S403" s="54"/>
    </row>
    <row r="404" spans="6:19" ht="12.75" customHeight="1">
      <c r="F404" s="54"/>
      <c r="G404" s="54"/>
      <c r="H404" s="54"/>
      <c r="I404" s="54"/>
      <c r="J404" s="37"/>
      <c r="K404" s="54"/>
      <c r="L404" s="54"/>
      <c r="M404" s="54"/>
      <c r="O404" s="37"/>
      <c r="S404" s="54"/>
    </row>
    <row r="405" spans="6:19" ht="12.75" customHeight="1">
      <c r="F405" s="54"/>
      <c r="G405" s="54"/>
      <c r="H405" s="54"/>
      <c r="I405" s="54"/>
      <c r="J405" s="37"/>
      <c r="K405" s="54"/>
      <c r="L405" s="54"/>
      <c r="M405" s="54"/>
      <c r="O405" s="37"/>
      <c r="S405" s="54"/>
    </row>
    <row r="406" spans="6:19" ht="12.75" customHeight="1">
      <c r="F406" s="54"/>
      <c r="G406" s="54"/>
      <c r="H406" s="54"/>
      <c r="I406" s="54"/>
      <c r="J406" s="37"/>
      <c r="K406" s="54"/>
      <c r="L406" s="54"/>
      <c r="M406" s="54"/>
      <c r="O406" s="37"/>
      <c r="S406" s="54"/>
    </row>
    <row r="407" spans="6:19" ht="12.75" customHeight="1">
      <c r="F407" s="54"/>
      <c r="G407" s="54"/>
      <c r="H407" s="54"/>
      <c r="I407" s="54"/>
      <c r="J407" s="37"/>
      <c r="K407" s="54"/>
      <c r="L407" s="54"/>
      <c r="M407" s="54"/>
      <c r="O407" s="37"/>
      <c r="S407" s="54"/>
    </row>
    <row r="408" spans="6:19" ht="12.75" customHeight="1">
      <c r="F408" s="54"/>
      <c r="G408" s="54"/>
      <c r="H408" s="54"/>
      <c r="I408" s="54"/>
      <c r="J408" s="37"/>
      <c r="K408" s="54"/>
      <c r="L408" s="54"/>
      <c r="M408" s="54"/>
      <c r="O408" s="37"/>
      <c r="S408" s="54"/>
    </row>
    <row r="409" spans="6:19" ht="12.75" customHeight="1">
      <c r="F409" s="54"/>
      <c r="G409" s="54"/>
      <c r="H409" s="54"/>
      <c r="I409" s="54"/>
      <c r="J409" s="37"/>
      <c r="K409" s="54"/>
      <c r="L409" s="54"/>
      <c r="M409" s="54"/>
      <c r="O409" s="37"/>
      <c r="S409" s="54"/>
    </row>
    <row r="410" spans="6:19" ht="12.75" customHeight="1">
      <c r="F410" s="54"/>
      <c r="G410" s="54"/>
      <c r="H410" s="54"/>
      <c r="I410" s="54"/>
      <c r="J410" s="37"/>
      <c r="K410" s="54"/>
      <c r="L410" s="54"/>
      <c r="M410" s="54"/>
      <c r="O410" s="37"/>
      <c r="S410" s="54"/>
    </row>
    <row r="411" spans="6:19" ht="12.75" customHeight="1">
      <c r="F411" s="54"/>
      <c r="G411" s="54"/>
      <c r="H411" s="54"/>
      <c r="I411" s="54"/>
      <c r="J411" s="37"/>
      <c r="K411" s="54"/>
      <c r="L411" s="54"/>
      <c r="M411" s="54"/>
      <c r="O411" s="37"/>
      <c r="S411" s="54"/>
    </row>
    <row r="412" spans="6:19" ht="12.75" customHeight="1">
      <c r="F412" s="54"/>
      <c r="G412" s="54"/>
      <c r="H412" s="54"/>
      <c r="I412" s="54"/>
      <c r="J412" s="37"/>
      <c r="K412" s="54"/>
      <c r="L412" s="54"/>
      <c r="M412" s="54"/>
      <c r="O412" s="37"/>
      <c r="S412" s="54"/>
    </row>
    <row r="413" spans="6:19" ht="12.75" customHeight="1">
      <c r="F413" s="54"/>
      <c r="G413" s="54"/>
      <c r="H413" s="54"/>
      <c r="I413" s="54"/>
      <c r="J413" s="37"/>
      <c r="K413" s="54"/>
      <c r="L413" s="54"/>
      <c r="M413" s="54"/>
      <c r="O413" s="37"/>
      <c r="S413" s="54"/>
    </row>
    <row r="414" spans="6:19" ht="12.75" customHeight="1">
      <c r="F414" s="54"/>
      <c r="G414" s="54"/>
      <c r="H414" s="54"/>
      <c r="I414" s="54"/>
      <c r="J414" s="37"/>
      <c r="K414" s="54"/>
      <c r="L414" s="54"/>
      <c r="M414" s="54"/>
      <c r="O414" s="37"/>
      <c r="S414" s="54"/>
    </row>
    <row r="415" spans="6:19" ht="12.75" customHeight="1">
      <c r="F415" s="54"/>
      <c r="G415" s="54"/>
      <c r="H415" s="54"/>
      <c r="I415" s="54"/>
      <c r="J415" s="37"/>
      <c r="K415" s="54"/>
      <c r="L415" s="54"/>
      <c r="M415" s="54"/>
      <c r="O415" s="37"/>
      <c r="S415" s="54"/>
    </row>
    <row r="416" spans="6:19" ht="12.75" customHeight="1">
      <c r="F416" s="54"/>
      <c r="G416" s="54"/>
      <c r="H416" s="54"/>
      <c r="I416" s="54"/>
      <c r="J416" s="37"/>
      <c r="K416" s="54"/>
      <c r="L416" s="54"/>
      <c r="M416" s="54"/>
      <c r="O416" s="37"/>
      <c r="S416" s="54"/>
    </row>
    <row r="417" spans="6:19" ht="12.75" customHeight="1">
      <c r="F417" s="54"/>
      <c r="G417" s="54"/>
      <c r="H417" s="54"/>
      <c r="I417" s="54"/>
      <c r="J417" s="37"/>
      <c r="K417" s="54"/>
      <c r="L417" s="54"/>
      <c r="M417" s="54"/>
      <c r="O417" s="37"/>
      <c r="S417" s="54"/>
    </row>
    <row r="418" spans="6:19" ht="12.75" customHeight="1">
      <c r="F418" s="54"/>
      <c r="G418" s="54"/>
      <c r="H418" s="54"/>
      <c r="I418" s="54"/>
      <c r="J418" s="37"/>
      <c r="K418" s="54"/>
      <c r="L418" s="54"/>
      <c r="M418" s="54"/>
      <c r="O418" s="37"/>
      <c r="S418" s="54"/>
    </row>
    <row r="419" spans="6:19" ht="12.75" customHeight="1">
      <c r="F419" s="54"/>
      <c r="G419" s="54"/>
      <c r="H419" s="54"/>
      <c r="I419" s="54"/>
      <c r="J419" s="37"/>
      <c r="K419" s="54"/>
      <c r="L419" s="54"/>
      <c r="M419" s="54"/>
      <c r="O419" s="37"/>
      <c r="S419" s="54"/>
    </row>
    <row r="420" spans="6:19" ht="12.75" customHeight="1">
      <c r="F420" s="54"/>
      <c r="G420" s="54"/>
      <c r="H420" s="54"/>
      <c r="I420" s="54"/>
      <c r="J420" s="37"/>
      <c r="K420" s="54"/>
      <c r="L420" s="54"/>
      <c r="M420" s="54"/>
      <c r="O420" s="37"/>
      <c r="S420" s="54"/>
    </row>
    <row r="421" spans="6:19" ht="12.75" customHeight="1">
      <c r="F421" s="54"/>
      <c r="G421" s="54"/>
      <c r="H421" s="54"/>
      <c r="I421" s="54"/>
      <c r="J421" s="37"/>
      <c r="K421" s="54"/>
      <c r="L421" s="54"/>
      <c r="M421" s="54"/>
      <c r="O421" s="37"/>
      <c r="S421" s="54"/>
    </row>
    <row r="422" spans="6:19" ht="12.75" customHeight="1">
      <c r="F422" s="54"/>
      <c r="G422" s="54"/>
      <c r="H422" s="54"/>
      <c r="I422" s="54"/>
      <c r="J422" s="37"/>
      <c r="K422" s="54"/>
      <c r="L422" s="54"/>
      <c r="M422" s="54"/>
      <c r="O422" s="37"/>
      <c r="S422" s="54"/>
    </row>
    <row r="423" spans="6:19" ht="12.75" customHeight="1">
      <c r="F423" s="54"/>
      <c r="G423" s="54"/>
      <c r="H423" s="54"/>
      <c r="I423" s="54"/>
      <c r="J423" s="37"/>
      <c r="K423" s="54"/>
      <c r="L423" s="54"/>
      <c r="M423" s="54"/>
      <c r="O423" s="37"/>
      <c r="S423" s="54"/>
    </row>
    <row r="424" spans="6:19" ht="12.75" customHeight="1">
      <c r="F424" s="54"/>
      <c r="G424" s="54"/>
      <c r="H424" s="54"/>
      <c r="I424" s="54"/>
      <c r="J424" s="37"/>
      <c r="K424" s="54"/>
      <c r="L424" s="54"/>
      <c r="M424" s="54"/>
      <c r="O424" s="37"/>
      <c r="S424" s="54"/>
    </row>
    <row r="425" spans="6:19" ht="12.75" customHeight="1">
      <c r="F425" s="54"/>
      <c r="G425" s="54"/>
      <c r="H425" s="54"/>
      <c r="I425" s="54"/>
      <c r="J425" s="37"/>
      <c r="K425" s="54"/>
      <c r="L425" s="54"/>
      <c r="M425" s="54"/>
      <c r="O425" s="37"/>
      <c r="S425" s="54"/>
    </row>
    <row r="426" spans="6:19" ht="12.75" customHeight="1">
      <c r="F426" s="54"/>
      <c r="G426" s="54"/>
      <c r="H426" s="54"/>
      <c r="I426" s="54"/>
      <c r="J426" s="37"/>
      <c r="K426" s="54"/>
      <c r="L426" s="54"/>
      <c r="M426" s="54"/>
      <c r="O426" s="37"/>
      <c r="S426" s="54"/>
    </row>
    <row r="427" spans="6:19" ht="12.75" customHeight="1">
      <c r="F427" s="54"/>
      <c r="G427" s="54"/>
      <c r="H427" s="54"/>
      <c r="I427" s="54"/>
      <c r="J427" s="37"/>
      <c r="K427" s="54"/>
      <c r="L427" s="54"/>
      <c r="M427" s="54"/>
      <c r="O427" s="37"/>
      <c r="S427" s="54"/>
    </row>
    <row r="428" spans="6:19" ht="12.75" customHeight="1">
      <c r="F428" s="54"/>
      <c r="G428" s="54"/>
      <c r="H428" s="54"/>
      <c r="I428" s="54"/>
      <c r="J428" s="37"/>
      <c r="K428" s="54"/>
      <c r="L428" s="54"/>
      <c r="M428" s="54"/>
      <c r="O428" s="37"/>
      <c r="S428" s="54"/>
    </row>
    <row r="429" spans="6:19" ht="12.75" customHeight="1">
      <c r="F429" s="54"/>
      <c r="G429" s="54"/>
      <c r="H429" s="54"/>
      <c r="I429" s="54"/>
      <c r="J429" s="37"/>
      <c r="K429" s="54"/>
      <c r="L429" s="54"/>
      <c r="M429" s="54"/>
      <c r="O429" s="37"/>
      <c r="S429" s="54"/>
    </row>
    <row r="430" spans="6:19" ht="12.75" customHeight="1">
      <c r="F430" s="54"/>
      <c r="G430" s="54"/>
      <c r="H430" s="54"/>
      <c r="I430" s="54"/>
      <c r="J430" s="37"/>
      <c r="K430" s="54"/>
      <c r="L430" s="54"/>
      <c r="M430" s="54"/>
      <c r="O430" s="37"/>
      <c r="S430" s="54"/>
    </row>
    <row r="431" spans="6:19" ht="12.75" customHeight="1">
      <c r="F431" s="54"/>
      <c r="G431" s="54"/>
      <c r="H431" s="54"/>
      <c r="I431" s="54"/>
      <c r="J431" s="37"/>
      <c r="K431" s="54"/>
      <c r="L431" s="54"/>
      <c r="M431" s="54"/>
      <c r="O431" s="37"/>
      <c r="S431" s="54"/>
    </row>
    <row r="432" spans="6:19" ht="12.75" customHeight="1">
      <c r="F432" s="54"/>
      <c r="G432" s="54"/>
      <c r="H432" s="54"/>
      <c r="I432" s="54"/>
      <c r="J432" s="37"/>
      <c r="K432" s="54"/>
      <c r="L432" s="54"/>
      <c r="M432" s="54"/>
      <c r="O432" s="37"/>
      <c r="S432" s="54"/>
    </row>
    <row r="433" spans="6:19" ht="12.75" customHeight="1">
      <c r="F433" s="54"/>
      <c r="G433" s="54"/>
      <c r="H433" s="54"/>
      <c r="I433" s="54"/>
      <c r="J433" s="37"/>
      <c r="K433" s="54"/>
      <c r="L433" s="54"/>
      <c r="M433" s="54"/>
      <c r="O433" s="37"/>
      <c r="S433" s="54"/>
    </row>
    <row r="434" spans="6:19" ht="12.75" customHeight="1">
      <c r="F434" s="54"/>
      <c r="G434" s="54"/>
      <c r="H434" s="54"/>
      <c r="I434" s="54"/>
      <c r="J434" s="37"/>
      <c r="K434" s="54"/>
      <c r="L434" s="54"/>
      <c r="M434" s="54"/>
      <c r="O434" s="37"/>
      <c r="S434" s="54"/>
    </row>
    <row r="435" spans="6:19" ht="12.75" customHeight="1">
      <c r="F435" s="54"/>
      <c r="G435" s="54"/>
      <c r="H435" s="54"/>
      <c r="I435" s="54"/>
      <c r="J435" s="37"/>
      <c r="K435" s="54"/>
      <c r="L435" s="54"/>
      <c r="M435" s="54"/>
      <c r="O435" s="37"/>
      <c r="S435" s="54"/>
    </row>
    <row r="436" spans="6:19" ht="12.75" customHeight="1">
      <c r="F436" s="54"/>
      <c r="G436" s="54"/>
      <c r="H436" s="54"/>
      <c r="I436" s="54"/>
      <c r="J436" s="37"/>
      <c r="K436" s="54"/>
      <c r="L436" s="54"/>
      <c r="M436" s="54"/>
      <c r="O436" s="37"/>
      <c r="S436" s="54"/>
    </row>
    <row r="437" spans="6:19" ht="12.75" customHeight="1">
      <c r="F437" s="54"/>
      <c r="G437" s="54"/>
      <c r="H437" s="54"/>
      <c r="I437" s="54"/>
      <c r="J437" s="37"/>
      <c r="K437" s="54"/>
      <c r="L437" s="54"/>
      <c r="M437" s="54"/>
      <c r="O437" s="37"/>
      <c r="S437" s="54"/>
    </row>
    <row r="438" spans="6:19" ht="12.75" customHeight="1">
      <c r="F438" s="54"/>
      <c r="G438" s="54"/>
      <c r="H438" s="54"/>
      <c r="I438" s="54"/>
      <c r="J438" s="37"/>
      <c r="K438" s="54"/>
      <c r="L438" s="54"/>
      <c r="M438" s="54"/>
      <c r="O438" s="37"/>
      <c r="S438" s="54"/>
    </row>
    <row r="439" spans="6:19" ht="12.75" customHeight="1">
      <c r="F439" s="54"/>
      <c r="G439" s="54"/>
      <c r="H439" s="54"/>
      <c r="I439" s="54"/>
      <c r="J439" s="37"/>
      <c r="K439" s="54"/>
      <c r="L439" s="54"/>
      <c r="M439" s="54"/>
      <c r="O439" s="37"/>
      <c r="S439" s="54"/>
    </row>
    <row r="440" spans="6:19" ht="12.75" customHeight="1">
      <c r="F440" s="54"/>
      <c r="G440" s="54"/>
      <c r="H440" s="54"/>
      <c r="I440" s="54"/>
      <c r="J440" s="37"/>
      <c r="K440" s="54"/>
      <c r="L440" s="54"/>
      <c r="M440" s="54"/>
      <c r="O440" s="37"/>
      <c r="S440" s="54"/>
    </row>
    <row r="441" spans="6:19" ht="12.75" customHeight="1">
      <c r="F441" s="54"/>
      <c r="G441" s="54"/>
      <c r="H441" s="54"/>
      <c r="I441" s="54"/>
      <c r="J441" s="37"/>
      <c r="K441" s="54"/>
      <c r="L441" s="54"/>
      <c r="M441" s="54"/>
      <c r="O441" s="37"/>
      <c r="S441" s="54"/>
    </row>
    <row r="442" spans="6:19" ht="12.75" customHeight="1">
      <c r="F442" s="54"/>
      <c r="G442" s="54"/>
      <c r="H442" s="54"/>
      <c r="I442" s="54"/>
      <c r="J442" s="37"/>
      <c r="K442" s="54"/>
      <c r="L442" s="54"/>
      <c r="M442" s="54"/>
      <c r="O442" s="37"/>
      <c r="S442" s="54"/>
    </row>
    <row r="443" spans="6:19" ht="12.75" customHeight="1">
      <c r="F443" s="54"/>
      <c r="G443" s="54"/>
      <c r="H443" s="54"/>
      <c r="I443" s="54"/>
      <c r="J443" s="37"/>
      <c r="K443" s="54"/>
      <c r="L443" s="54"/>
      <c r="M443" s="54"/>
      <c r="O443" s="37"/>
      <c r="S443" s="54"/>
    </row>
    <row r="444" spans="6:19" ht="12.75" customHeight="1">
      <c r="F444" s="54"/>
      <c r="G444" s="54"/>
      <c r="H444" s="54"/>
      <c r="I444" s="54"/>
      <c r="J444" s="37"/>
      <c r="K444" s="54"/>
      <c r="L444" s="54"/>
      <c r="M444" s="54"/>
      <c r="O444" s="37"/>
      <c r="S444" s="54"/>
    </row>
    <row r="445" spans="6:19" ht="12.75" customHeight="1">
      <c r="F445" s="54"/>
      <c r="G445" s="54"/>
      <c r="H445" s="54"/>
      <c r="I445" s="54"/>
      <c r="J445" s="37"/>
      <c r="K445" s="54"/>
      <c r="L445" s="54"/>
      <c r="M445" s="54"/>
      <c r="O445" s="37"/>
      <c r="S445" s="54"/>
    </row>
    <row r="446" spans="6:19" ht="12.75" customHeight="1">
      <c r="F446" s="54"/>
      <c r="G446" s="54"/>
      <c r="H446" s="54"/>
      <c r="I446" s="54"/>
      <c r="J446" s="37"/>
      <c r="K446" s="54"/>
      <c r="L446" s="54"/>
      <c r="M446" s="54"/>
      <c r="O446" s="37"/>
      <c r="S446" s="54"/>
    </row>
    <row r="447" spans="6:19" ht="12.75" customHeight="1">
      <c r="F447" s="54"/>
      <c r="G447" s="54"/>
      <c r="H447" s="54"/>
      <c r="I447" s="54"/>
      <c r="J447" s="37"/>
      <c r="K447" s="54"/>
      <c r="L447" s="54"/>
      <c r="M447" s="54"/>
      <c r="O447" s="37"/>
      <c r="S447" s="54"/>
    </row>
    <row r="448" spans="6:19" ht="12.75" customHeight="1">
      <c r="F448" s="54"/>
      <c r="G448" s="54"/>
      <c r="H448" s="54"/>
      <c r="I448" s="54"/>
      <c r="J448" s="37"/>
      <c r="K448" s="54"/>
      <c r="L448" s="54"/>
      <c r="M448" s="54"/>
      <c r="O448" s="37"/>
      <c r="S448" s="54"/>
    </row>
    <row r="449" spans="6:19" ht="12.75" customHeight="1">
      <c r="F449" s="54"/>
      <c r="G449" s="54"/>
      <c r="H449" s="54"/>
      <c r="I449" s="54"/>
      <c r="J449" s="37"/>
      <c r="K449" s="54"/>
      <c r="L449" s="54"/>
      <c r="M449" s="54"/>
      <c r="O449" s="37"/>
      <c r="S449" s="54"/>
    </row>
    <row r="450" spans="6:19" ht="12.75" customHeight="1">
      <c r="F450" s="54"/>
      <c r="G450" s="54"/>
      <c r="H450" s="54"/>
      <c r="I450" s="54"/>
      <c r="J450" s="37"/>
      <c r="K450" s="54"/>
      <c r="L450" s="54"/>
      <c r="M450" s="54"/>
      <c r="O450" s="37"/>
      <c r="S450" s="54"/>
    </row>
    <row r="451" spans="6:19" ht="12.75" customHeight="1">
      <c r="F451" s="54"/>
      <c r="G451" s="54"/>
      <c r="H451" s="54"/>
      <c r="I451" s="54"/>
      <c r="J451" s="37"/>
      <c r="K451" s="54"/>
      <c r="L451" s="54"/>
      <c r="M451" s="54"/>
      <c r="O451" s="37"/>
      <c r="S451" s="54"/>
    </row>
    <row r="452" spans="6:19" ht="12.75" customHeight="1">
      <c r="F452" s="54"/>
      <c r="G452" s="54"/>
      <c r="H452" s="54"/>
      <c r="I452" s="54"/>
      <c r="J452" s="37"/>
      <c r="K452" s="54"/>
      <c r="L452" s="54"/>
      <c r="M452" s="54"/>
      <c r="O452" s="37"/>
      <c r="S452" s="54"/>
    </row>
    <row r="453" spans="6:19" ht="12.75" customHeight="1">
      <c r="F453" s="54"/>
      <c r="G453" s="54"/>
      <c r="H453" s="54"/>
      <c r="I453" s="54"/>
      <c r="J453" s="37"/>
      <c r="K453" s="54"/>
      <c r="L453" s="54"/>
      <c r="M453" s="54"/>
      <c r="O453" s="37"/>
      <c r="S453" s="54"/>
    </row>
    <row r="454" spans="6:19" ht="12.75" customHeight="1">
      <c r="F454" s="54"/>
      <c r="G454" s="54"/>
      <c r="H454" s="54"/>
      <c r="I454" s="54"/>
      <c r="J454" s="37"/>
      <c r="K454" s="54"/>
      <c r="L454" s="54"/>
      <c r="M454" s="54"/>
      <c r="O454" s="37"/>
      <c r="S454" s="54"/>
    </row>
    <row r="455" spans="6:19" ht="12.75" customHeight="1">
      <c r="F455" s="54"/>
      <c r="G455" s="54"/>
      <c r="H455" s="54"/>
      <c r="I455" s="54"/>
      <c r="J455" s="37"/>
      <c r="K455" s="54"/>
      <c r="L455" s="54"/>
      <c r="M455" s="54"/>
      <c r="O455" s="37"/>
      <c r="S455" s="54"/>
    </row>
    <row r="456" spans="6:19" ht="12.75" customHeight="1">
      <c r="F456" s="54"/>
      <c r="G456" s="54"/>
      <c r="H456" s="54"/>
      <c r="I456" s="54"/>
      <c r="J456" s="37"/>
      <c r="K456" s="54"/>
      <c r="L456" s="54"/>
      <c r="M456" s="54"/>
      <c r="O456" s="37"/>
      <c r="S456" s="54"/>
    </row>
    <row r="457" spans="6:19" ht="12.75" customHeight="1">
      <c r="F457" s="54"/>
      <c r="G457" s="54"/>
      <c r="H457" s="54"/>
      <c r="I457" s="54"/>
      <c r="J457" s="37"/>
      <c r="K457" s="54"/>
      <c r="L457" s="54"/>
      <c r="M457" s="54"/>
      <c r="O457" s="37"/>
      <c r="S457" s="54"/>
    </row>
    <row r="458" spans="6:19" ht="12.75" customHeight="1">
      <c r="F458" s="54"/>
      <c r="G458" s="54"/>
      <c r="H458" s="54"/>
      <c r="I458" s="54"/>
      <c r="J458" s="37"/>
      <c r="K458" s="54"/>
      <c r="L458" s="54"/>
      <c r="M458" s="54"/>
      <c r="O458" s="37"/>
      <c r="S458" s="54"/>
    </row>
    <row r="459" spans="6:19" ht="12.75" customHeight="1">
      <c r="F459" s="54"/>
      <c r="G459" s="54"/>
      <c r="H459" s="54"/>
      <c r="I459" s="54"/>
      <c r="J459" s="37"/>
      <c r="K459" s="54"/>
      <c r="L459" s="54"/>
      <c r="M459" s="54"/>
      <c r="O459" s="37"/>
      <c r="S459" s="54"/>
    </row>
    <row r="460" spans="6:19" ht="12.75" customHeight="1">
      <c r="F460" s="54"/>
      <c r="G460" s="54"/>
      <c r="H460" s="54"/>
      <c r="I460" s="54"/>
      <c r="J460" s="37"/>
      <c r="K460" s="54"/>
      <c r="L460" s="54"/>
      <c r="M460" s="54"/>
      <c r="O460" s="37"/>
      <c r="S460" s="54"/>
    </row>
    <row r="461" spans="6:19" ht="12.75" customHeight="1">
      <c r="F461" s="54"/>
      <c r="G461" s="54"/>
      <c r="H461" s="54"/>
      <c r="I461" s="54"/>
      <c r="J461" s="37"/>
      <c r="K461" s="54"/>
      <c r="L461" s="54"/>
      <c r="M461" s="54"/>
      <c r="O461" s="37"/>
      <c r="S461" s="54"/>
    </row>
    <row r="462" spans="6:19" ht="12.75" customHeight="1">
      <c r="F462" s="54"/>
      <c r="G462" s="54"/>
      <c r="H462" s="54"/>
      <c r="I462" s="54"/>
      <c r="J462" s="37"/>
      <c r="K462" s="54"/>
      <c r="L462" s="54"/>
      <c r="M462" s="54"/>
      <c r="O462" s="37"/>
      <c r="S462" s="54"/>
    </row>
    <row r="463" spans="6:19" ht="12.75" customHeight="1">
      <c r="F463" s="54"/>
      <c r="G463" s="54"/>
      <c r="H463" s="54"/>
      <c r="I463" s="54"/>
      <c r="J463" s="37"/>
      <c r="K463" s="54"/>
      <c r="L463" s="54"/>
      <c r="M463" s="54"/>
      <c r="O463" s="37"/>
      <c r="S463" s="54"/>
    </row>
    <row r="464" spans="6:19" ht="12.75" customHeight="1">
      <c r="F464" s="54"/>
      <c r="G464" s="54"/>
      <c r="H464" s="54"/>
      <c r="I464" s="54"/>
      <c r="J464" s="37"/>
      <c r="K464" s="54"/>
      <c r="L464" s="54"/>
      <c r="M464" s="54"/>
      <c r="O464" s="37"/>
      <c r="S464" s="54"/>
    </row>
    <row r="465" spans="6:19" ht="12.75" customHeight="1">
      <c r="F465" s="54"/>
      <c r="G465" s="54"/>
      <c r="H465" s="54"/>
      <c r="I465" s="54"/>
      <c r="J465" s="37"/>
      <c r="K465" s="54"/>
      <c r="L465" s="54"/>
      <c r="M465" s="54"/>
      <c r="O465" s="37"/>
      <c r="S465" s="54"/>
    </row>
    <row r="466" spans="6:19" ht="12.75" customHeight="1">
      <c r="F466" s="54"/>
      <c r="G466" s="54"/>
      <c r="H466" s="54"/>
      <c r="I466" s="54"/>
      <c r="J466" s="37"/>
      <c r="K466" s="54"/>
      <c r="L466" s="54"/>
      <c r="M466" s="54"/>
      <c r="O466" s="37"/>
      <c r="S466" s="54"/>
    </row>
    <row r="467" spans="6:19" ht="12.75" customHeight="1">
      <c r="F467" s="54"/>
      <c r="G467" s="54"/>
      <c r="H467" s="54"/>
      <c r="I467" s="54"/>
      <c r="J467" s="37"/>
      <c r="K467" s="54"/>
      <c r="L467" s="54"/>
      <c r="M467" s="54"/>
      <c r="O467" s="37"/>
      <c r="S467" s="54"/>
    </row>
    <row r="468" spans="6:19" ht="12.75" customHeight="1">
      <c r="F468" s="54"/>
      <c r="G468" s="54"/>
      <c r="H468" s="54"/>
      <c r="I468" s="54"/>
      <c r="J468" s="37"/>
      <c r="K468" s="54"/>
      <c r="L468" s="54"/>
      <c r="M468" s="54"/>
      <c r="O468" s="37"/>
      <c r="S468" s="54"/>
    </row>
    <row r="469" spans="6:19" ht="12.75" customHeight="1">
      <c r="F469" s="54"/>
      <c r="G469" s="54"/>
      <c r="H469" s="54"/>
      <c r="I469" s="54"/>
      <c r="J469" s="37"/>
      <c r="K469" s="54"/>
      <c r="L469" s="54"/>
      <c r="M469" s="54"/>
      <c r="O469" s="37"/>
      <c r="S469" s="54"/>
    </row>
    <row r="470" spans="6:19" ht="12.75" customHeight="1">
      <c r="F470" s="54"/>
      <c r="G470" s="54"/>
      <c r="H470" s="54"/>
      <c r="I470" s="54"/>
      <c r="J470" s="37"/>
      <c r="K470" s="54"/>
      <c r="L470" s="54"/>
      <c r="M470" s="54"/>
      <c r="O470" s="37"/>
      <c r="S470" s="54"/>
    </row>
    <row r="471" spans="6:19" ht="12.75" customHeight="1">
      <c r="F471" s="54"/>
      <c r="G471" s="54"/>
      <c r="H471" s="54"/>
      <c r="I471" s="54"/>
      <c r="J471" s="37"/>
      <c r="K471" s="54"/>
      <c r="L471" s="54"/>
      <c r="M471" s="54"/>
      <c r="O471" s="37"/>
      <c r="S471" s="54"/>
    </row>
    <row r="472" spans="6:19" ht="12.75" customHeight="1">
      <c r="F472" s="54"/>
      <c r="G472" s="54"/>
      <c r="H472" s="54"/>
      <c r="I472" s="54"/>
      <c r="J472" s="37"/>
      <c r="K472" s="54"/>
      <c r="L472" s="54"/>
      <c r="M472" s="54"/>
      <c r="O472" s="37"/>
      <c r="S472" s="54"/>
    </row>
    <row r="473" spans="6:19" ht="12.75" customHeight="1">
      <c r="F473" s="54"/>
      <c r="G473" s="54"/>
      <c r="H473" s="54"/>
      <c r="I473" s="54"/>
      <c r="J473" s="37"/>
      <c r="K473" s="54"/>
      <c r="L473" s="54"/>
      <c r="M473" s="54"/>
      <c r="O473" s="37"/>
      <c r="S473" s="54"/>
    </row>
    <row r="474" spans="6:19" ht="12.75" customHeight="1">
      <c r="F474" s="54"/>
      <c r="G474" s="54"/>
      <c r="H474" s="54"/>
      <c r="I474" s="54"/>
      <c r="J474" s="37"/>
      <c r="K474" s="54"/>
      <c r="L474" s="54"/>
      <c r="M474" s="54"/>
      <c r="O474" s="37"/>
      <c r="S474" s="54"/>
    </row>
    <row r="475" spans="6:19" ht="12.75" customHeight="1">
      <c r="F475" s="54"/>
      <c r="G475" s="54"/>
      <c r="H475" s="54"/>
      <c r="I475" s="54"/>
      <c r="J475" s="37"/>
      <c r="K475" s="54"/>
      <c r="L475" s="54"/>
      <c r="M475" s="54"/>
      <c r="O475" s="37"/>
      <c r="S475" s="54"/>
    </row>
    <row r="476" spans="6:19" ht="12.75" customHeight="1">
      <c r="F476" s="54"/>
      <c r="G476" s="54"/>
      <c r="H476" s="54"/>
      <c r="I476" s="54"/>
      <c r="J476" s="37"/>
      <c r="K476" s="54"/>
      <c r="L476" s="54"/>
      <c r="M476" s="54"/>
      <c r="O476" s="37"/>
      <c r="S476" s="54"/>
    </row>
    <row r="477" spans="6:19" ht="12.75" customHeight="1">
      <c r="F477" s="54"/>
      <c r="G477" s="54"/>
      <c r="H477" s="54"/>
      <c r="I477" s="54"/>
      <c r="J477" s="37"/>
      <c r="K477" s="54"/>
      <c r="L477" s="54"/>
      <c r="M477" s="54"/>
      <c r="O477" s="37"/>
      <c r="S477" s="54"/>
    </row>
    <row r="478" spans="6:19" ht="12.75" customHeight="1">
      <c r="F478" s="54"/>
      <c r="G478" s="54"/>
      <c r="H478" s="54"/>
      <c r="I478" s="54"/>
      <c r="J478" s="37"/>
      <c r="K478" s="54"/>
      <c r="L478" s="54"/>
      <c r="M478" s="54"/>
      <c r="O478" s="37"/>
      <c r="S478" s="54"/>
    </row>
    <row r="479" spans="6:19" ht="12.75" customHeight="1">
      <c r="F479" s="54"/>
      <c r="G479" s="54"/>
      <c r="H479" s="54"/>
      <c r="I479" s="54"/>
      <c r="J479" s="37"/>
      <c r="K479" s="54"/>
      <c r="L479" s="54"/>
      <c r="M479" s="54"/>
      <c r="O479" s="37"/>
      <c r="S479" s="54"/>
    </row>
    <row r="480" spans="6:19" ht="15" customHeight="1">
      <c r="F480" s="54"/>
      <c r="G480" s="54"/>
      <c r="H480" s="54"/>
      <c r="I480" s="54"/>
      <c r="J480" s="37"/>
      <c r="K480" s="54"/>
      <c r="L480" s="54"/>
      <c r="M480" s="54"/>
      <c r="O480" s="37"/>
      <c r="S480" s="54"/>
    </row>
  </sheetData>
  <mergeCells count="34">
    <mergeCell ref="O66:O67"/>
    <mergeCell ref="P66:P67"/>
    <mergeCell ref="M66:M67"/>
    <mergeCell ref="J66:J67"/>
    <mergeCell ref="A66:A67"/>
    <mergeCell ref="B66:B67"/>
    <mergeCell ref="J59:J60"/>
    <mergeCell ref="M59:M60"/>
    <mergeCell ref="O59:O60"/>
    <mergeCell ref="P59:P60"/>
    <mergeCell ref="A59:A60"/>
    <mergeCell ref="B59:B60"/>
    <mergeCell ref="P57:P58"/>
    <mergeCell ref="M57:M58"/>
    <mergeCell ref="O57:O58"/>
    <mergeCell ref="A49:A50"/>
    <mergeCell ref="B49:B50"/>
    <mergeCell ref="A51:A52"/>
    <mergeCell ref="B51:B52"/>
    <mergeCell ref="A55:A56"/>
    <mergeCell ref="B55:B56"/>
    <mergeCell ref="J57:J58"/>
    <mergeCell ref="A57:A58"/>
    <mergeCell ref="B57:B58"/>
    <mergeCell ref="P49:P50"/>
    <mergeCell ref="J49:J50"/>
    <mergeCell ref="M55:M56"/>
    <mergeCell ref="O55:O56"/>
    <mergeCell ref="M51:M52"/>
    <mergeCell ref="O51:O52"/>
    <mergeCell ref="J51:J52"/>
    <mergeCell ref="P51:P52"/>
    <mergeCell ref="J55:J56"/>
    <mergeCell ref="P55:P56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K52 K56 K60 K6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Mayur</cp:lastModifiedBy>
  <cp:lastPrinted>2023-07-25T18:59:36Z</cp:lastPrinted>
  <dcterms:created xsi:type="dcterms:W3CDTF">2015-06-08T02:34:00Z</dcterms:created>
  <dcterms:modified xsi:type="dcterms:W3CDTF">2024-05-07T15:05:29Z</dcterms:modified>
</cp:coreProperties>
</file>