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F&amp;O)'!$R$1:$R$270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41" i="6"/>
  <c r="K41"/>
  <c r="L25"/>
  <c r="K25"/>
  <c r="M25" s="1"/>
  <c r="K54"/>
  <c r="M54" s="1"/>
  <c r="L39"/>
  <c r="K39"/>
  <c r="L12"/>
  <c r="K12"/>
  <c r="K53"/>
  <c r="M53" s="1"/>
  <c r="K52"/>
  <c r="M52" s="1"/>
  <c r="K51"/>
  <c r="M51" s="1"/>
  <c r="L38"/>
  <c r="L37"/>
  <c r="M41" l="1"/>
  <c r="M39"/>
  <c r="M12"/>
  <c r="K38"/>
  <c r="M38" s="1"/>
  <c r="L23"/>
  <c r="K23"/>
  <c r="L28"/>
  <c r="K28"/>
  <c r="M28" s="1"/>
  <c r="L26"/>
  <c r="K26"/>
  <c r="K37"/>
  <c r="M37" s="1"/>
  <c r="P13"/>
  <c r="P11"/>
  <c r="P10"/>
  <c r="L10"/>
  <c r="K10"/>
  <c r="P63"/>
  <c r="L63"/>
  <c r="K63"/>
  <c r="H258"/>
  <c r="M23" l="1"/>
  <c r="M26"/>
  <c r="M10"/>
  <c r="M63"/>
  <c r="K258" l="1"/>
  <c r="L258" s="1"/>
  <c r="K247"/>
  <c r="L247" s="1"/>
  <c r="K237"/>
  <c r="L237" s="1"/>
  <c r="K253" l="1"/>
  <c r="L253" s="1"/>
  <c r="K254" l="1"/>
  <c r="L254" s="1"/>
  <c r="K251" l="1"/>
  <c r="L251" s="1"/>
  <c r="K230"/>
  <c r="L230" s="1"/>
  <c r="K250"/>
  <c r="L250" s="1"/>
  <c r="K249"/>
  <c r="L249" s="1"/>
  <c r="K248"/>
  <c r="L248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8"/>
  <c r="L228" s="1"/>
  <c r="K227"/>
  <c r="L227" s="1"/>
  <c r="F226"/>
  <c r="K226" s="1"/>
  <c r="L226" s="1"/>
  <c r="K225"/>
  <c r="L225" s="1"/>
  <c r="K224"/>
  <c r="L224" s="1"/>
  <c r="K223"/>
  <c r="L223" s="1"/>
  <c r="K222"/>
  <c r="L222" s="1"/>
  <c r="K221"/>
  <c r="L221" s="1"/>
  <c r="F220"/>
  <c r="K220" s="1"/>
  <c r="L220" s="1"/>
  <c r="F219"/>
  <c r="K219" s="1"/>
  <c r="L219" s="1"/>
  <c r="K218"/>
  <c r="L218" s="1"/>
  <c r="F217"/>
  <c r="K217" s="1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199"/>
  <c r="L199" s="1"/>
  <c r="K198"/>
  <c r="L198" s="1"/>
  <c r="F197"/>
  <c r="K197" s="1"/>
  <c r="L197" s="1"/>
  <c r="K196"/>
  <c r="L196" s="1"/>
  <c r="K193"/>
  <c r="L193" s="1"/>
  <c r="K192"/>
  <c r="L192" s="1"/>
  <c r="K191"/>
  <c r="L191" s="1"/>
  <c r="K188"/>
  <c r="L188" s="1"/>
  <c r="K187"/>
  <c r="L187" s="1"/>
  <c r="K186"/>
  <c r="L186" s="1"/>
  <c r="K185"/>
  <c r="L185" s="1"/>
  <c r="K184"/>
  <c r="L184" s="1"/>
  <c r="K183"/>
  <c r="L183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1"/>
  <c r="L171" s="1"/>
  <c r="K169"/>
  <c r="L169" s="1"/>
  <c r="K167"/>
  <c r="L167" s="1"/>
  <c r="K165"/>
  <c r="L165" s="1"/>
  <c r="K164"/>
  <c r="L164" s="1"/>
  <c r="K163"/>
  <c r="L163" s="1"/>
  <c r="K161"/>
  <c r="L161" s="1"/>
  <c r="K160"/>
  <c r="L160" s="1"/>
  <c r="K159"/>
  <c r="L159" s="1"/>
  <c r="K158"/>
  <c r="K157"/>
  <c r="L157" s="1"/>
  <c r="K156"/>
  <c r="L156" s="1"/>
  <c r="K154"/>
  <c r="L154" s="1"/>
  <c r="K153"/>
  <c r="L153" s="1"/>
  <c r="K152"/>
  <c r="L152" s="1"/>
  <c r="K151"/>
  <c r="L151" s="1"/>
  <c r="K150"/>
  <c r="L150" s="1"/>
  <c r="F149"/>
  <c r="K149" s="1"/>
  <c r="L149" s="1"/>
  <c r="H148"/>
  <c r="K148" s="1"/>
  <c r="L148" s="1"/>
  <c r="K145"/>
  <c r="L145" s="1"/>
  <c r="K144"/>
  <c r="L144" s="1"/>
  <c r="K143"/>
  <c r="L143" s="1"/>
  <c r="K142"/>
  <c r="L142" s="1"/>
  <c r="K141"/>
  <c r="L141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H114"/>
  <c r="K114" s="1"/>
  <c r="L114" s="1"/>
  <c r="F113"/>
  <c r="K113" s="1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M7"/>
  <c r="D7" i="5"/>
  <c r="K6" i="4"/>
  <c r="K6" i="3"/>
  <c r="L6" i="2"/>
</calcChain>
</file>

<file path=xl/sharedStrings.xml><?xml version="1.0" encoding="utf-8"?>
<sst xmlns="http://schemas.openxmlformats.org/spreadsheetml/2006/main" count="2567" uniqueCount="998">
  <si>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</si>
  <si>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</si>
  <si>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</si>
  <si>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</si>
  <si>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</si>
  <si>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</si>
  <si>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</si>
  <si>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</si>
  <si>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</si>
  <si>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</si>
  <si>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</si>
  <si>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</si>
  <si>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</si>
  <si>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</si>
  <si>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</si>
  <si>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</si>
  <si>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</si>
  <si>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</si>
  <si>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</si>
  <si>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</si>
  <si>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</si>
  <si>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</si>
  <si>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</si>
  <si>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</si>
  <si>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</si>
  <si>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</si>
  <si>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</si>
  <si>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</si>
  <si>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</si>
  <si>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</si>
  <si>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</si>
  <si>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</si>
  <si>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</si>
  <si>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</si>
  <si>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</si>
  <si>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</si>
  <si>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</si>
  <si>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</si>
  <si>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</si>
  <si>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</si>
  <si>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</si>
  <si>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</si>
  <si>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</si>
  <si>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</si>
  <si>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</si>
  <si>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</si>
  <si>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</si>
  <si>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</si>
  <si>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</si>
  <si>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</si>
  <si>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</si>
  <si>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</si>
  <si>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</si>
  <si>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</si>
  <si>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</si>
  <si>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</si>
  <si>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</si>
  <si>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</si>
  <si>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</si>
  <si>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</si>
  <si>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</si>
  <si>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</si>
  <si>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</si>
  <si>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</si>
  <si>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</si>
  <si>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</si>
  <si>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</si>
  <si>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</si>
  <si>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</si>
  <si>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</si>
  <si>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</si>
  <si>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</si>
  <si>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</si>
  <si>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</si>
  <si>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</si>
  <si>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</si>
  <si>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</si>
  <si>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</si>
  <si>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</si>
  <si>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</si>
  <si>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</si>
  <si>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</si>
  <si>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</si>
  <si>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</si>
  <si>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</si>
  <si>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</si>
  <si>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</si>
  <si>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</si>
  <si>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</si>
  <si>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</si>
  <si>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</si>
  <si>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</si>
  <si>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</si>
  <si>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</si>
  <si>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</si>
  <si>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</si>
  <si>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</si>
  <si>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</si>
  <si>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</si>
  <si>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</si>
  <si>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</si>
  <si>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</si>
  <si>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</si>
  <si>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</si>
  <si>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</si>
  <si>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</si>
  <si>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</si>
  <si>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</si>
  <si>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</si>
  <si>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</si>
  <si>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</si>
  <si>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</si>
  <si>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</si>
  <si>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</si>
  <si>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</si>
  <si>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</si>
  <si>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</si>
  <si>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</si>
  <si>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</si>
  <si>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</si>
  <si>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</si>
  <si>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</si>
  <si>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</si>
  <si>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</si>
  <si>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</si>
  <si>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</si>
  <si>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</si>
  <si>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</si>
  <si>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</si>
  <si>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</si>
  <si>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</si>
  <si>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</si>
  <si>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</si>
  <si>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</si>
  <si>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</si>
  <si>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</si>
  <si>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</si>
  <si>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</si>
  <si>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</si>
  <si>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</si>
  <si>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</si>
  <si>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</si>
  <si>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</si>
  <si>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</si>
  <si>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</si>
  <si>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</si>
  <si>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</si>
  <si>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</si>
  <si>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</si>
  <si>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</si>
  <si>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</si>
  <si>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</si>
  <si>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</si>
  <si>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</si>
  <si>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</si>
  <si>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</si>
  <si>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</si>
  <si>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</si>
  <si>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</si>
  <si>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</si>
  <si>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</si>
  <si>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</si>
  <si>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</si>
  <si>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</si>
  <si>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</si>
  <si>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</si>
  <si>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</si>
  <si>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</si>
  <si>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</si>
  <si>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</si>
  <si>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</si>
  <si>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</si>
  <si>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</si>
  <si>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</si>
  <si>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</si>
  <si>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</si>
  <si>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</si>
  <si>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</si>
  <si>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</si>
  <si>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</si>
  <si>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</si>
  <si>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</si>
  <si>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</si>
  <si>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</si>
  <si>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</si>
  <si>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</si>
  <si>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</si>
  <si>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</si>
  <si>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</si>
  <si>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</si>
  <si>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</si>
  <si>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</si>
  <si>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</si>
  <si>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</si>
  <si>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</si>
  <si>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</si>
  <si>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</si>
  <si>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</si>
  <si>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</si>
  <si>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</si>
  <si>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</si>
  <si>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</si>
  <si>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</si>
  <si>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</si>
  <si>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</si>
  <si>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</si>
  <si>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</si>
  <si>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</si>
  <si>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</si>
  <si>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</si>
  <si>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</si>
  <si>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</si>
  <si>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</si>
  <si>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</si>
  <si>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</si>
  <si>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</si>
  <si>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</si>
  <si>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</si>
  <si>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</si>
  <si>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</si>
  <si>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</si>
  <si>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</si>
  <si>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</si>
  <si>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</si>
  <si>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</si>
  <si>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</si>
  <si>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</si>
  <si>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</si>
  <si>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</si>
  <si>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</si>
  <si>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</si>
  <si>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</si>
  <si>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</si>
  <si>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</si>
  <si>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</si>
  <si>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</si>
  <si>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</si>
  <si>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</si>
  <si>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</si>
  <si>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</si>
  <si>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</si>
  <si>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</si>
  <si>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</si>
  <si>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</si>
  <si>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</si>
  <si>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</si>
  <si>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</si>
  <si>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</si>
  <si>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</si>
  <si>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</si>
  <si>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</si>
  <si>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</si>
  <si>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</si>
  <si>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</si>
  <si>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</si>
  <si>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</si>
  <si>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</si>
  <si>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</si>
  <si>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</si>
  <si>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</si>
  <si>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</si>
  <si>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</si>
  <si>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</si>
  <si>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</si>
  <si>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</si>
  <si>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</si>
  <si>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</si>
  <si>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</si>
  <si>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</si>
  <si>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</si>
  <si>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</si>
  <si>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</si>
  <si>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</si>
  <si>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</si>
  <si>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</si>
  <si>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</si>
  <si>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</si>
  <si>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</si>
  <si>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</si>
  <si>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</si>
  <si>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</si>
  <si>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</si>
  <si>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</si>
  <si>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</si>
  <si>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</si>
  <si>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</si>
  <si>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</si>
  <si>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</si>
  <si>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</si>
  <si>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</si>
  <si>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</si>
  <si>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</si>
  <si>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</si>
  <si>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</si>
  <si>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</si>
  <si>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</si>
  <si>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</si>
  <si>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</si>
  <si>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</si>
  <si>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</si>
  <si>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</si>
  <si>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</si>
  <si>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</si>
  <si>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</si>
  <si>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</si>
  <si>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</si>
  <si>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</si>
  <si>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</si>
  <si>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</si>
  <si>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</si>
  <si>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</si>
  <si>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</si>
  <si>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</si>
  <si>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</si>
  <si>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</si>
  <si>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</si>
  <si>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</si>
  <si>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</si>
  <si>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</si>
  <si>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</si>
  <si>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</si>
  <si>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</si>
  <si>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</si>
  <si>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</si>
  <si>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</si>
  <si>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</si>
  <si>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</si>
  <si>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</si>
  <si>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</si>
  <si>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</si>
  <si>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</si>
  <si>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</si>
  <si>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</si>
  <si>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</si>
  <si>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</si>
  <si>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</si>
  <si>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</si>
  <si>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</si>
  <si>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</si>
  <si>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</si>
  <si>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</si>
  <si>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</si>
  <si>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</si>
  <si>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</si>
  <si>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</si>
  <si>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</si>
  <si>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</si>
  <si>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</si>
  <si>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</si>
  <si>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</si>
  <si>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</si>
  <si>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</si>
  <si>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</si>
  <si>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</si>
  <si>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</si>
  <si>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</si>
  <si>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</si>
  <si>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</si>
  <si>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</si>
  <si>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</si>
  <si>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</si>
  <si>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</si>
  <si>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</si>
  <si>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</si>
  <si>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</si>
  <si>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</si>
  <si>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</si>
  <si>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</si>
  <si>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</si>
  <si>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</si>
  <si>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</si>
  <si>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</si>
  <si>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</si>
  <si>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</si>
  <si>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</si>
  <si>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</si>
  <si>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</si>
  <si>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</si>
  <si>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</si>
  <si>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</si>
  <si>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</si>
  <si>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</si>
  <si>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</si>
  <si>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</si>
  <si>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</si>
  <si>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</si>
  <si>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</si>
  <si>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</si>
  <si>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</si>
  <si>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</si>
  <si>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</si>
  <si>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</si>
  <si>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</si>
  <si>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</si>
  <si>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</si>
  <si>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</si>
  <si>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</si>
  <si>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</si>
  <si>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</si>
  <si>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</si>
  <si>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</si>
  <si>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</si>
  <si>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</si>
  <si>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</si>
  <si>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</si>
  <si>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</si>
  <si>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</si>
  <si>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</si>
  <si>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</si>
  <si>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</si>
  <si>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</si>
  <si>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</si>
  <si>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</si>
  <si>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</si>
  <si>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</si>
  <si>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</si>
  <si>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</si>
  <si>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</si>
  <si>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</si>
  <si>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</si>
  <si>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</si>
  <si>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</si>
  <si>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</si>
  <si>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</si>
  <si>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</si>
  <si>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</si>
  <si>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</si>
  <si>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</si>
  <si>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</si>
  <si>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</si>
  <si>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</si>
  <si>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</si>
  <si>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</si>
  <si>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</si>
  <si>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</si>
  <si>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</si>
  <si>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</si>
  <si>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</si>
  <si>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</si>
  <si>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</si>
  <si>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</si>
  <si>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</si>
  <si>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</si>
  <si>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</si>
  <si>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</si>
  <si>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</si>
  <si>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</si>
  <si>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</si>
  <si>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</si>
  <si>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</si>
  <si>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</si>
  <si>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</si>
  <si>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</si>
  <si>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</si>
  <si>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</si>
  <si>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</si>
  <si>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</si>
  <si>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</si>
  <si>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</si>
  <si>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</si>
  <si>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</si>
  <si>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</si>
  <si>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</si>
  <si>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</si>
  <si>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</si>
  <si>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</si>
  <si>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</si>
  <si>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</si>
  <si>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</si>
  <si>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</si>
  <si>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</si>
  <si>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</si>
  <si>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</si>
  <si>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</si>
  <si>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</si>
  <si>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</si>
  <si>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</si>
  <si>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</si>
  <si>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</si>
  <si>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</si>
  <si>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</si>
  <si>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</si>
  <si>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</si>
  <si>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</si>
  <si>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</si>
  <si>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</si>
  <si>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</si>
  <si>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</si>
  <si>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</si>
  <si>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</si>
  <si>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</si>
  <si>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</si>
  <si>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</si>
  <si>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</si>
  <si>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</si>
  <si>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</si>
  <si>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</si>
  <si>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</si>
  <si>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</si>
  <si>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</si>
  <si>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</si>
  <si>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</si>
  <si>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</si>
  <si>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</si>
  <si>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</si>
  <si>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</si>
  <si>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</si>
  <si>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</si>
  <si>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</si>
  <si>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</si>
  <si>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</si>
  <si>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</si>
  <si>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</si>
  <si>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</si>
  <si>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</si>
  <si>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</si>
  <si>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</si>
  <si>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</si>
  <si>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</si>
  <si>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</si>
  <si>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</si>
  <si>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</si>
  <si>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</si>
  <si>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</si>
  <si>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</si>
  <si>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</si>
  <si>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</si>
  <si>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</si>
  <si>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</si>
  <si>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</si>
  <si>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</si>
  <si>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</si>
  <si>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</si>
  <si>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</si>
  <si>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</si>
  <si>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</si>
  <si>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</si>
  <si>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</si>
  <si>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</si>
  <si>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</si>
  <si>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</si>
  <si>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</si>
  <si>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</si>
  <si>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</si>
  <si>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</si>
  <si>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</si>
  <si>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</si>
  <si>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</si>
  <si>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</si>
  <si>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</si>
  <si>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</si>
  <si>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</si>
  <si>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</si>
  <si>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</si>
  <si>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</si>
  <si>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</si>
  <si>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</si>
  <si>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</si>
  <si>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</si>
  <si>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</si>
  <si>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</si>
  <si>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</si>
  <si>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</si>
  <si>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</si>
  <si>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</si>
  <si>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</si>
  <si>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</si>
  <si>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</si>
  <si>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</si>
  <si>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</si>
  <si>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</si>
  <si>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</si>
  <si>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</si>
  <si>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</si>
  <si>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</si>
  <si>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</si>
  <si>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</si>
  <si>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</si>
  <si>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</si>
  <si>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</si>
  <si>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</si>
  <si>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</si>
  <si>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</si>
  <si>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</si>
  <si>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</si>
  <si>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</si>
  <si>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</si>
  <si>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</si>
  <si>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</si>
  <si>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</si>
  <si>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</si>
  <si>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</si>
  <si>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</si>
  <si>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</si>
  <si>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</si>
  <si>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</si>
  <si>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</si>
  <si>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</si>
  <si>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</si>
  <si>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</si>
  <si>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</si>
  <si>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</si>
  <si>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</si>
  <si>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</si>
  <si>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</si>
  <si>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</si>
  <si>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</si>
  <si>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</si>
  <si>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</si>
  <si>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</si>
  <si>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</si>
  <si>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</si>
  <si>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</si>
  <si>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</si>
  <si>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</si>
  <si>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</si>
  <si>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</si>
  <si>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</si>
  <si>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</si>
  <si>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</si>
  <si>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</si>
  <si>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</si>
  <si>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</si>
  <si>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</si>
  <si>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</si>
  <si>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</si>
  <si>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</si>
  <si>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</si>
  <si>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</si>
  <si>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</si>
  <si>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</si>
  <si>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</si>
  <si>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</si>
  <si>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</si>
  <si>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</si>
  <si>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</si>
  <si>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</si>
  <si>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</si>
  <si>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</si>
  <si>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</si>
  <si>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</si>
  <si>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</si>
  <si>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</si>
  <si>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</si>
  <si>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</si>
  <si>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</si>
  <si>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</si>
  <si>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</si>
  <si>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</si>
  <si>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</si>
  <si>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</si>
  <si>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</si>
  <si>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</si>
  <si>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</si>
  <si>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</si>
  <si>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</si>
  <si>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</si>
  <si>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</si>
  <si>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</si>
  <si>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</si>
  <si>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</si>
  <si>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</si>
  <si>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</si>
  <si>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</si>
  <si>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</si>
  <si>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</si>
  <si>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</si>
  <si>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</si>
  <si>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</si>
  <si>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</si>
  <si>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</si>
  <si>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</si>
  <si>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</si>
  <si>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</si>
  <si>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</si>
  <si>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</si>
  <si>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</si>
  <si>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</si>
  <si>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</si>
  <si>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</si>
  <si>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</si>
  <si>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</si>
  <si>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</si>
  <si>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</si>
  <si>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</si>
  <si>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</si>
  <si>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</si>
  <si>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</si>
  <si>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</si>
  <si>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</si>
  <si>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</si>
  <si>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</si>
  <si>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</si>
  <si>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</si>
  <si>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</si>
  <si>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</si>
  <si>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</si>
  <si>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</si>
  <si>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</si>
  <si>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</si>
  <si>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</si>
  <si>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</si>
  <si>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</si>
  <si>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</si>
  <si>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</si>
  <si>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</si>
  <si>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</si>
  <si>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</si>
  <si>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</si>
  <si>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</si>
  <si>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</si>
  <si>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</si>
  <si>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</si>
  <si>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</si>
  <si>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</si>
  <si>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</si>
  <si>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</si>
  <si>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</si>
  <si>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</si>
  <si>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</si>
  <si>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</si>
  <si>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</si>
  <si>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</si>
  <si>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</si>
  <si>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</si>
  <si>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</si>
  <si>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</si>
  <si>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</si>
  <si>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</si>
  <si>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</si>
  <si>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</si>
  <si>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</si>
  <si>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</si>
  <si>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</si>
  <si>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</si>
  <si>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</si>
  <si>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</si>
  <si>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</si>
  <si>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</si>
  <si>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</si>
  <si>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</si>
  <si>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</si>
  <si>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</si>
  <si>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</si>
  <si>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</si>
  <si>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</si>
  <si>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</si>
  <si>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</si>
  <si>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</si>
  <si>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</si>
  <si>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</si>
  <si>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</si>
  <si>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</si>
  <si>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</si>
  <si>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</si>
  <si>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</si>
  <si>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</si>
  <si>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</si>
  <si>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</si>
  <si>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</si>
  <si>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</si>
  <si>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</si>
  <si>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</si>
  <si>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</si>
  <si>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</si>
  <si>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</si>
  <si>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</si>
  <si>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</si>
  <si>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</si>
  <si>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</si>
  <si>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</si>
  <si>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</si>
  <si>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</si>
  <si>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</si>
  <si>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</si>
  <si>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</si>
  <si>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</si>
  <si>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</si>
  <si>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</si>
  <si>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</si>
  <si>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</si>
  <si>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</si>
  <si>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</si>
  <si>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</si>
  <si>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</si>
  <si>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</si>
  <si>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</si>
  <si>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</si>
  <si>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</si>
  <si>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</si>
  <si>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</si>
  <si>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</si>
  <si>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</si>
  <si>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</si>
  <si>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</si>
  <si>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</si>
  <si>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</si>
  <si>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</si>
  <si>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</si>
  <si>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</si>
  <si>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</si>
  <si>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</si>
  <si>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</si>
  <si>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</si>
  <si>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</si>
  <si>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</si>
  <si>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</si>
  <si>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</si>
  <si>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</si>
  <si>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</si>
  <si>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</si>
  <si>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</si>
  <si>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</si>
  <si>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</si>
  <si>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</si>
  <si>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</si>
  <si>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</si>
  <si>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</si>
  <si>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</si>
  <si>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</si>
  <si>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</si>
  <si>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</si>
  <si>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</si>
  <si>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</si>
  <si>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</si>
  <si>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</si>
  <si>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</si>
  <si>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</si>
  <si>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</si>
  <si>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</si>
  <si>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</si>
  <si>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</si>
  <si>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</si>
  <si>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</si>
  <si>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</si>
  <si>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</si>
  <si>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</si>
  <si>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</si>
  <si>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</si>
  <si>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</si>
  <si>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</si>
  <si>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</si>
  <si>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</si>
  <si>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</si>
  <si>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</si>
  <si>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</si>
  <si>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</si>
  <si>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</si>
  <si>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</si>
  <si>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</si>
  <si>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</si>
  <si>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</si>
  <si>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</si>
  <si>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</si>
  <si>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</si>
  <si>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</si>
  <si>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</si>
  <si>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</si>
  <si>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</si>
  <si>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</si>
  <si>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</si>
  <si>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ALPHA LEON ENTERPRISES LLP</t>
  </si>
  <si>
    <t>Buy&lt;&gt;</t>
  </si>
  <si>
    <t>1800-1900</t>
  </si>
  <si>
    <t>Profiit of Rs.210/-</t>
  </si>
  <si>
    <t>420-450</t>
  </si>
  <si>
    <t>750-760</t>
  </si>
  <si>
    <t>Profit of Rs.35/-</t>
  </si>
  <si>
    <t>GRAVITON RESEARCH CAPITAL LLP</t>
  </si>
  <si>
    <t>N</t>
  </si>
  <si>
    <t>Part profit of Rs.27/-</t>
  </si>
  <si>
    <t>445-455</t>
  </si>
  <si>
    <t>520-560</t>
  </si>
  <si>
    <t>170-180</t>
  </si>
  <si>
    <t>2580-2610</t>
  </si>
  <si>
    <t>2800-2900</t>
  </si>
  <si>
    <t>440-450</t>
  </si>
  <si>
    <t>Loss of Rs.105/-</t>
  </si>
  <si>
    <t>830-900</t>
  </si>
  <si>
    <t xml:space="preserve">CANBK </t>
  </si>
  <si>
    <t>242-250</t>
  </si>
  <si>
    <t>1975-1985</t>
  </si>
  <si>
    <t>2050-2100</t>
  </si>
  <si>
    <t>MTARTECH</t>
  </si>
  <si>
    <t>1760-1800</t>
  </si>
  <si>
    <t>247-250</t>
  </si>
  <si>
    <t>COLPAL MAY FUT</t>
  </si>
  <si>
    <t>TOPGAIN FINANCE PRIVATE LIMITED</t>
  </si>
  <si>
    <t>RIIL</t>
  </si>
  <si>
    <t>XTX MARKETS LLP</t>
  </si>
  <si>
    <t>Reliance Indl Infra Ltd</t>
  </si>
  <si>
    <t>APOLLOHOSP MAY FUT</t>
  </si>
  <si>
    <t>HDFCAMC MAY FUT</t>
  </si>
  <si>
    <t>2150-2180</t>
  </si>
  <si>
    <t>4700-4750</t>
  </si>
  <si>
    <t>SUPPETRO</t>
  </si>
  <si>
    <t>DDIL</t>
  </si>
  <si>
    <t>230-232</t>
  </si>
  <si>
    <t>1670-1720</t>
  </si>
  <si>
    <t>NIFTY 17000 PE 05-MAY</t>
  </si>
  <si>
    <t xml:space="preserve">HDFC MAY 2300 CE </t>
  </si>
  <si>
    <t>70-80</t>
  </si>
  <si>
    <t>140-165</t>
  </si>
  <si>
    <t>INDINFO</t>
  </si>
  <si>
    <t>Loss of Rs.63/-</t>
  </si>
  <si>
    <t>Loss of Rs.5.5/-</t>
  </si>
  <si>
    <t>Loss of Rs.6.50/-</t>
  </si>
  <si>
    <t>Loss of Rs.70/-</t>
  </si>
  <si>
    <t>Profit of Rs.25</t>
  </si>
  <si>
    <t>Loss of Rs.26.50</t>
  </si>
  <si>
    <t>NIFTY 17000 CE 05-MAY</t>
  </si>
  <si>
    <t>150-170</t>
  </si>
  <si>
    <t>Loss of Rs.42.50</t>
  </si>
  <si>
    <t>RIKHAV SECURITIES LIMITED</t>
  </si>
  <si>
    <t>IFL</t>
  </si>
  <si>
    <t>SFSL</t>
  </si>
  <si>
    <t>TANGO COMMOSALES LLP</t>
  </si>
  <si>
    <t>ZUBER TRADING LLP</t>
  </si>
  <si>
    <t>KQUANT ENTERPRISES LLP</t>
  </si>
  <si>
    <t>EIKO</t>
  </si>
  <si>
    <t>DEVRATH BAKE BIHARI CHOURSIYA</t>
  </si>
  <si>
    <t>KGES</t>
  </si>
  <si>
    <t>RFLL</t>
  </si>
  <si>
    <t>VCL</t>
  </si>
  <si>
    <t>Vaxtex Cotfab Limited</t>
  </si>
  <si>
    <t>PREETI JAIN</t>
  </si>
  <si>
    <t>URMILA  SHASTRI</t>
  </si>
  <si>
    <t>Loss of Rs.9/-</t>
  </si>
  <si>
    <t>Loss of Rs.39/-</t>
  </si>
  <si>
    <t>CROMPTON MAY FUT</t>
  </si>
  <si>
    <t>JUBLFOOD MAY FUT</t>
  </si>
  <si>
    <t>370-372</t>
  </si>
  <si>
    <t>382-390</t>
  </si>
  <si>
    <t>550-560</t>
  </si>
  <si>
    <t xml:space="preserve">CARBORUNIV </t>
  </si>
  <si>
    <t>753-758</t>
  </si>
  <si>
    <t>790-00</t>
  </si>
  <si>
    <t>BANKNIFTY 35800 CE 05-MAY</t>
  </si>
  <si>
    <t>200-240</t>
  </si>
  <si>
    <t>Loss of Rs.75</t>
  </si>
  <si>
    <t>Loss of Rs.35/-</t>
  </si>
  <si>
    <t>Loss of Rs.21.5/-</t>
  </si>
  <si>
    <t>226-230</t>
  </si>
  <si>
    <t>250-275</t>
  </si>
  <si>
    <t>AIMCOPEST</t>
  </si>
  <si>
    <t>ANURADHA NAUGRAIYA</t>
  </si>
  <si>
    <t>ANKIN</t>
  </si>
  <si>
    <t>RASHIM KUMAR GIRDHAR</t>
  </si>
  <si>
    <t>BCLENTERPR</t>
  </si>
  <si>
    <t>BFLAFL</t>
  </si>
  <si>
    <t>KATHA CHAKRABORTY</t>
  </si>
  <si>
    <t>GULAB PRASAD</t>
  </si>
  <si>
    <t>ELIXIR WEALTH MANAGEMENT PRIVATE LIMITED</t>
  </si>
  <si>
    <t>CRESSAN</t>
  </si>
  <si>
    <t>SIDDAPPA VEERAPPA HAGARAGI</t>
  </si>
  <si>
    <t>MONA SHRENIK SHAH</t>
  </si>
  <si>
    <t>EVEXIA</t>
  </si>
  <si>
    <t>VAIBHAV RAJENDRA DOSHI</t>
  </si>
  <si>
    <t>FONE4</t>
  </si>
  <si>
    <t>PARNAMI COM TRADE PRIVATE LIMITED</t>
  </si>
  <si>
    <t>SANTA GHOSH</t>
  </si>
  <si>
    <t>KWIK RIDE INDIA PRIVATE LIMITED</t>
  </si>
  <si>
    <t>AKHILDILIPSANGHAVI</t>
  </si>
  <si>
    <t>PANKAJVASUDEOCHHAPARWAL</t>
  </si>
  <si>
    <t>SAGARKUMAR RAKESHBHAI DANTANI</t>
  </si>
  <si>
    <t>MOHAMMED MOHSIN HAJIMOHAMMED AJMERWALA</t>
  </si>
  <si>
    <t>HITESH KANAIYALAL PATEL</t>
  </si>
  <si>
    <t>MANSI SHARE &amp; STOCK ADVISORS PRIVATE LIMITED</t>
  </si>
  <si>
    <t>EPITOME TRADING AND INVESTMENTS</t>
  </si>
  <si>
    <t>BP FINTRADE PRIVATE LIMITED</t>
  </si>
  <si>
    <t>INDOVATION</t>
  </si>
  <si>
    <t>HITESH SHASHIKANT JHAVERI</t>
  </si>
  <si>
    <t>KALLAM</t>
  </si>
  <si>
    <t>THIRUPATHI LAKSHMINARAYANAN</t>
  </si>
  <si>
    <t>AMIT KUMAR</t>
  </si>
  <si>
    <t>KAPASHI</t>
  </si>
  <si>
    <t>PREMLATA RAMESH SARAOGI</t>
  </si>
  <si>
    <t>ABIL CHEMPHARMA PRIVATED LIMITED</t>
  </si>
  <si>
    <t>NVENTURES</t>
  </si>
  <si>
    <t>VARSHABEN D KORADIYA</t>
  </si>
  <si>
    <t>OZONEWORLD</t>
  </si>
  <si>
    <t>RAJEEVKUMAR</t>
  </si>
  <si>
    <t>SAHEBRAO PANDURANG WAGH</t>
  </si>
  <si>
    <t>SHREYASH VINOD CHAVAN</t>
  </si>
  <si>
    <t>NITESH JAIN</t>
  </si>
  <si>
    <t>TEXELIN</t>
  </si>
  <si>
    <t>VIPUL AJITKUMAR DAVE</t>
  </si>
  <si>
    <t>Asian Granito India Limit</t>
  </si>
  <si>
    <t>SATHISH SRINIVAS NAYAK</t>
  </si>
  <si>
    <t>CUPID</t>
  </si>
  <si>
    <t>Cupid Limited</t>
  </si>
  <si>
    <t>QE SECURITIES</t>
  </si>
  <si>
    <t>NGIL</t>
  </si>
  <si>
    <t>Nakoda Group of Ind. Ltd</t>
  </si>
  <si>
    <t>ASHOK CHAND AGARWAL</t>
  </si>
  <si>
    <t>HRTI PRIVATE LIMITED</t>
  </si>
  <si>
    <t>AGARWAL RAHUL</t>
  </si>
  <si>
    <t>Retail Research Technical Calls &amp; Fundamental Performance Report for the month of May-2022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</si>
</sst>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3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2" fontId="32" fillId="14" borderId="5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44690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2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2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2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2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2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D16" sqref="D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44690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6" t="s">
        <v>16</v>
      </c>
      <c r="B9" s="428" t="s">
        <v>17</v>
      </c>
      <c r="C9" s="428" t="s">
        <v>18</v>
      </c>
      <c r="D9" s="428" t="s">
        <v>19</v>
      </c>
      <c r="E9" s="23" t="s">
        <v>20</v>
      </c>
      <c r="F9" s="23" t="s">
        <v>21</v>
      </c>
      <c r="G9" s="423" t="s">
        <v>22</v>
      </c>
      <c r="H9" s="424"/>
      <c r="I9" s="425"/>
      <c r="J9" s="423" t="s">
        <v>23</v>
      </c>
      <c r="K9" s="424"/>
      <c r="L9" s="425"/>
      <c r="M9" s="23"/>
      <c r="N9" s="24"/>
      <c r="O9" s="24"/>
      <c r="P9" s="24"/>
    </row>
    <row r="10" spans="1:16" ht="59.25" customHeight="1">
      <c r="A10" s="427"/>
      <c r="B10" s="429"/>
      <c r="C10" s="429"/>
      <c r="D10" s="42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16419.400000000001</v>
      </c>
      <c r="F11" s="32">
        <v>16420.316666666666</v>
      </c>
      <c r="G11" s="33">
        <v>16345.833333333332</v>
      </c>
      <c r="H11" s="33">
        <v>16272.266666666666</v>
      </c>
      <c r="I11" s="33">
        <v>16197.783333333333</v>
      </c>
      <c r="J11" s="33">
        <v>16493.883333333331</v>
      </c>
      <c r="K11" s="33">
        <v>16568.366666666669</v>
      </c>
      <c r="L11" s="33">
        <v>16641.933333333331</v>
      </c>
      <c r="M11" s="34">
        <v>16494.8</v>
      </c>
      <c r="N11" s="34">
        <v>16346.75</v>
      </c>
      <c r="O11" s="35">
        <v>13272850</v>
      </c>
      <c r="P11" s="36">
        <v>5.0923616554629167E-2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34632.35</v>
      </c>
      <c r="F12" s="37">
        <v>34616.366666666669</v>
      </c>
      <c r="G12" s="38">
        <v>34398.983333333337</v>
      </c>
      <c r="H12" s="38">
        <v>34165.616666666669</v>
      </c>
      <c r="I12" s="38">
        <v>33948.233333333337</v>
      </c>
      <c r="J12" s="38">
        <v>34849.733333333337</v>
      </c>
      <c r="K12" s="38">
        <v>35067.116666666669</v>
      </c>
      <c r="L12" s="38">
        <v>35300.483333333337</v>
      </c>
      <c r="M12" s="28">
        <v>34833.75</v>
      </c>
      <c r="N12" s="28">
        <v>34383</v>
      </c>
      <c r="O12" s="39">
        <v>3302975</v>
      </c>
      <c r="P12" s="40">
        <v>7.86633356193462E-2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15903.1</v>
      </c>
      <c r="F13" s="37">
        <v>15921.1</v>
      </c>
      <c r="G13" s="38">
        <v>15832.150000000001</v>
      </c>
      <c r="H13" s="38">
        <v>15761.2</v>
      </c>
      <c r="I13" s="38">
        <v>15672.250000000002</v>
      </c>
      <c r="J13" s="38">
        <v>15992.050000000001</v>
      </c>
      <c r="K13" s="38">
        <v>16081.000000000002</v>
      </c>
      <c r="L13" s="38">
        <v>16151.95</v>
      </c>
      <c r="M13" s="28">
        <v>16010.05</v>
      </c>
      <c r="N13" s="28">
        <v>15850.15</v>
      </c>
      <c r="O13" s="39">
        <v>5240</v>
      </c>
      <c r="P13" s="40">
        <v>0.22429906542056074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44712</v>
      </c>
      <c r="E14" s="37">
        <v>6946.8</v>
      </c>
      <c r="F14" s="37">
        <v>6954.2166666666672</v>
      </c>
      <c r="G14" s="38">
        <v>6837.7333333333345</v>
      </c>
      <c r="H14" s="38">
        <v>6728.666666666667</v>
      </c>
      <c r="I14" s="38">
        <v>6612.1833333333343</v>
      </c>
      <c r="J14" s="38">
        <v>7063.2833333333347</v>
      </c>
      <c r="K14" s="38">
        <v>7179.7666666666682</v>
      </c>
      <c r="L14" s="38">
        <v>7288.8333333333348</v>
      </c>
      <c r="M14" s="28">
        <v>7070.7</v>
      </c>
      <c r="N14" s="28">
        <v>6845.15</v>
      </c>
      <c r="O14" s="39">
        <v>1800</v>
      </c>
      <c r="P14" s="40">
        <v>0.2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796.8</v>
      </c>
      <c r="F15" s="37">
        <v>804.09999999999991</v>
      </c>
      <c r="G15" s="38">
        <v>785.04999999999984</v>
      </c>
      <c r="H15" s="38">
        <v>773.3</v>
      </c>
      <c r="I15" s="38">
        <v>754.24999999999989</v>
      </c>
      <c r="J15" s="38">
        <v>815.8499999999998</v>
      </c>
      <c r="K15" s="38">
        <v>834.9</v>
      </c>
      <c r="L15" s="38">
        <v>846.64999999999975</v>
      </c>
      <c r="M15" s="28">
        <v>823.15</v>
      </c>
      <c r="N15" s="28">
        <v>792.35</v>
      </c>
      <c r="O15" s="39">
        <v>2958850</v>
      </c>
      <c r="P15" s="40">
        <v>7.6708939065883081E-2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2262.25</v>
      </c>
      <c r="F16" s="37">
        <v>2243.7666666666669</v>
      </c>
      <c r="G16" s="38">
        <v>2205.5333333333338</v>
      </c>
      <c r="H16" s="38">
        <v>2148.8166666666671</v>
      </c>
      <c r="I16" s="38">
        <v>2110.5833333333339</v>
      </c>
      <c r="J16" s="38">
        <v>2300.4833333333336</v>
      </c>
      <c r="K16" s="38">
        <v>2338.7166666666662</v>
      </c>
      <c r="L16" s="38">
        <v>2395.4333333333334</v>
      </c>
      <c r="M16" s="28">
        <v>2282</v>
      </c>
      <c r="N16" s="28">
        <v>2187.0500000000002</v>
      </c>
      <c r="O16" s="39">
        <v>444000</v>
      </c>
      <c r="P16" s="40">
        <v>0.10379117464263518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16998.849999999999</v>
      </c>
      <c r="F17" s="37">
        <v>16732.966666666664</v>
      </c>
      <c r="G17" s="38">
        <v>16415.933333333327</v>
      </c>
      <c r="H17" s="38">
        <v>15833.016666666663</v>
      </c>
      <c r="I17" s="38">
        <v>15515.983333333326</v>
      </c>
      <c r="J17" s="38">
        <v>17315.883333333328</v>
      </c>
      <c r="K17" s="38">
        <v>17632.916666666661</v>
      </c>
      <c r="L17" s="38">
        <v>18215.833333333328</v>
      </c>
      <c r="M17" s="28">
        <v>17050</v>
      </c>
      <c r="N17" s="28">
        <v>16150.05</v>
      </c>
      <c r="O17" s="39">
        <v>31490</v>
      </c>
      <c r="P17" s="40">
        <v>-2.6283240568954855E-2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106.85</v>
      </c>
      <c r="F18" s="37">
        <v>107.36666666666667</v>
      </c>
      <c r="G18" s="38">
        <v>104.78333333333335</v>
      </c>
      <c r="H18" s="38">
        <v>102.71666666666667</v>
      </c>
      <c r="I18" s="38">
        <v>100.13333333333334</v>
      </c>
      <c r="J18" s="38">
        <v>109.43333333333335</v>
      </c>
      <c r="K18" s="38">
        <v>112.01666666666667</v>
      </c>
      <c r="L18" s="38">
        <v>114.08333333333336</v>
      </c>
      <c r="M18" s="28">
        <v>109.95</v>
      </c>
      <c r="N18" s="28">
        <v>105.3</v>
      </c>
      <c r="O18" s="39">
        <v>20311000</v>
      </c>
      <c r="P18" s="40">
        <v>-4.172603489436387E-2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270.35000000000002</v>
      </c>
      <c r="F19" s="37">
        <v>269.73333333333335</v>
      </c>
      <c r="G19" s="38">
        <v>263.61666666666667</v>
      </c>
      <c r="H19" s="38">
        <v>256.88333333333333</v>
      </c>
      <c r="I19" s="38">
        <v>250.76666666666665</v>
      </c>
      <c r="J19" s="38">
        <v>276.4666666666667</v>
      </c>
      <c r="K19" s="38">
        <v>282.58333333333337</v>
      </c>
      <c r="L19" s="38">
        <v>289.31666666666672</v>
      </c>
      <c r="M19" s="28">
        <v>275.85000000000002</v>
      </c>
      <c r="N19" s="28">
        <v>263</v>
      </c>
      <c r="O19" s="39">
        <v>9934600</v>
      </c>
      <c r="P19" s="40">
        <v>3.9411455596426691E-3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2248.65</v>
      </c>
      <c r="F20" s="37">
        <v>2257.25</v>
      </c>
      <c r="G20" s="38">
        <v>2233.0500000000002</v>
      </c>
      <c r="H20" s="38">
        <v>2217.4500000000003</v>
      </c>
      <c r="I20" s="38">
        <v>2193.2500000000005</v>
      </c>
      <c r="J20" s="38">
        <v>2272.85</v>
      </c>
      <c r="K20" s="38">
        <v>2297.0499999999997</v>
      </c>
      <c r="L20" s="38">
        <v>2312.6499999999996</v>
      </c>
      <c r="M20" s="28">
        <v>2281.4499999999998</v>
      </c>
      <c r="N20" s="28">
        <v>2241.65</v>
      </c>
      <c r="O20" s="39">
        <v>2510750</v>
      </c>
      <c r="P20" s="40">
        <v>6.9748903945795137E-4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2254.5</v>
      </c>
      <c r="F21" s="37">
        <v>2243.3333333333335</v>
      </c>
      <c r="G21" s="38">
        <v>2214.666666666667</v>
      </c>
      <c r="H21" s="38">
        <v>2174.8333333333335</v>
      </c>
      <c r="I21" s="38">
        <v>2146.166666666667</v>
      </c>
      <c r="J21" s="38">
        <v>2283.166666666667</v>
      </c>
      <c r="K21" s="38">
        <v>2311.8333333333339</v>
      </c>
      <c r="L21" s="38">
        <v>2351.666666666667</v>
      </c>
      <c r="M21" s="28">
        <v>2272</v>
      </c>
      <c r="N21" s="28">
        <v>2203.5</v>
      </c>
      <c r="O21" s="39">
        <v>19058500</v>
      </c>
      <c r="P21" s="40">
        <v>-6.25700654378601E-3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815.25</v>
      </c>
      <c r="F22" s="37">
        <v>811.31666666666661</v>
      </c>
      <c r="G22" s="38">
        <v>797.93333333333317</v>
      </c>
      <c r="H22" s="38">
        <v>780.61666666666656</v>
      </c>
      <c r="I22" s="38">
        <v>767.23333333333312</v>
      </c>
      <c r="J22" s="38">
        <v>828.63333333333321</v>
      </c>
      <c r="K22" s="38">
        <v>842.01666666666665</v>
      </c>
      <c r="L22" s="38">
        <v>859.33333333333326</v>
      </c>
      <c r="M22" s="28">
        <v>824.7</v>
      </c>
      <c r="N22" s="28">
        <v>794</v>
      </c>
      <c r="O22" s="39">
        <v>77882500</v>
      </c>
      <c r="P22" s="40">
        <v>-5.2526542667837468E-3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3105.9</v>
      </c>
      <c r="F23" s="37">
        <v>3117.8833333333332</v>
      </c>
      <c r="G23" s="38">
        <v>3082.1166666666663</v>
      </c>
      <c r="H23" s="38">
        <v>3058.333333333333</v>
      </c>
      <c r="I23" s="38">
        <v>3022.5666666666662</v>
      </c>
      <c r="J23" s="38">
        <v>3141.6666666666665</v>
      </c>
      <c r="K23" s="38">
        <v>3177.4333333333329</v>
      </c>
      <c r="L23" s="38">
        <v>3201.2166666666667</v>
      </c>
      <c r="M23" s="28">
        <v>3153.65</v>
      </c>
      <c r="N23" s="28">
        <v>3094.1</v>
      </c>
      <c r="O23" s="39">
        <v>266200</v>
      </c>
      <c r="P23" s="40">
        <v>3.4188034188034191E-2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530.79999999999995</v>
      </c>
      <c r="F24" s="37">
        <v>533.76666666666665</v>
      </c>
      <c r="G24" s="38">
        <v>525.5333333333333</v>
      </c>
      <c r="H24" s="38">
        <v>520.26666666666665</v>
      </c>
      <c r="I24" s="38">
        <v>512.0333333333333</v>
      </c>
      <c r="J24" s="38">
        <v>539.0333333333333</v>
      </c>
      <c r="K24" s="38">
        <v>547.26666666666665</v>
      </c>
      <c r="L24" s="38">
        <v>552.5333333333333</v>
      </c>
      <c r="M24" s="28">
        <v>542</v>
      </c>
      <c r="N24" s="28">
        <v>528.5</v>
      </c>
      <c r="O24" s="39">
        <v>6776000</v>
      </c>
      <c r="P24" s="40">
        <v>4.2942896721563796E-2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366.95</v>
      </c>
      <c r="F25" s="37">
        <v>366.76666666666671</v>
      </c>
      <c r="G25" s="38">
        <v>360.28333333333342</v>
      </c>
      <c r="H25" s="38">
        <v>353.61666666666673</v>
      </c>
      <c r="I25" s="38">
        <v>347.13333333333344</v>
      </c>
      <c r="J25" s="38">
        <v>373.43333333333339</v>
      </c>
      <c r="K25" s="38">
        <v>379.91666666666663</v>
      </c>
      <c r="L25" s="38">
        <v>386.58333333333337</v>
      </c>
      <c r="M25" s="28">
        <v>373.25</v>
      </c>
      <c r="N25" s="28">
        <v>360.1</v>
      </c>
      <c r="O25" s="39">
        <v>40780200</v>
      </c>
      <c r="P25" s="40">
        <v>1.3426971737007298E-2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725.7</v>
      </c>
      <c r="F26" s="37">
        <v>722.06666666666661</v>
      </c>
      <c r="G26" s="38">
        <v>714.13333333333321</v>
      </c>
      <c r="H26" s="38">
        <v>702.56666666666661</v>
      </c>
      <c r="I26" s="38">
        <v>694.63333333333321</v>
      </c>
      <c r="J26" s="38">
        <v>733.63333333333321</v>
      </c>
      <c r="K26" s="38">
        <v>741.56666666666661</v>
      </c>
      <c r="L26" s="38">
        <v>753.13333333333321</v>
      </c>
      <c r="M26" s="28">
        <v>730</v>
      </c>
      <c r="N26" s="28">
        <v>710.5</v>
      </c>
      <c r="O26" s="39">
        <v>1519000</v>
      </c>
      <c r="P26" s="40">
        <v>-1.4084507042253521E-2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3843.35</v>
      </c>
      <c r="F27" s="37">
        <v>3855.7333333333331</v>
      </c>
      <c r="G27" s="38">
        <v>3797.5166666666664</v>
      </c>
      <c r="H27" s="38">
        <v>3751.6833333333334</v>
      </c>
      <c r="I27" s="38">
        <v>3693.4666666666667</v>
      </c>
      <c r="J27" s="38">
        <v>3901.5666666666662</v>
      </c>
      <c r="K27" s="38">
        <v>3959.7833333333324</v>
      </c>
      <c r="L27" s="38">
        <v>4005.6166666666659</v>
      </c>
      <c r="M27" s="28">
        <v>3913.95</v>
      </c>
      <c r="N27" s="28">
        <v>3809.9</v>
      </c>
      <c r="O27" s="39">
        <v>2413125</v>
      </c>
      <c r="P27" s="40">
        <v>7.0656092285508287E-2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196.45</v>
      </c>
      <c r="F28" s="37">
        <v>195.45000000000002</v>
      </c>
      <c r="G28" s="38">
        <v>193.60000000000002</v>
      </c>
      <c r="H28" s="38">
        <v>190.75</v>
      </c>
      <c r="I28" s="38">
        <v>188.9</v>
      </c>
      <c r="J28" s="38">
        <v>198.30000000000004</v>
      </c>
      <c r="K28" s="38">
        <v>200.15</v>
      </c>
      <c r="L28" s="38">
        <v>203.00000000000006</v>
      </c>
      <c r="M28" s="28">
        <v>197.3</v>
      </c>
      <c r="N28" s="28">
        <v>192.6</v>
      </c>
      <c r="O28" s="39">
        <v>13311500</v>
      </c>
      <c r="P28" s="40">
        <v>-9.7820426988023505E-3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119.45</v>
      </c>
      <c r="F29" s="37">
        <v>120.65000000000002</v>
      </c>
      <c r="G29" s="38">
        <v>117.45000000000005</v>
      </c>
      <c r="H29" s="38">
        <v>115.45000000000003</v>
      </c>
      <c r="I29" s="38">
        <v>112.25000000000006</v>
      </c>
      <c r="J29" s="38">
        <v>122.65000000000003</v>
      </c>
      <c r="K29" s="38">
        <v>125.85</v>
      </c>
      <c r="L29" s="38">
        <v>127.85000000000002</v>
      </c>
      <c r="M29" s="28">
        <v>123.85</v>
      </c>
      <c r="N29" s="28">
        <v>118.65</v>
      </c>
      <c r="O29" s="39">
        <v>31994000</v>
      </c>
      <c r="P29" s="40">
        <v>-9.2282918369874893E-3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3024.55</v>
      </c>
      <c r="F30" s="37">
        <v>3030.5500000000006</v>
      </c>
      <c r="G30" s="38">
        <v>3006.3000000000011</v>
      </c>
      <c r="H30" s="38">
        <v>2988.0500000000006</v>
      </c>
      <c r="I30" s="38">
        <v>2963.8000000000011</v>
      </c>
      <c r="J30" s="38">
        <v>3048.8000000000011</v>
      </c>
      <c r="K30" s="38">
        <v>3073.05</v>
      </c>
      <c r="L30" s="38">
        <v>3091.3000000000011</v>
      </c>
      <c r="M30" s="28">
        <v>3054.8</v>
      </c>
      <c r="N30" s="28">
        <v>3012.3</v>
      </c>
      <c r="O30" s="39">
        <v>5122100</v>
      </c>
      <c r="P30" s="40">
        <v>-4.0006635246821426E-4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1918.95</v>
      </c>
      <c r="F31" s="37">
        <v>1921.95</v>
      </c>
      <c r="G31" s="38">
        <v>1852.75</v>
      </c>
      <c r="H31" s="38">
        <v>1786.55</v>
      </c>
      <c r="I31" s="38">
        <v>1717.35</v>
      </c>
      <c r="J31" s="38">
        <v>1988.15</v>
      </c>
      <c r="K31" s="38">
        <v>2057.3500000000004</v>
      </c>
      <c r="L31" s="38">
        <v>2123.5500000000002</v>
      </c>
      <c r="M31" s="28">
        <v>1991.15</v>
      </c>
      <c r="N31" s="28">
        <v>1855.75</v>
      </c>
      <c r="O31" s="39">
        <v>517275</v>
      </c>
      <c r="P31" s="40">
        <v>0.16832298136645962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8495.25</v>
      </c>
      <c r="F32" s="37">
        <v>8466.7666666666664</v>
      </c>
      <c r="G32" s="38">
        <v>8278.4833333333336</v>
      </c>
      <c r="H32" s="38">
        <v>8061.7166666666672</v>
      </c>
      <c r="I32" s="38">
        <v>7873.4333333333343</v>
      </c>
      <c r="J32" s="38">
        <v>8683.5333333333328</v>
      </c>
      <c r="K32" s="38">
        <v>8871.8166666666657</v>
      </c>
      <c r="L32" s="38">
        <v>9088.5833333333321</v>
      </c>
      <c r="M32" s="28">
        <v>8655.0499999999993</v>
      </c>
      <c r="N32" s="28">
        <v>8250</v>
      </c>
      <c r="O32" s="39">
        <v>183975</v>
      </c>
      <c r="P32" s="40">
        <v>-2.0341741253051262E-3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1316.45</v>
      </c>
      <c r="F33" s="37">
        <v>1310.8333333333333</v>
      </c>
      <c r="G33" s="38">
        <v>1285.6666666666665</v>
      </c>
      <c r="H33" s="38">
        <v>1254.8833333333332</v>
      </c>
      <c r="I33" s="38">
        <v>1229.7166666666665</v>
      </c>
      <c r="J33" s="38">
        <v>1341.6166666666666</v>
      </c>
      <c r="K33" s="38">
        <v>1366.7833333333331</v>
      </c>
      <c r="L33" s="38">
        <v>1397.5666666666666</v>
      </c>
      <c r="M33" s="28">
        <v>1336</v>
      </c>
      <c r="N33" s="28">
        <v>1280.05</v>
      </c>
      <c r="O33" s="39">
        <v>2694500</v>
      </c>
      <c r="P33" s="40">
        <v>3.6744901885340513E-2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613.35</v>
      </c>
      <c r="F34" s="37">
        <v>613.75</v>
      </c>
      <c r="G34" s="38">
        <v>603.6</v>
      </c>
      <c r="H34" s="38">
        <v>593.85</v>
      </c>
      <c r="I34" s="38">
        <v>583.70000000000005</v>
      </c>
      <c r="J34" s="38">
        <v>623.5</v>
      </c>
      <c r="K34" s="38">
        <v>633.65000000000009</v>
      </c>
      <c r="L34" s="38">
        <v>643.4</v>
      </c>
      <c r="M34" s="28">
        <v>623.9</v>
      </c>
      <c r="N34" s="28">
        <v>604</v>
      </c>
      <c r="O34" s="39">
        <v>15240250</v>
      </c>
      <c r="P34" s="40">
        <v>-1.4564676214800685E-2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675.8</v>
      </c>
      <c r="F35" s="37">
        <v>680.4</v>
      </c>
      <c r="G35" s="38">
        <v>666.05</v>
      </c>
      <c r="H35" s="38">
        <v>656.3</v>
      </c>
      <c r="I35" s="38">
        <v>641.94999999999993</v>
      </c>
      <c r="J35" s="38">
        <v>690.15</v>
      </c>
      <c r="K35" s="38">
        <v>704.50000000000011</v>
      </c>
      <c r="L35" s="38">
        <v>714.25</v>
      </c>
      <c r="M35" s="28">
        <v>694.75</v>
      </c>
      <c r="N35" s="28">
        <v>670.65</v>
      </c>
      <c r="O35" s="39">
        <v>60964800</v>
      </c>
      <c r="P35" s="40">
        <v>2.151445691076527E-2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3496.05</v>
      </c>
      <c r="F36" s="37">
        <v>3495.5166666666664</v>
      </c>
      <c r="G36" s="38">
        <v>3455.083333333333</v>
      </c>
      <c r="H36" s="38">
        <v>3414.1166666666668</v>
      </c>
      <c r="I36" s="38">
        <v>3373.6833333333334</v>
      </c>
      <c r="J36" s="38">
        <v>3536.4833333333327</v>
      </c>
      <c r="K36" s="38">
        <v>3576.9166666666661</v>
      </c>
      <c r="L36" s="38">
        <v>3617.8833333333323</v>
      </c>
      <c r="M36" s="28">
        <v>3535.95</v>
      </c>
      <c r="N36" s="28">
        <v>3454.55</v>
      </c>
      <c r="O36" s="39">
        <v>2664500</v>
      </c>
      <c r="P36" s="40">
        <v>4.0508714083843621E-3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13686.5</v>
      </c>
      <c r="F37" s="37">
        <v>13722.75</v>
      </c>
      <c r="G37" s="38">
        <v>13519.6</v>
      </c>
      <c r="H37" s="38">
        <v>13352.7</v>
      </c>
      <c r="I37" s="38">
        <v>13149.550000000001</v>
      </c>
      <c r="J37" s="38">
        <v>13889.65</v>
      </c>
      <c r="K37" s="38">
        <v>14092.800000000001</v>
      </c>
      <c r="L37" s="38">
        <v>14259.699999999999</v>
      </c>
      <c r="M37" s="28">
        <v>13925.9</v>
      </c>
      <c r="N37" s="28">
        <v>13555.85</v>
      </c>
      <c r="O37" s="39">
        <v>710650</v>
      </c>
      <c r="P37" s="40">
        <v>2.0315865039483131E-2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6028.75</v>
      </c>
      <c r="F38" s="37">
        <v>6084.6833333333334</v>
      </c>
      <c r="G38" s="38">
        <v>5944.4666666666672</v>
      </c>
      <c r="H38" s="38">
        <v>5860.1833333333334</v>
      </c>
      <c r="I38" s="38">
        <v>5719.9666666666672</v>
      </c>
      <c r="J38" s="38">
        <v>6168.9666666666672</v>
      </c>
      <c r="K38" s="38">
        <v>6309.1833333333325</v>
      </c>
      <c r="L38" s="38">
        <v>6393.4666666666672</v>
      </c>
      <c r="M38" s="28">
        <v>6224.9</v>
      </c>
      <c r="N38" s="28">
        <v>6000.4</v>
      </c>
      <c r="O38" s="39">
        <v>5342750</v>
      </c>
      <c r="P38" s="40">
        <v>1.011485560334641E-2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1996.05</v>
      </c>
      <c r="F39" s="37">
        <v>2005.2333333333333</v>
      </c>
      <c r="G39" s="38">
        <v>1972.8166666666666</v>
      </c>
      <c r="H39" s="38">
        <v>1949.5833333333333</v>
      </c>
      <c r="I39" s="38">
        <v>1917.1666666666665</v>
      </c>
      <c r="J39" s="38">
        <v>2028.4666666666667</v>
      </c>
      <c r="K39" s="38">
        <v>2060.8833333333332</v>
      </c>
      <c r="L39" s="38">
        <v>2084.1166666666668</v>
      </c>
      <c r="M39" s="28">
        <v>2037.65</v>
      </c>
      <c r="N39" s="28">
        <v>1982</v>
      </c>
      <c r="O39" s="39">
        <v>1249200</v>
      </c>
      <c r="P39" s="40">
        <v>9.2098885118759091E-3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415.7</v>
      </c>
      <c r="F40" s="37">
        <v>420.4666666666667</v>
      </c>
      <c r="G40" s="38">
        <v>405.93333333333339</v>
      </c>
      <c r="H40" s="38">
        <v>396.16666666666669</v>
      </c>
      <c r="I40" s="38">
        <v>381.63333333333338</v>
      </c>
      <c r="J40" s="38">
        <v>430.23333333333341</v>
      </c>
      <c r="K40" s="38">
        <v>444.76666666666671</v>
      </c>
      <c r="L40" s="38">
        <v>454.53333333333342</v>
      </c>
      <c r="M40" s="28">
        <v>435</v>
      </c>
      <c r="N40" s="28">
        <v>410.7</v>
      </c>
      <c r="O40" s="39">
        <v>7121600</v>
      </c>
      <c r="P40" s="40">
        <v>3.752913752913753E-2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320.10000000000002</v>
      </c>
      <c r="F41" s="37">
        <v>317.84999999999997</v>
      </c>
      <c r="G41" s="38">
        <v>312.19999999999993</v>
      </c>
      <c r="H41" s="38">
        <v>304.29999999999995</v>
      </c>
      <c r="I41" s="38">
        <v>298.64999999999992</v>
      </c>
      <c r="J41" s="38">
        <v>325.74999999999994</v>
      </c>
      <c r="K41" s="38">
        <v>331.39999999999992</v>
      </c>
      <c r="L41" s="38">
        <v>339.29999999999995</v>
      </c>
      <c r="M41" s="28">
        <v>323.5</v>
      </c>
      <c r="N41" s="28">
        <v>309.95</v>
      </c>
      <c r="O41" s="39">
        <v>34200000</v>
      </c>
      <c r="P41" s="40">
        <v>3.6891508404278545E-2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104.9</v>
      </c>
      <c r="F42" s="37">
        <v>104.28333333333335</v>
      </c>
      <c r="G42" s="38">
        <v>102.66666666666669</v>
      </c>
      <c r="H42" s="38">
        <v>100.43333333333334</v>
      </c>
      <c r="I42" s="38">
        <v>98.816666666666677</v>
      </c>
      <c r="J42" s="38">
        <v>106.51666666666669</v>
      </c>
      <c r="K42" s="38">
        <v>108.13333333333334</v>
      </c>
      <c r="L42" s="38">
        <v>110.3666666666667</v>
      </c>
      <c r="M42" s="28">
        <v>105.9</v>
      </c>
      <c r="N42" s="28">
        <v>102.05</v>
      </c>
      <c r="O42" s="39">
        <v>119755350</v>
      </c>
      <c r="P42" s="40">
        <v>5.8965161417129383E-3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1857.2</v>
      </c>
      <c r="F43" s="37">
        <v>1856.6500000000003</v>
      </c>
      <c r="G43" s="38">
        <v>1836.7000000000007</v>
      </c>
      <c r="H43" s="38">
        <v>1816.2000000000005</v>
      </c>
      <c r="I43" s="38">
        <v>1796.2500000000009</v>
      </c>
      <c r="J43" s="38">
        <v>1877.1500000000005</v>
      </c>
      <c r="K43" s="38">
        <v>1897.1</v>
      </c>
      <c r="L43" s="38">
        <v>1917.6000000000004</v>
      </c>
      <c r="M43" s="28">
        <v>1876.6</v>
      </c>
      <c r="N43" s="28">
        <v>1836.15</v>
      </c>
      <c r="O43" s="39">
        <v>1368675</v>
      </c>
      <c r="P43" s="40">
        <v>-1.6403162055335967E-2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229.1</v>
      </c>
      <c r="F44" s="37">
        <v>230.83333333333334</v>
      </c>
      <c r="G44" s="38">
        <v>226.4666666666667</v>
      </c>
      <c r="H44" s="38">
        <v>223.83333333333334</v>
      </c>
      <c r="I44" s="38">
        <v>219.4666666666667</v>
      </c>
      <c r="J44" s="38">
        <v>233.4666666666667</v>
      </c>
      <c r="K44" s="38">
        <v>237.83333333333331</v>
      </c>
      <c r="L44" s="38">
        <v>240.4666666666667</v>
      </c>
      <c r="M44" s="28">
        <v>235.2</v>
      </c>
      <c r="N44" s="28">
        <v>228.2</v>
      </c>
      <c r="O44" s="39">
        <v>31752800</v>
      </c>
      <c r="P44" s="40">
        <v>3.2624814631735048E-2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669.2</v>
      </c>
      <c r="F45" s="37">
        <v>673.61666666666667</v>
      </c>
      <c r="G45" s="38">
        <v>661.58333333333337</v>
      </c>
      <c r="H45" s="38">
        <v>653.9666666666667</v>
      </c>
      <c r="I45" s="38">
        <v>641.93333333333339</v>
      </c>
      <c r="J45" s="38">
        <v>681.23333333333335</v>
      </c>
      <c r="K45" s="38">
        <v>693.26666666666665</v>
      </c>
      <c r="L45" s="38">
        <v>700.88333333333333</v>
      </c>
      <c r="M45" s="28">
        <v>685.65</v>
      </c>
      <c r="N45" s="28">
        <v>666</v>
      </c>
      <c r="O45" s="39">
        <v>3967700</v>
      </c>
      <c r="P45" s="40">
        <v>-9.6101043382756726E-3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659.1</v>
      </c>
      <c r="F46" s="37">
        <v>661.93333333333328</v>
      </c>
      <c r="G46" s="38">
        <v>649.21666666666658</v>
      </c>
      <c r="H46" s="38">
        <v>639.33333333333326</v>
      </c>
      <c r="I46" s="38">
        <v>626.61666666666656</v>
      </c>
      <c r="J46" s="38">
        <v>671.81666666666661</v>
      </c>
      <c r="K46" s="38">
        <v>684.5333333333333</v>
      </c>
      <c r="L46" s="38">
        <v>694.41666666666663</v>
      </c>
      <c r="M46" s="28">
        <v>674.65</v>
      </c>
      <c r="N46" s="28">
        <v>652.04999999999995</v>
      </c>
      <c r="O46" s="39">
        <v>5942250</v>
      </c>
      <c r="P46" s="40">
        <v>1.8511376783648285E-2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710.8</v>
      </c>
      <c r="F47" s="37">
        <v>714.76666666666677</v>
      </c>
      <c r="G47" s="38">
        <v>705.03333333333353</v>
      </c>
      <c r="H47" s="38">
        <v>699.26666666666677</v>
      </c>
      <c r="I47" s="38">
        <v>689.53333333333353</v>
      </c>
      <c r="J47" s="38">
        <v>720.53333333333353</v>
      </c>
      <c r="K47" s="38">
        <v>730.26666666666688</v>
      </c>
      <c r="L47" s="38">
        <v>736.03333333333353</v>
      </c>
      <c r="M47" s="28">
        <v>724.5</v>
      </c>
      <c r="N47" s="28">
        <v>709</v>
      </c>
      <c r="O47" s="39">
        <v>48512700</v>
      </c>
      <c r="P47" s="40">
        <v>1.3355029468378545E-2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51.1</v>
      </c>
      <c r="F48" s="37">
        <v>51.550000000000004</v>
      </c>
      <c r="G48" s="38">
        <v>50.050000000000011</v>
      </c>
      <c r="H48" s="38">
        <v>49.000000000000007</v>
      </c>
      <c r="I48" s="38">
        <v>47.500000000000014</v>
      </c>
      <c r="J48" s="38">
        <v>52.600000000000009</v>
      </c>
      <c r="K48" s="38">
        <v>54.099999999999994</v>
      </c>
      <c r="L48" s="38">
        <v>55.150000000000006</v>
      </c>
      <c r="M48" s="28">
        <v>53.05</v>
      </c>
      <c r="N48" s="28">
        <v>50.5</v>
      </c>
      <c r="O48" s="39">
        <v>108370500</v>
      </c>
      <c r="P48" s="40">
        <v>-1.7608985341709498E-2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349.25</v>
      </c>
      <c r="F49" s="37">
        <v>353.25</v>
      </c>
      <c r="G49" s="38">
        <v>344.4</v>
      </c>
      <c r="H49" s="38">
        <v>339.54999999999995</v>
      </c>
      <c r="I49" s="38">
        <v>330.69999999999993</v>
      </c>
      <c r="J49" s="38">
        <v>358.1</v>
      </c>
      <c r="K49" s="38">
        <v>366.95000000000005</v>
      </c>
      <c r="L49" s="38">
        <v>371.80000000000007</v>
      </c>
      <c r="M49" s="28">
        <v>362.1</v>
      </c>
      <c r="N49" s="28">
        <v>348.4</v>
      </c>
      <c r="O49" s="39">
        <v>11168800</v>
      </c>
      <c r="P49" s="40">
        <v>3.2971708147202725E-2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13846.5</v>
      </c>
      <c r="F50" s="37">
        <v>13897.383333333333</v>
      </c>
      <c r="G50" s="38">
        <v>13753.816666666666</v>
      </c>
      <c r="H50" s="38">
        <v>13661.133333333333</v>
      </c>
      <c r="I50" s="38">
        <v>13517.566666666666</v>
      </c>
      <c r="J50" s="38">
        <v>13990.066666666666</v>
      </c>
      <c r="K50" s="38">
        <v>14133.633333333335</v>
      </c>
      <c r="L50" s="38">
        <v>14226.316666666666</v>
      </c>
      <c r="M50" s="28">
        <v>14040.95</v>
      </c>
      <c r="N50" s="28">
        <v>13804.7</v>
      </c>
      <c r="O50" s="39">
        <v>132250</v>
      </c>
      <c r="P50" s="40">
        <v>-3.0154542027892952E-3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358.8</v>
      </c>
      <c r="F51" s="37">
        <v>357.75</v>
      </c>
      <c r="G51" s="38">
        <v>354.85</v>
      </c>
      <c r="H51" s="38">
        <v>350.90000000000003</v>
      </c>
      <c r="I51" s="38">
        <v>348.00000000000006</v>
      </c>
      <c r="J51" s="38">
        <v>361.7</v>
      </c>
      <c r="K51" s="38">
        <v>364.59999999999997</v>
      </c>
      <c r="L51" s="38">
        <v>368.54999999999995</v>
      </c>
      <c r="M51" s="28">
        <v>360.65</v>
      </c>
      <c r="N51" s="28">
        <v>353.8</v>
      </c>
      <c r="O51" s="39">
        <v>16776000</v>
      </c>
      <c r="P51" s="40">
        <v>1.0736362650471749E-2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3310</v>
      </c>
      <c r="F52" s="37">
        <v>3280.9500000000003</v>
      </c>
      <c r="G52" s="38">
        <v>3231.9000000000005</v>
      </c>
      <c r="H52" s="38">
        <v>3153.8</v>
      </c>
      <c r="I52" s="38">
        <v>3104.7500000000005</v>
      </c>
      <c r="J52" s="38">
        <v>3359.0500000000006</v>
      </c>
      <c r="K52" s="38">
        <v>3408.1000000000008</v>
      </c>
      <c r="L52" s="38">
        <v>3486.2000000000007</v>
      </c>
      <c r="M52" s="28">
        <v>3330</v>
      </c>
      <c r="N52" s="28">
        <v>3202.85</v>
      </c>
      <c r="O52" s="39">
        <v>1489400</v>
      </c>
      <c r="P52" s="40">
        <v>-1.2334217506631299E-2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396.05</v>
      </c>
      <c r="F53" s="37">
        <v>396.55</v>
      </c>
      <c r="G53" s="38">
        <v>387.5</v>
      </c>
      <c r="H53" s="38">
        <v>378.95</v>
      </c>
      <c r="I53" s="38">
        <v>369.9</v>
      </c>
      <c r="J53" s="38">
        <v>405.1</v>
      </c>
      <c r="K53" s="38">
        <v>414.15000000000009</v>
      </c>
      <c r="L53" s="38">
        <v>422.70000000000005</v>
      </c>
      <c r="M53" s="28">
        <v>405.6</v>
      </c>
      <c r="N53" s="28">
        <v>388</v>
      </c>
      <c r="O53" s="39">
        <v>3580200</v>
      </c>
      <c r="P53" s="40">
        <v>2.3031203566121844E-2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219.45</v>
      </c>
      <c r="F54" s="37">
        <v>219.15</v>
      </c>
      <c r="G54" s="38">
        <v>212.9</v>
      </c>
      <c r="H54" s="38">
        <v>206.35</v>
      </c>
      <c r="I54" s="38">
        <v>200.1</v>
      </c>
      <c r="J54" s="38">
        <v>225.70000000000002</v>
      </c>
      <c r="K54" s="38">
        <v>231.95000000000002</v>
      </c>
      <c r="L54" s="38">
        <v>238.50000000000003</v>
      </c>
      <c r="M54" s="28">
        <v>225.4</v>
      </c>
      <c r="N54" s="28">
        <v>212.6</v>
      </c>
      <c r="O54" s="39">
        <v>46731600</v>
      </c>
      <c r="P54" s="40">
        <v>0.12156557801969933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548.29999999999995</v>
      </c>
      <c r="F55" s="37">
        <v>547.35</v>
      </c>
      <c r="G55" s="38">
        <v>518.95000000000005</v>
      </c>
      <c r="H55" s="38">
        <v>489.6</v>
      </c>
      <c r="I55" s="38">
        <v>461.20000000000005</v>
      </c>
      <c r="J55" s="38">
        <v>576.70000000000005</v>
      </c>
      <c r="K55" s="38">
        <v>605.09999999999991</v>
      </c>
      <c r="L55" s="38">
        <v>634.45000000000005</v>
      </c>
      <c r="M55" s="28">
        <v>575.75</v>
      </c>
      <c r="N55" s="28">
        <v>518</v>
      </c>
      <c r="O55" s="39">
        <v>3503175</v>
      </c>
      <c r="P55" s="40">
        <v>-5.1227884869289676E-2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445.05</v>
      </c>
      <c r="F56" s="37">
        <v>442.2</v>
      </c>
      <c r="G56" s="38">
        <v>436.75</v>
      </c>
      <c r="H56" s="38">
        <v>428.45</v>
      </c>
      <c r="I56" s="38">
        <v>423</v>
      </c>
      <c r="J56" s="38">
        <v>450.5</v>
      </c>
      <c r="K56" s="38">
        <v>455.94999999999993</v>
      </c>
      <c r="L56" s="38">
        <v>464.25</v>
      </c>
      <c r="M56" s="28">
        <v>447.65</v>
      </c>
      <c r="N56" s="28">
        <v>433.9</v>
      </c>
      <c r="O56" s="39">
        <v>2476500</v>
      </c>
      <c r="P56" s="40">
        <v>-2.5958702064896755E-2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640.70000000000005</v>
      </c>
      <c r="F57" s="37">
        <v>654.5333333333333</v>
      </c>
      <c r="G57" s="38">
        <v>616.16666666666663</v>
      </c>
      <c r="H57" s="38">
        <v>591.63333333333333</v>
      </c>
      <c r="I57" s="38">
        <v>553.26666666666665</v>
      </c>
      <c r="J57" s="38">
        <v>679.06666666666661</v>
      </c>
      <c r="K57" s="38">
        <v>717.43333333333339</v>
      </c>
      <c r="L57" s="38">
        <v>741.96666666666658</v>
      </c>
      <c r="M57" s="28">
        <v>692.9</v>
      </c>
      <c r="N57" s="28">
        <v>630</v>
      </c>
      <c r="O57" s="39">
        <v>8996250</v>
      </c>
      <c r="P57" s="40">
        <v>6.1817645323104159E-2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938.15</v>
      </c>
      <c r="F58" s="37">
        <v>938.26666666666677</v>
      </c>
      <c r="G58" s="38">
        <v>928.53333333333353</v>
      </c>
      <c r="H58" s="38">
        <v>918.91666666666674</v>
      </c>
      <c r="I58" s="38">
        <v>909.18333333333351</v>
      </c>
      <c r="J58" s="38">
        <v>947.88333333333355</v>
      </c>
      <c r="K58" s="38">
        <v>957.6166666666669</v>
      </c>
      <c r="L58" s="38">
        <v>967.23333333333358</v>
      </c>
      <c r="M58" s="28">
        <v>948</v>
      </c>
      <c r="N58" s="28">
        <v>928.65</v>
      </c>
      <c r="O58" s="39">
        <v>9086350</v>
      </c>
      <c r="P58" s="40">
        <v>5.5257794217558692E-2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188.15</v>
      </c>
      <c r="F59" s="37">
        <v>186.68333333333337</v>
      </c>
      <c r="G59" s="38">
        <v>183.81666666666672</v>
      </c>
      <c r="H59" s="38">
        <v>179.48333333333335</v>
      </c>
      <c r="I59" s="38">
        <v>176.6166666666667</v>
      </c>
      <c r="J59" s="38">
        <v>191.01666666666674</v>
      </c>
      <c r="K59" s="38">
        <v>193.88333333333335</v>
      </c>
      <c r="L59" s="38">
        <v>198.21666666666675</v>
      </c>
      <c r="M59" s="28">
        <v>189.55</v>
      </c>
      <c r="N59" s="28">
        <v>182.35</v>
      </c>
      <c r="O59" s="39">
        <v>44830800</v>
      </c>
      <c r="P59" s="40">
        <v>1.8219975197939522E-2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3893.75</v>
      </c>
      <c r="F60" s="37">
        <v>3844.7333333333336</v>
      </c>
      <c r="G60" s="38">
        <v>3639.4666666666672</v>
      </c>
      <c r="H60" s="38">
        <v>3385.1833333333334</v>
      </c>
      <c r="I60" s="38">
        <v>3179.916666666667</v>
      </c>
      <c r="J60" s="38">
        <v>4099.0166666666673</v>
      </c>
      <c r="K60" s="38">
        <v>4304.2833333333338</v>
      </c>
      <c r="L60" s="38">
        <v>4558.5666666666675</v>
      </c>
      <c r="M60" s="28">
        <v>4050</v>
      </c>
      <c r="N60" s="28">
        <v>3590.45</v>
      </c>
      <c r="O60" s="39">
        <v>757700</v>
      </c>
      <c r="P60" s="40">
        <v>-8.4461092315128078E-2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1581.35</v>
      </c>
      <c r="F61" s="37">
        <v>1576.6000000000001</v>
      </c>
      <c r="G61" s="38">
        <v>1559.7500000000002</v>
      </c>
      <c r="H61" s="38">
        <v>1538.15</v>
      </c>
      <c r="I61" s="38">
        <v>1521.3000000000002</v>
      </c>
      <c r="J61" s="38">
        <v>1598.2000000000003</v>
      </c>
      <c r="K61" s="38">
        <v>1615.0500000000002</v>
      </c>
      <c r="L61" s="38">
        <v>1636.6500000000003</v>
      </c>
      <c r="M61" s="28">
        <v>1593.45</v>
      </c>
      <c r="N61" s="28">
        <v>1555</v>
      </c>
      <c r="O61" s="39">
        <v>2656500</v>
      </c>
      <c r="P61" s="40">
        <v>4.4735030970406056E-2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639.04999999999995</v>
      </c>
      <c r="F62" s="37">
        <v>639.20000000000005</v>
      </c>
      <c r="G62" s="38">
        <v>629.55000000000007</v>
      </c>
      <c r="H62" s="38">
        <v>620.05000000000007</v>
      </c>
      <c r="I62" s="38">
        <v>610.40000000000009</v>
      </c>
      <c r="J62" s="38">
        <v>648.70000000000005</v>
      </c>
      <c r="K62" s="38">
        <v>658.35000000000014</v>
      </c>
      <c r="L62" s="38">
        <v>667.85</v>
      </c>
      <c r="M62" s="28">
        <v>648.85</v>
      </c>
      <c r="N62" s="28">
        <v>629.70000000000005</v>
      </c>
      <c r="O62" s="39">
        <v>6670800</v>
      </c>
      <c r="P62" s="40">
        <v>2.012478590653291E-2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914.55</v>
      </c>
      <c r="F63" s="37">
        <v>915.5333333333333</v>
      </c>
      <c r="G63" s="38">
        <v>899.01666666666665</v>
      </c>
      <c r="H63" s="38">
        <v>883.48333333333335</v>
      </c>
      <c r="I63" s="38">
        <v>866.9666666666667</v>
      </c>
      <c r="J63" s="38">
        <v>931.06666666666661</v>
      </c>
      <c r="K63" s="38">
        <v>947.58333333333326</v>
      </c>
      <c r="L63" s="38">
        <v>963.11666666666656</v>
      </c>
      <c r="M63" s="28">
        <v>932.05</v>
      </c>
      <c r="N63" s="28">
        <v>900</v>
      </c>
      <c r="O63" s="39">
        <v>1480750</v>
      </c>
      <c r="P63" s="40">
        <v>8.4262361103483618E-2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365.3</v>
      </c>
      <c r="F64" s="37">
        <v>363.23333333333335</v>
      </c>
      <c r="G64" s="38">
        <v>358.41666666666669</v>
      </c>
      <c r="H64" s="38">
        <v>351.53333333333336</v>
      </c>
      <c r="I64" s="38">
        <v>346.7166666666667</v>
      </c>
      <c r="J64" s="38">
        <v>370.11666666666667</v>
      </c>
      <c r="K64" s="38">
        <v>374.93333333333328</v>
      </c>
      <c r="L64" s="38">
        <v>381.81666666666666</v>
      </c>
      <c r="M64" s="28">
        <v>368.05</v>
      </c>
      <c r="N64" s="28">
        <v>356.35</v>
      </c>
      <c r="O64" s="39">
        <v>3545500</v>
      </c>
      <c r="P64" s="40">
        <v>-3.5789072910717687E-2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126.1</v>
      </c>
      <c r="F65" s="37">
        <v>127</v>
      </c>
      <c r="G65" s="38">
        <v>124.4</v>
      </c>
      <c r="H65" s="38">
        <v>122.7</v>
      </c>
      <c r="I65" s="38">
        <v>120.10000000000001</v>
      </c>
      <c r="J65" s="38">
        <v>128.69999999999999</v>
      </c>
      <c r="K65" s="38">
        <v>131.30000000000001</v>
      </c>
      <c r="L65" s="38">
        <v>133</v>
      </c>
      <c r="M65" s="28">
        <v>129.6</v>
      </c>
      <c r="N65" s="28">
        <v>125.3</v>
      </c>
      <c r="O65" s="39">
        <v>11294400</v>
      </c>
      <c r="P65" s="40">
        <v>-1.6595559425337397E-2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1011.95</v>
      </c>
      <c r="F66" s="37">
        <v>1009.4000000000001</v>
      </c>
      <c r="G66" s="38">
        <v>1001.7000000000002</v>
      </c>
      <c r="H66" s="38">
        <v>991.45</v>
      </c>
      <c r="I66" s="38">
        <v>983.75000000000011</v>
      </c>
      <c r="J66" s="38">
        <v>1019.6500000000002</v>
      </c>
      <c r="K66" s="38">
        <v>1027.3499999999999</v>
      </c>
      <c r="L66" s="38">
        <v>1037.6000000000004</v>
      </c>
      <c r="M66" s="28">
        <v>1017.1</v>
      </c>
      <c r="N66" s="28">
        <v>999.15</v>
      </c>
      <c r="O66" s="39">
        <v>1331400</v>
      </c>
      <c r="P66" s="40">
        <v>-4.0639861651534805E-2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512.70000000000005</v>
      </c>
      <c r="F67" s="37">
        <v>517.03333333333342</v>
      </c>
      <c r="G67" s="38">
        <v>506.11666666666679</v>
      </c>
      <c r="H67" s="38">
        <v>499.53333333333336</v>
      </c>
      <c r="I67" s="38">
        <v>488.61666666666673</v>
      </c>
      <c r="J67" s="38">
        <v>523.61666666666679</v>
      </c>
      <c r="K67" s="38">
        <v>534.53333333333353</v>
      </c>
      <c r="L67" s="38">
        <v>541.1166666666669</v>
      </c>
      <c r="M67" s="28">
        <v>527.95000000000005</v>
      </c>
      <c r="N67" s="28">
        <v>510.45</v>
      </c>
      <c r="O67" s="39">
        <v>12606250</v>
      </c>
      <c r="P67" s="40">
        <v>1.1737560192616372E-2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1430.95</v>
      </c>
      <c r="F68" s="37">
        <v>1426.8833333333334</v>
      </c>
      <c r="G68" s="38">
        <v>1405.1166666666668</v>
      </c>
      <c r="H68" s="38">
        <v>1379.2833333333333</v>
      </c>
      <c r="I68" s="38">
        <v>1357.5166666666667</v>
      </c>
      <c r="J68" s="38">
        <v>1452.7166666666669</v>
      </c>
      <c r="K68" s="38">
        <v>1474.4833333333338</v>
      </c>
      <c r="L68" s="38">
        <v>1500.3166666666671</v>
      </c>
      <c r="M68" s="28">
        <v>1448.65</v>
      </c>
      <c r="N68" s="28">
        <v>1401.05</v>
      </c>
      <c r="O68" s="39">
        <v>1418250</v>
      </c>
      <c r="P68" s="40">
        <v>-1.7624250969333803E-4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2028.4</v>
      </c>
      <c r="F69" s="37">
        <v>2059.6000000000004</v>
      </c>
      <c r="G69" s="38">
        <v>1987.4000000000005</v>
      </c>
      <c r="H69" s="38">
        <v>1946.4</v>
      </c>
      <c r="I69" s="38">
        <v>1874.2000000000003</v>
      </c>
      <c r="J69" s="38">
        <v>2100.6000000000008</v>
      </c>
      <c r="K69" s="38">
        <v>2172.8000000000006</v>
      </c>
      <c r="L69" s="38">
        <v>2213.8000000000011</v>
      </c>
      <c r="M69" s="28">
        <v>2131.8000000000002</v>
      </c>
      <c r="N69" s="28">
        <v>2018.6</v>
      </c>
      <c r="O69" s="39">
        <v>1519250</v>
      </c>
      <c r="P69" s="40">
        <v>-3.7704918032786887E-3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250.7</v>
      </c>
      <c r="F70" s="37">
        <v>250.54999999999998</v>
      </c>
      <c r="G70" s="38">
        <v>247.09999999999997</v>
      </c>
      <c r="H70" s="38">
        <v>243.49999999999997</v>
      </c>
      <c r="I70" s="38">
        <v>240.04999999999995</v>
      </c>
      <c r="J70" s="38">
        <v>254.14999999999998</v>
      </c>
      <c r="K70" s="38">
        <v>257.59999999999997</v>
      </c>
      <c r="L70" s="38">
        <v>261.2</v>
      </c>
      <c r="M70" s="28">
        <v>254</v>
      </c>
      <c r="N70" s="28">
        <v>246.95</v>
      </c>
      <c r="O70" s="39">
        <v>14956900</v>
      </c>
      <c r="P70" s="40">
        <v>4.164664424155054E-2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4173.05</v>
      </c>
      <c r="F71" s="37">
        <v>4209.8666666666668</v>
      </c>
      <c r="G71" s="38">
        <v>4096.0333333333338</v>
      </c>
      <c r="H71" s="38">
        <v>4019.0166666666673</v>
      </c>
      <c r="I71" s="38">
        <v>3905.1833333333343</v>
      </c>
      <c r="J71" s="38">
        <v>4286.8833333333332</v>
      </c>
      <c r="K71" s="38">
        <v>4400.7166666666653</v>
      </c>
      <c r="L71" s="38">
        <v>4477.7333333333327</v>
      </c>
      <c r="M71" s="28">
        <v>4323.7</v>
      </c>
      <c r="N71" s="28">
        <v>4132.8500000000004</v>
      </c>
      <c r="O71" s="39">
        <v>2181450</v>
      </c>
      <c r="P71" s="40">
        <v>-1.3275737289668898E-2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3890.9</v>
      </c>
      <c r="F72" s="37">
        <v>3880.6333333333332</v>
      </c>
      <c r="G72" s="38">
        <v>3771.2666666666664</v>
      </c>
      <c r="H72" s="38">
        <v>3651.6333333333332</v>
      </c>
      <c r="I72" s="38">
        <v>3542.2666666666664</v>
      </c>
      <c r="J72" s="38">
        <v>4000.2666666666664</v>
      </c>
      <c r="K72" s="38">
        <v>4109.6333333333332</v>
      </c>
      <c r="L72" s="38">
        <v>4229.2666666666664</v>
      </c>
      <c r="M72" s="28">
        <v>3990</v>
      </c>
      <c r="N72" s="28">
        <v>3761</v>
      </c>
      <c r="O72" s="39">
        <v>787875</v>
      </c>
      <c r="P72" s="40">
        <v>-2.2032583397982933E-2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329.85</v>
      </c>
      <c r="F73" s="37">
        <v>331.76666666666665</v>
      </c>
      <c r="G73" s="38">
        <v>325.33333333333331</v>
      </c>
      <c r="H73" s="38">
        <v>320.81666666666666</v>
      </c>
      <c r="I73" s="38">
        <v>314.38333333333333</v>
      </c>
      <c r="J73" s="38">
        <v>336.2833333333333</v>
      </c>
      <c r="K73" s="38">
        <v>342.7166666666667</v>
      </c>
      <c r="L73" s="38">
        <v>347.23333333333329</v>
      </c>
      <c r="M73" s="28">
        <v>338.2</v>
      </c>
      <c r="N73" s="28">
        <v>327.25</v>
      </c>
      <c r="O73" s="39">
        <v>41088300</v>
      </c>
      <c r="P73" s="40">
        <v>1.3471165194741768E-2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3933.45</v>
      </c>
      <c r="F74" s="37">
        <v>3928.3166666666671</v>
      </c>
      <c r="G74" s="38">
        <v>3896.1333333333341</v>
      </c>
      <c r="H74" s="38">
        <v>3858.8166666666671</v>
      </c>
      <c r="I74" s="38">
        <v>3826.6333333333341</v>
      </c>
      <c r="J74" s="38">
        <v>3965.6333333333341</v>
      </c>
      <c r="K74" s="38">
        <v>3997.8166666666675</v>
      </c>
      <c r="L74" s="38">
        <v>4035.1333333333341</v>
      </c>
      <c r="M74" s="28">
        <v>3960.5</v>
      </c>
      <c r="N74" s="28">
        <v>3891</v>
      </c>
      <c r="O74" s="39">
        <v>2683000</v>
      </c>
      <c r="P74" s="40">
        <v>4.2577083235858324E-3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44707</v>
      </c>
      <c r="E75" s="37">
        <v>2373</v>
      </c>
      <c r="F75" s="37">
        <v>2387.8333333333335</v>
      </c>
      <c r="G75" s="38">
        <v>2346.2666666666669</v>
      </c>
      <c r="H75" s="38">
        <v>2319.5333333333333</v>
      </c>
      <c r="I75" s="38">
        <v>2277.9666666666667</v>
      </c>
      <c r="J75" s="38">
        <v>2414.5666666666671</v>
      </c>
      <c r="K75" s="38">
        <v>2456.1333333333337</v>
      </c>
      <c r="L75" s="38">
        <v>2482.8666666666672</v>
      </c>
      <c r="M75" s="28">
        <v>2429.4</v>
      </c>
      <c r="N75" s="28">
        <v>2361.1</v>
      </c>
      <c r="O75" s="39">
        <v>3443650</v>
      </c>
      <c r="P75" s="40">
        <v>-5.1567239635995953E-3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1573</v>
      </c>
      <c r="F76" s="37">
        <v>1565.9166666666667</v>
      </c>
      <c r="G76" s="38">
        <v>1543.8333333333335</v>
      </c>
      <c r="H76" s="38">
        <v>1514.6666666666667</v>
      </c>
      <c r="I76" s="38">
        <v>1492.5833333333335</v>
      </c>
      <c r="J76" s="38">
        <v>1595.0833333333335</v>
      </c>
      <c r="K76" s="38">
        <v>1617.166666666667</v>
      </c>
      <c r="L76" s="38">
        <v>1646.3333333333335</v>
      </c>
      <c r="M76" s="28">
        <v>1588</v>
      </c>
      <c r="N76" s="28">
        <v>1536.75</v>
      </c>
      <c r="O76" s="39">
        <v>3536500</v>
      </c>
      <c r="P76" s="40">
        <v>-3.6415405364903342E-2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146.35</v>
      </c>
      <c r="F77" s="37">
        <v>146.21666666666667</v>
      </c>
      <c r="G77" s="38">
        <v>144.53333333333333</v>
      </c>
      <c r="H77" s="38">
        <v>142.71666666666667</v>
      </c>
      <c r="I77" s="38">
        <v>141.03333333333333</v>
      </c>
      <c r="J77" s="38">
        <v>148.03333333333333</v>
      </c>
      <c r="K77" s="38">
        <v>149.71666666666667</v>
      </c>
      <c r="L77" s="38">
        <v>151.53333333333333</v>
      </c>
      <c r="M77" s="28">
        <v>147.9</v>
      </c>
      <c r="N77" s="28">
        <v>144.4</v>
      </c>
      <c r="O77" s="39">
        <v>22438800</v>
      </c>
      <c r="P77" s="40">
        <v>-1.1889663918833228E-2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91.35</v>
      </c>
      <c r="F78" s="37">
        <v>91.283333333333346</v>
      </c>
      <c r="G78" s="38">
        <v>88.716666666666697</v>
      </c>
      <c r="H78" s="38">
        <v>86.083333333333357</v>
      </c>
      <c r="I78" s="38">
        <v>83.516666666666708</v>
      </c>
      <c r="J78" s="38">
        <v>93.916666666666686</v>
      </c>
      <c r="K78" s="38">
        <v>96.48333333333332</v>
      </c>
      <c r="L78" s="38">
        <v>99.116666666666674</v>
      </c>
      <c r="M78" s="28">
        <v>93.85</v>
      </c>
      <c r="N78" s="28">
        <v>88.65</v>
      </c>
      <c r="O78" s="39">
        <v>80390000</v>
      </c>
      <c r="P78" s="40">
        <v>0.19574594674996282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113.05</v>
      </c>
      <c r="F79" s="37">
        <v>114.8</v>
      </c>
      <c r="G79" s="38">
        <v>109</v>
      </c>
      <c r="H79" s="38">
        <v>104.95</v>
      </c>
      <c r="I79" s="38">
        <v>99.15</v>
      </c>
      <c r="J79" s="38">
        <v>118.85</v>
      </c>
      <c r="K79" s="38">
        <v>124.64999999999998</v>
      </c>
      <c r="L79" s="38">
        <v>128.69999999999999</v>
      </c>
      <c r="M79" s="28">
        <v>120.6</v>
      </c>
      <c r="N79" s="28">
        <v>110.75</v>
      </c>
      <c r="O79" s="39">
        <v>14716000</v>
      </c>
      <c r="P79" s="40">
        <v>1.9472473004071517E-3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160.75</v>
      </c>
      <c r="F80" s="37">
        <v>160.08333333333334</v>
      </c>
      <c r="G80" s="38">
        <v>158.56666666666669</v>
      </c>
      <c r="H80" s="38">
        <v>156.38333333333335</v>
      </c>
      <c r="I80" s="38">
        <v>154.8666666666667</v>
      </c>
      <c r="J80" s="38">
        <v>162.26666666666668</v>
      </c>
      <c r="K80" s="38">
        <v>163.78333333333333</v>
      </c>
      <c r="L80" s="38">
        <v>165.96666666666667</v>
      </c>
      <c r="M80" s="28">
        <v>161.6</v>
      </c>
      <c r="N80" s="28">
        <v>157.9</v>
      </c>
      <c r="O80" s="39">
        <v>39576800</v>
      </c>
      <c r="P80" s="40">
        <v>7.7663870767319043E-3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411.15</v>
      </c>
      <c r="F81" s="37">
        <v>410.86666666666662</v>
      </c>
      <c r="G81" s="38">
        <v>405.48333333333323</v>
      </c>
      <c r="H81" s="38">
        <v>399.81666666666661</v>
      </c>
      <c r="I81" s="38">
        <v>394.43333333333322</v>
      </c>
      <c r="J81" s="38">
        <v>416.53333333333325</v>
      </c>
      <c r="K81" s="38">
        <v>421.91666666666657</v>
      </c>
      <c r="L81" s="38">
        <v>427.58333333333326</v>
      </c>
      <c r="M81" s="28">
        <v>416.25</v>
      </c>
      <c r="N81" s="28">
        <v>405.2</v>
      </c>
      <c r="O81" s="39">
        <v>6566500</v>
      </c>
      <c r="P81" s="40">
        <v>-1.3816925734024179E-2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35.15</v>
      </c>
      <c r="F82" s="37">
        <v>35.15</v>
      </c>
      <c r="G82" s="38">
        <v>34.699999999999996</v>
      </c>
      <c r="H82" s="38">
        <v>34.25</v>
      </c>
      <c r="I82" s="38">
        <v>33.799999999999997</v>
      </c>
      <c r="J82" s="38">
        <v>35.599999999999994</v>
      </c>
      <c r="K82" s="38">
        <v>36.049999999999997</v>
      </c>
      <c r="L82" s="38">
        <v>36.499999999999993</v>
      </c>
      <c r="M82" s="28">
        <v>35.6</v>
      </c>
      <c r="N82" s="28">
        <v>34.700000000000003</v>
      </c>
      <c r="O82" s="39">
        <v>97087500</v>
      </c>
      <c r="P82" s="40">
        <v>7.4713985524165307E-3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803.3</v>
      </c>
      <c r="F83" s="37">
        <v>807.38333333333333</v>
      </c>
      <c r="G83" s="38">
        <v>787.01666666666665</v>
      </c>
      <c r="H83" s="38">
        <v>770.73333333333335</v>
      </c>
      <c r="I83" s="38">
        <v>750.36666666666667</v>
      </c>
      <c r="J83" s="38">
        <v>823.66666666666663</v>
      </c>
      <c r="K83" s="38">
        <v>844.03333333333319</v>
      </c>
      <c r="L83" s="38">
        <v>860.31666666666661</v>
      </c>
      <c r="M83" s="28">
        <v>827.75</v>
      </c>
      <c r="N83" s="28">
        <v>791.1</v>
      </c>
      <c r="O83" s="39">
        <v>3675100</v>
      </c>
      <c r="P83" s="40">
        <v>-1.532567049808429E-2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758.25</v>
      </c>
      <c r="F84" s="37">
        <v>759.23333333333323</v>
      </c>
      <c r="G84" s="38">
        <v>746.51666666666642</v>
      </c>
      <c r="H84" s="38">
        <v>734.78333333333319</v>
      </c>
      <c r="I84" s="38">
        <v>722.06666666666638</v>
      </c>
      <c r="J84" s="38">
        <v>770.96666666666647</v>
      </c>
      <c r="K84" s="38">
        <v>783.68333333333339</v>
      </c>
      <c r="L84" s="38">
        <v>795.41666666666652</v>
      </c>
      <c r="M84" s="28">
        <v>771.95</v>
      </c>
      <c r="N84" s="28">
        <v>747.5</v>
      </c>
      <c r="O84" s="39">
        <v>5698500</v>
      </c>
      <c r="P84" s="40">
        <v>-2.2761096034316728E-3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1418.3</v>
      </c>
      <c r="F85" s="37">
        <v>1429.6500000000003</v>
      </c>
      <c r="G85" s="38">
        <v>1399.3000000000006</v>
      </c>
      <c r="H85" s="38">
        <v>1380.3000000000004</v>
      </c>
      <c r="I85" s="38">
        <v>1349.9500000000007</v>
      </c>
      <c r="J85" s="38">
        <v>1448.6500000000005</v>
      </c>
      <c r="K85" s="38">
        <v>1479.0000000000005</v>
      </c>
      <c r="L85" s="38">
        <v>1498.0000000000005</v>
      </c>
      <c r="M85" s="28">
        <v>1460</v>
      </c>
      <c r="N85" s="28">
        <v>1410.65</v>
      </c>
      <c r="O85" s="39">
        <v>3918200</v>
      </c>
      <c r="P85" s="40">
        <v>7.4707396032207187E-4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266.05</v>
      </c>
      <c r="F86" s="37">
        <v>265.43333333333334</v>
      </c>
      <c r="G86" s="38">
        <v>262.9666666666667</v>
      </c>
      <c r="H86" s="38">
        <v>259.88333333333338</v>
      </c>
      <c r="I86" s="38">
        <v>257.41666666666674</v>
      </c>
      <c r="J86" s="38">
        <v>268.51666666666665</v>
      </c>
      <c r="K86" s="38">
        <v>270.98333333333323</v>
      </c>
      <c r="L86" s="38">
        <v>274.06666666666661</v>
      </c>
      <c r="M86" s="28">
        <v>267.89999999999998</v>
      </c>
      <c r="N86" s="28">
        <v>262.35000000000002</v>
      </c>
      <c r="O86" s="39">
        <v>10805150</v>
      </c>
      <c r="P86" s="40">
        <v>-1.950971629242796E-2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1569.2</v>
      </c>
      <c r="F87" s="37">
        <v>1575.6499999999999</v>
      </c>
      <c r="G87" s="38">
        <v>1546.0999999999997</v>
      </c>
      <c r="H87" s="38">
        <v>1522.9999999999998</v>
      </c>
      <c r="I87" s="38">
        <v>1493.4499999999996</v>
      </c>
      <c r="J87" s="38">
        <v>1598.7499999999998</v>
      </c>
      <c r="K87" s="38">
        <v>1628.3</v>
      </c>
      <c r="L87" s="38">
        <v>1651.3999999999999</v>
      </c>
      <c r="M87" s="28">
        <v>1605.2</v>
      </c>
      <c r="N87" s="28">
        <v>1552.55</v>
      </c>
      <c r="O87" s="39">
        <v>9621600</v>
      </c>
      <c r="P87" s="40">
        <v>7.209984585550196E-3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257.95</v>
      </c>
      <c r="F88" s="37">
        <v>255.81666666666669</v>
      </c>
      <c r="G88" s="38">
        <v>252.68333333333339</v>
      </c>
      <c r="H88" s="38">
        <v>247.41666666666671</v>
      </c>
      <c r="I88" s="38">
        <v>244.28333333333342</v>
      </c>
      <c r="J88" s="38">
        <v>261.08333333333337</v>
      </c>
      <c r="K88" s="38">
        <v>264.21666666666664</v>
      </c>
      <c r="L88" s="38">
        <v>269.48333333333335</v>
      </c>
      <c r="M88" s="28">
        <v>258.95</v>
      </c>
      <c r="N88" s="28">
        <v>250.55</v>
      </c>
      <c r="O88" s="39">
        <v>2584000</v>
      </c>
      <c r="P88" s="40">
        <v>-9.126466753585397E-3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510.7</v>
      </c>
      <c r="F89" s="37">
        <v>507.23333333333335</v>
      </c>
      <c r="G89" s="38">
        <v>500.76666666666665</v>
      </c>
      <c r="H89" s="38">
        <v>490.83333333333331</v>
      </c>
      <c r="I89" s="38">
        <v>484.36666666666662</v>
      </c>
      <c r="J89" s="38">
        <v>517.16666666666674</v>
      </c>
      <c r="K89" s="38">
        <v>523.63333333333344</v>
      </c>
      <c r="L89" s="38">
        <v>533.56666666666672</v>
      </c>
      <c r="M89" s="28">
        <v>513.70000000000005</v>
      </c>
      <c r="N89" s="28">
        <v>497.3</v>
      </c>
      <c r="O89" s="39">
        <v>3645000</v>
      </c>
      <c r="P89" s="40">
        <v>3.8831492696829353E-2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1584.6</v>
      </c>
      <c r="F90" s="37">
        <v>1581.0999999999997</v>
      </c>
      <c r="G90" s="38">
        <v>1566.0999999999995</v>
      </c>
      <c r="H90" s="38">
        <v>1547.5999999999997</v>
      </c>
      <c r="I90" s="38">
        <v>1532.5999999999995</v>
      </c>
      <c r="J90" s="38">
        <v>1599.5999999999995</v>
      </c>
      <c r="K90" s="38">
        <v>1614.6</v>
      </c>
      <c r="L90" s="38">
        <v>1633.0999999999995</v>
      </c>
      <c r="M90" s="28">
        <v>1596.1</v>
      </c>
      <c r="N90" s="28">
        <v>1562.6</v>
      </c>
      <c r="O90" s="39">
        <v>2572600</v>
      </c>
      <c r="P90" s="40">
        <v>-2.7619222979193519E-3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1240.4000000000001</v>
      </c>
      <c r="F91" s="37">
        <v>1233.6333333333334</v>
      </c>
      <c r="G91" s="38">
        <v>1212.8166666666668</v>
      </c>
      <c r="H91" s="38">
        <v>1185.2333333333333</v>
      </c>
      <c r="I91" s="38">
        <v>1164.4166666666667</v>
      </c>
      <c r="J91" s="38">
        <v>1261.2166666666669</v>
      </c>
      <c r="K91" s="38">
        <v>1282.0333333333335</v>
      </c>
      <c r="L91" s="38">
        <v>1309.616666666667</v>
      </c>
      <c r="M91" s="28">
        <v>1254.45</v>
      </c>
      <c r="N91" s="28">
        <v>1206.05</v>
      </c>
      <c r="O91" s="39">
        <v>4806500</v>
      </c>
      <c r="P91" s="40">
        <v>-1.3342912860515243E-2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1051.55</v>
      </c>
      <c r="F92" s="37">
        <v>1046.9666666666665</v>
      </c>
      <c r="G92" s="38">
        <v>1036.333333333333</v>
      </c>
      <c r="H92" s="38">
        <v>1021.1166666666666</v>
      </c>
      <c r="I92" s="38">
        <v>1010.4833333333331</v>
      </c>
      <c r="J92" s="38">
        <v>1062.1833333333329</v>
      </c>
      <c r="K92" s="38">
        <v>1072.8166666666666</v>
      </c>
      <c r="L92" s="38">
        <v>1088.0333333333328</v>
      </c>
      <c r="M92" s="28">
        <v>1057.5999999999999</v>
      </c>
      <c r="N92" s="28">
        <v>1031.75</v>
      </c>
      <c r="O92" s="39">
        <v>22386700</v>
      </c>
      <c r="P92" s="40">
        <v>-1.7722218809509183E-2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2154.1</v>
      </c>
      <c r="F93" s="37">
        <v>2166.6666666666665</v>
      </c>
      <c r="G93" s="38">
        <v>2135.2833333333328</v>
      </c>
      <c r="H93" s="38">
        <v>2116.4666666666662</v>
      </c>
      <c r="I93" s="38">
        <v>2085.0833333333326</v>
      </c>
      <c r="J93" s="38">
        <v>2185.4833333333331</v>
      </c>
      <c r="K93" s="38">
        <v>2216.8666666666672</v>
      </c>
      <c r="L93" s="38">
        <v>2235.6833333333334</v>
      </c>
      <c r="M93" s="28">
        <v>2198.0500000000002</v>
      </c>
      <c r="N93" s="28">
        <v>2147.85</v>
      </c>
      <c r="O93" s="39">
        <v>20932500</v>
      </c>
      <c r="P93" s="40">
        <v>5.3455132269033482E-3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1957.65</v>
      </c>
      <c r="F94" s="37">
        <v>1946.2166666666669</v>
      </c>
      <c r="G94" s="38">
        <v>1915.4833333333338</v>
      </c>
      <c r="H94" s="38">
        <v>1873.3166666666668</v>
      </c>
      <c r="I94" s="38">
        <v>1842.5833333333337</v>
      </c>
      <c r="J94" s="38">
        <v>1988.3833333333339</v>
      </c>
      <c r="K94" s="38">
        <v>2019.116666666667</v>
      </c>
      <c r="L94" s="38">
        <v>2061.2833333333338</v>
      </c>
      <c r="M94" s="28">
        <v>1976.95</v>
      </c>
      <c r="N94" s="28">
        <v>1904.05</v>
      </c>
      <c r="O94" s="39">
        <v>3719200</v>
      </c>
      <c r="P94" s="40">
        <v>-4.916272529720056E-2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1307.1500000000001</v>
      </c>
      <c r="F95" s="37">
        <v>1310.9333333333334</v>
      </c>
      <c r="G95" s="38">
        <v>1298.5166666666669</v>
      </c>
      <c r="H95" s="38">
        <v>1289.8833333333334</v>
      </c>
      <c r="I95" s="38">
        <v>1277.4666666666669</v>
      </c>
      <c r="J95" s="38">
        <v>1319.5666666666668</v>
      </c>
      <c r="K95" s="38">
        <v>1331.9833333333333</v>
      </c>
      <c r="L95" s="38">
        <v>1340.6166666666668</v>
      </c>
      <c r="M95" s="28">
        <v>1323.35</v>
      </c>
      <c r="N95" s="28">
        <v>1302.3</v>
      </c>
      <c r="O95" s="39">
        <v>88563200</v>
      </c>
      <c r="P95" s="40">
        <v>1.0879459605376323E-2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568.25</v>
      </c>
      <c r="F96" s="37">
        <v>567.23333333333335</v>
      </c>
      <c r="G96" s="38">
        <v>559.51666666666665</v>
      </c>
      <c r="H96" s="38">
        <v>550.7833333333333</v>
      </c>
      <c r="I96" s="38">
        <v>543.06666666666661</v>
      </c>
      <c r="J96" s="38">
        <v>575.9666666666667</v>
      </c>
      <c r="K96" s="38">
        <v>583.68333333333339</v>
      </c>
      <c r="L96" s="38">
        <v>592.41666666666674</v>
      </c>
      <c r="M96" s="28">
        <v>574.95000000000005</v>
      </c>
      <c r="N96" s="28">
        <v>558.5</v>
      </c>
      <c r="O96" s="39">
        <v>22666600</v>
      </c>
      <c r="P96" s="40">
        <v>-1.4726977144496509E-2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2566.15</v>
      </c>
      <c r="F97" s="37">
        <v>2532.65</v>
      </c>
      <c r="G97" s="38">
        <v>2459.2000000000003</v>
      </c>
      <c r="H97" s="38">
        <v>2352.25</v>
      </c>
      <c r="I97" s="38">
        <v>2278.8000000000002</v>
      </c>
      <c r="J97" s="38">
        <v>2639.6000000000004</v>
      </c>
      <c r="K97" s="38">
        <v>2713.05</v>
      </c>
      <c r="L97" s="38">
        <v>2820.0000000000005</v>
      </c>
      <c r="M97" s="28">
        <v>2606.1</v>
      </c>
      <c r="N97" s="28">
        <v>2425.6999999999998</v>
      </c>
      <c r="O97" s="39">
        <v>3577200</v>
      </c>
      <c r="P97" s="40">
        <v>3.2470343752705862E-2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445.05</v>
      </c>
      <c r="F98" s="37">
        <v>446.95</v>
      </c>
      <c r="G98" s="38">
        <v>438.45</v>
      </c>
      <c r="H98" s="38">
        <v>431.85</v>
      </c>
      <c r="I98" s="38">
        <v>423.35</v>
      </c>
      <c r="J98" s="38">
        <v>453.54999999999995</v>
      </c>
      <c r="K98" s="38">
        <v>462.04999999999995</v>
      </c>
      <c r="L98" s="38">
        <v>468.64999999999992</v>
      </c>
      <c r="M98" s="28">
        <v>455.45</v>
      </c>
      <c r="N98" s="28">
        <v>440.35</v>
      </c>
      <c r="O98" s="39">
        <v>39808325</v>
      </c>
      <c r="P98" s="40">
        <v>-3.3641942082032511E-3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104.85</v>
      </c>
      <c r="F99" s="37">
        <v>105.2</v>
      </c>
      <c r="G99" s="38">
        <v>101.5</v>
      </c>
      <c r="H99" s="38">
        <v>98.149999999999991</v>
      </c>
      <c r="I99" s="38">
        <v>94.449999999999989</v>
      </c>
      <c r="J99" s="38">
        <v>108.55000000000001</v>
      </c>
      <c r="K99" s="38">
        <v>112.25000000000003</v>
      </c>
      <c r="L99" s="38">
        <v>115.60000000000002</v>
      </c>
      <c r="M99" s="28">
        <v>108.9</v>
      </c>
      <c r="N99" s="28">
        <v>101.85</v>
      </c>
      <c r="O99" s="39">
        <v>15789600</v>
      </c>
      <c r="P99" s="40">
        <v>-2.7027027027027029E-2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269.7</v>
      </c>
      <c r="F100" s="37">
        <v>268.26666666666665</v>
      </c>
      <c r="G100" s="38">
        <v>265.93333333333328</v>
      </c>
      <c r="H100" s="38">
        <v>262.16666666666663</v>
      </c>
      <c r="I100" s="38">
        <v>259.83333333333326</v>
      </c>
      <c r="J100" s="38">
        <v>272.0333333333333</v>
      </c>
      <c r="K100" s="38">
        <v>274.36666666666667</v>
      </c>
      <c r="L100" s="38">
        <v>278.13333333333333</v>
      </c>
      <c r="M100" s="28">
        <v>270.60000000000002</v>
      </c>
      <c r="N100" s="28">
        <v>264.5</v>
      </c>
      <c r="O100" s="39">
        <v>12212100</v>
      </c>
      <c r="P100" s="40">
        <v>-5.9340659340659345E-3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2157.1999999999998</v>
      </c>
      <c r="F101" s="37">
        <v>2147.4</v>
      </c>
      <c r="G101" s="38">
        <v>2122.3500000000004</v>
      </c>
      <c r="H101" s="38">
        <v>2087.5000000000005</v>
      </c>
      <c r="I101" s="38">
        <v>2062.4500000000007</v>
      </c>
      <c r="J101" s="38">
        <v>2182.25</v>
      </c>
      <c r="K101" s="38">
        <v>2207.3000000000002</v>
      </c>
      <c r="L101" s="38">
        <v>2242.1499999999996</v>
      </c>
      <c r="M101" s="28">
        <v>2172.4499999999998</v>
      </c>
      <c r="N101" s="28">
        <v>2112.5500000000002</v>
      </c>
      <c r="O101" s="39">
        <v>10961100</v>
      </c>
      <c r="P101" s="40">
        <v>-9.0317331163547593E-3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39794.35</v>
      </c>
      <c r="F102" s="37">
        <v>39538.35</v>
      </c>
      <c r="G102" s="38">
        <v>39178.299999999996</v>
      </c>
      <c r="H102" s="38">
        <v>38562.25</v>
      </c>
      <c r="I102" s="38">
        <v>38202.199999999997</v>
      </c>
      <c r="J102" s="38">
        <v>40154.399999999994</v>
      </c>
      <c r="K102" s="38">
        <v>40514.449999999997</v>
      </c>
      <c r="L102" s="38">
        <v>41130.499999999993</v>
      </c>
      <c r="M102" s="28">
        <v>39898.400000000001</v>
      </c>
      <c r="N102" s="28">
        <v>38922.300000000003</v>
      </c>
      <c r="O102" s="39">
        <v>6735</v>
      </c>
      <c r="P102" s="40">
        <v>3.4562211981566823E-2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147</v>
      </c>
      <c r="F103" s="37">
        <v>145.70000000000002</v>
      </c>
      <c r="G103" s="38">
        <v>143.55000000000004</v>
      </c>
      <c r="H103" s="38">
        <v>140.10000000000002</v>
      </c>
      <c r="I103" s="38">
        <v>137.95000000000005</v>
      </c>
      <c r="J103" s="38">
        <v>149.15000000000003</v>
      </c>
      <c r="K103" s="38">
        <v>151.30000000000001</v>
      </c>
      <c r="L103" s="38">
        <v>154.75000000000003</v>
      </c>
      <c r="M103" s="28">
        <v>147.85</v>
      </c>
      <c r="N103" s="28">
        <v>142.25</v>
      </c>
      <c r="O103" s="39">
        <v>38876900</v>
      </c>
      <c r="P103" s="40">
        <v>1.1476279926526832E-2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722.05</v>
      </c>
      <c r="F104" s="37">
        <v>720.38333333333333</v>
      </c>
      <c r="G104" s="38">
        <v>714.91666666666663</v>
      </c>
      <c r="H104" s="38">
        <v>707.7833333333333</v>
      </c>
      <c r="I104" s="38">
        <v>702.31666666666661</v>
      </c>
      <c r="J104" s="38">
        <v>727.51666666666665</v>
      </c>
      <c r="K104" s="38">
        <v>732.98333333333335</v>
      </c>
      <c r="L104" s="38">
        <v>740.11666666666667</v>
      </c>
      <c r="M104" s="28">
        <v>725.85</v>
      </c>
      <c r="N104" s="28">
        <v>713.25</v>
      </c>
      <c r="O104" s="39">
        <v>115280000</v>
      </c>
      <c r="P104" s="40">
        <v>9.9136321476324119E-3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1284.55</v>
      </c>
      <c r="F105" s="37">
        <v>1282.5666666666668</v>
      </c>
      <c r="G105" s="38">
        <v>1267.8833333333337</v>
      </c>
      <c r="H105" s="38">
        <v>1251.2166666666669</v>
      </c>
      <c r="I105" s="38">
        <v>1236.5333333333338</v>
      </c>
      <c r="J105" s="38">
        <v>1299.2333333333336</v>
      </c>
      <c r="K105" s="38">
        <v>1313.9166666666665</v>
      </c>
      <c r="L105" s="38">
        <v>1330.5833333333335</v>
      </c>
      <c r="M105" s="28">
        <v>1297.25</v>
      </c>
      <c r="N105" s="28">
        <v>1265.9000000000001</v>
      </c>
      <c r="O105" s="39">
        <v>3051075</v>
      </c>
      <c r="P105" s="40">
        <v>-6.0916516682818778E-3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511.95</v>
      </c>
      <c r="F106" s="37">
        <v>511.31666666666666</v>
      </c>
      <c r="G106" s="38">
        <v>505.13333333333333</v>
      </c>
      <c r="H106" s="38">
        <v>498.31666666666666</v>
      </c>
      <c r="I106" s="38">
        <v>492.13333333333333</v>
      </c>
      <c r="J106" s="38">
        <v>518.13333333333333</v>
      </c>
      <c r="K106" s="38">
        <v>524.31666666666661</v>
      </c>
      <c r="L106" s="38">
        <v>531.13333333333333</v>
      </c>
      <c r="M106" s="28">
        <v>517.5</v>
      </c>
      <c r="N106" s="28">
        <v>504.5</v>
      </c>
      <c r="O106" s="39">
        <v>5706750</v>
      </c>
      <c r="P106" s="40">
        <v>1.3857428381079281E-2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9.15</v>
      </c>
      <c r="F107" s="37">
        <v>9.0833333333333339</v>
      </c>
      <c r="G107" s="38">
        <v>8.9666666666666686</v>
      </c>
      <c r="H107" s="38">
        <v>8.783333333333335</v>
      </c>
      <c r="I107" s="38">
        <v>8.6666666666666696</v>
      </c>
      <c r="J107" s="38">
        <v>9.2666666666666675</v>
      </c>
      <c r="K107" s="38">
        <v>9.3833333333333311</v>
      </c>
      <c r="L107" s="38">
        <v>9.5666666666666664</v>
      </c>
      <c r="M107" s="28">
        <v>9.1999999999999993</v>
      </c>
      <c r="N107" s="28">
        <v>8.9</v>
      </c>
      <c r="O107" s="39">
        <v>775810000</v>
      </c>
      <c r="P107" s="40">
        <v>-1.5107082555762907E-2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53.65</v>
      </c>
      <c r="F108" s="37">
        <v>54.1</v>
      </c>
      <c r="G108" s="38">
        <v>53</v>
      </c>
      <c r="H108" s="38">
        <v>52.35</v>
      </c>
      <c r="I108" s="38">
        <v>51.25</v>
      </c>
      <c r="J108" s="38">
        <v>54.75</v>
      </c>
      <c r="K108" s="38">
        <v>55.850000000000009</v>
      </c>
      <c r="L108" s="38">
        <v>56.5</v>
      </c>
      <c r="M108" s="28">
        <v>55.2</v>
      </c>
      <c r="N108" s="28">
        <v>53.45</v>
      </c>
      <c r="O108" s="39">
        <v>106430000</v>
      </c>
      <c r="P108" s="40">
        <v>-1.0324760653275765E-3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38.65</v>
      </c>
      <c r="F109" s="37">
        <v>38.633333333333333</v>
      </c>
      <c r="G109" s="38">
        <v>37.916666666666664</v>
      </c>
      <c r="H109" s="38">
        <v>37.18333333333333</v>
      </c>
      <c r="I109" s="38">
        <v>36.466666666666661</v>
      </c>
      <c r="J109" s="38">
        <v>39.366666666666667</v>
      </c>
      <c r="K109" s="38">
        <v>40.083333333333336</v>
      </c>
      <c r="L109" s="38">
        <v>40.81666666666667</v>
      </c>
      <c r="M109" s="28">
        <v>39.35</v>
      </c>
      <c r="N109" s="28">
        <v>37.9</v>
      </c>
      <c r="O109" s="39">
        <v>230303100</v>
      </c>
      <c r="P109" s="40">
        <v>2.7759852839979542E-2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200.8</v>
      </c>
      <c r="F110" s="37">
        <v>196.5</v>
      </c>
      <c r="G110" s="38">
        <v>189.3</v>
      </c>
      <c r="H110" s="38">
        <v>177.8</v>
      </c>
      <c r="I110" s="38">
        <v>170.60000000000002</v>
      </c>
      <c r="J110" s="38">
        <v>208</v>
      </c>
      <c r="K110" s="38">
        <v>215.2</v>
      </c>
      <c r="L110" s="38">
        <v>226.7</v>
      </c>
      <c r="M110" s="28">
        <v>203.7</v>
      </c>
      <c r="N110" s="28">
        <v>185</v>
      </c>
      <c r="O110" s="39">
        <v>51045000</v>
      </c>
      <c r="P110" s="40">
        <v>-2.2126436781609197E-2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349.35</v>
      </c>
      <c r="F111" s="37">
        <v>347.34999999999997</v>
      </c>
      <c r="G111" s="38">
        <v>341.74999999999994</v>
      </c>
      <c r="H111" s="38">
        <v>334.15</v>
      </c>
      <c r="I111" s="38">
        <v>328.54999999999995</v>
      </c>
      <c r="J111" s="38">
        <v>354.94999999999993</v>
      </c>
      <c r="K111" s="38">
        <v>360.54999999999995</v>
      </c>
      <c r="L111" s="38">
        <v>368.14999999999992</v>
      </c>
      <c r="M111" s="28">
        <v>352.95</v>
      </c>
      <c r="N111" s="28">
        <v>339.75</v>
      </c>
      <c r="O111" s="39">
        <v>15087875</v>
      </c>
      <c r="P111" s="40">
        <v>-5.1677243880326384E-3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249.7</v>
      </c>
      <c r="F112" s="37">
        <v>248.63333333333335</v>
      </c>
      <c r="G112" s="38">
        <v>245.3666666666667</v>
      </c>
      <c r="H112" s="38">
        <v>241.03333333333336</v>
      </c>
      <c r="I112" s="38">
        <v>237.76666666666671</v>
      </c>
      <c r="J112" s="38">
        <v>252.9666666666667</v>
      </c>
      <c r="K112" s="38">
        <v>256.23333333333335</v>
      </c>
      <c r="L112" s="38">
        <v>260.56666666666672</v>
      </c>
      <c r="M112" s="28">
        <v>251.9</v>
      </c>
      <c r="N112" s="28">
        <v>244.3</v>
      </c>
      <c r="O112" s="39">
        <v>23122478</v>
      </c>
      <c r="P112" s="40">
        <v>-3.5240812216814903E-2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186.45</v>
      </c>
      <c r="F113" s="37">
        <v>188.71666666666667</v>
      </c>
      <c r="G113" s="38">
        <v>182.88333333333333</v>
      </c>
      <c r="H113" s="38">
        <v>179.31666666666666</v>
      </c>
      <c r="I113" s="38">
        <v>173.48333333333332</v>
      </c>
      <c r="J113" s="38">
        <v>192.28333333333333</v>
      </c>
      <c r="K113" s="38">
        <v>198.11666666666665</v>
      </c>
      <c r="L113" s="38">
        <v>201.68333333333334</v>
      </c>
      <c r="M113" s="28">
        <v>194.55</v>
      </c>
      <c r="N113" s="28">
        <v>185.15</v>
      </c>
      <c r="O113" s="39">
        <v>13592300</v>
      </c>
      <c r="P113" s="40">
        <v>-2.3541666666666666E-2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4183.7</v>
      </c>
      <c r="F114" s="37">
        <v>4210.916666666667</v>
      </c>
      <c r="G114" s="38">
        <v>4112.8333333333339</v>
      </c>
      <c r="H114" s="38">
        <v>4041.9666666666672</v>
      </c>
      <c r="I114" s="38">
        <v>3943.8833333333341</v>
      </c>
      <c r="J114" s="38">
        <v>4281.7833333333338</v>
      </c>
      <c r="K114" s="38">
        <v>4379.8666666666677</v>
      </c>
      <c r="L114" s="38">
        <v>4450.7333333333336</v>
      </c>
      <c r="M114" s="28">
        <v>4309</v>
      </c>
      <c r="N114" s="28">
        <v>4140.05</v>
      </c>
      <c r="O114" s="39">
        <v>382200</v>
      </c>
      <c r="P114" s="40">
        <v>3.0744336569579287E-2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1752.45</v>
      </c>
      <c r="F115" s="37">
        <v>1751.1499999999999</v>
      </c>
      <c r="G115" s="38">
        <v>1725.2999999999997</v>
      </c>
      <c r="H115" s="38">
        <v>1698.1499999999999</v>
      </c>
      <c r="I115" s="38">
        <v>1672.2999999999997</v>
      </c>
      <c r="J115" s="38">
        <v>1778.2999999999997</v>
      </c>
      <c r="K115" s="38">
        <v>1804.1499999999996</v>
      </c>
      <c r="L115" s="38">
        <v>1831.2999999999997</v>
      </c>
      <c r="M115" s="28">
        <v>1777</v>
      </c>
      <c r="N115" s="28">
        <v>1724</v>
      </c>
      <c r="O115" s="39">
        <v>2500050</v>
      </c>
      <c r="P115" s="40">
        <v>8.2472979512824649E-3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917.65</v>
      </c>
      <c r="F116" s="37">
        <v>919.94999999999993</v>
      </c>
      <c r="G116" s="38">
        <v>903.29999999999984</v>
      </c>
      <c r="H116" s="38">
        <v>888.94999999999993</v>
      </c>
      <c r="I116" s="38">
        <v>872.29999999999984</v>
      </c>
      <c r="J116" s="38">
        <v>934.29999999999984</v>
      </c>
      <c r="K116" s="38">
        <v>950.94999999999993</v>
      </c>
      <c r="L116" s="38">
        <v>965.29999999999984</v>
      </c>
      <c r="M116" s="28">
        <v>936.6</v>
      </c>
      <c r="N116" s="28">
        <v>905.6</v>
      </c>
      <c r="O116" s="39">
        <v>26447400</v>
      </c>
      <c r="P116" s="40">
        <v>1.1531444700698772E-2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199.7</v>
      </c>
      <c r="F117" s="37">
        <v>199.4</v>
      </c>
      <c r="G117" s="38">
        <v>194.10000000000002</v>
      </c>
      <c r="H117" s="38">
        <v>188.50000000000003</v>
      </c>
      <c r="I117" s="38">
        <v>183.20000000000005</v>
      </c>
      <c r="J117" s="38">
        <v>205</v>
      </c>
      <c r="K117" s="38">
        <v>210.3</v>
      </c>
      <c r="L117" s="38">
        <v>215.89999999999998</v>
      </c>
      <c r="M117" s="28">
        <v>204.7</v>
      </c>
      <c r="N117" s="28">
        <v>193.8</v>
      </c>
      <c r="O117" s="39">
        <v>12686800</v>
      </c>
      <c r="P117" s="40">
        <v>-3.5341707472855012E-2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1544.35</v>
      </c>
      <c r="F118" s="37">
        <v>1547.8666666666668</v>
      </c>
      <c r="G118" s="38">
        <v>1532.7833333333335</v>
      </c>
      <c r="H118" s="38">
        <v>1521.2166666666667</v>
      </c>
      <c r="I118" s="38">
        <v>1506.1333333333334</v>
      </c>
      <c r="J118" s="38">
        <v>1559.4333333333336</v>
      </c>
      <c r="K118" s="38">
        <v>1574.5166666666667</v>
      </c>
      <c r="L118" s="38">
        <v>1586.0833333333337</v>
      </c>
      <c r="M118" s="28">
        <v>1562.95</v>
      </c>
      <c r="N118" s="28">
        <v>1536.3</v>
      </c>
      <c r="O118" s="39">
        <v>43196700</v>
      </c>
      <c r="P118" s="40">
        <v>3.9586732704720372E-2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678.4</v>
      </c>
      <c r="F119" s="37">
        <v>684.55000000000007</v>
      </c>
      <c r="G119" s="38">
        <v>655.85000000000014</v>
      </c>
      <c r="H119" s="38">
        <v>633.30000000000007</v>
      </c>
      <c r="I119" s="38">
        <v>604.60000000000014</v>
      </c>
      <c r="J119" s="38">
        <v>707.10000000000014</v>
      </c>
      <c r="K119" s="38">
        <v>735.80000000000018</v>
      </c>
      <c r="L119" s="38">
        <v>758.35000000000014</v>
      </c>
      <c r="M119" s="28">
        <v>713.25</v>
      </c>
      <c r="N119" s="28">
        <v>662</v>
      </c>
      <c r="O119" s="39">
        <v>1661250</v>
      </c>
      <c r="P119" s="40">
        <v>-1.2923351158645277E-2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126.7</v>
      </c>
      <c r="F120" s="37">
        <v>125.85000000000001</v>
      </c>
      <c r="G120" s="38">
        <v>123.75000000000001</v>
      </c>
      <c r="H120" s="38">
        <v>120.80000000000001</v>
      </c>
      <c r="I120" s="38">
        <v>118.70000000000002</v>
      </c>
      <c r="J120" s="38">
        <v>128.80000000000001</v>
      </c>
      <c r="K120" s="38">
        <v>130.9</v>
      </c>
      <c r="L120" s="38">
        <v>133.85000000000002</v>
      </c>
      <c r="M120" s="28">
        <v>127.95</v>
      </c>
      <c r="N120" s="28">
        <v>122.9</v>
      </c>
      <c r="O120" s="39">
        <v>54899000</v>
      </c>
      <c r="P120" s="40">
        <v>1.8081002892960461E-2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986.05</v>
      </c>
      <c r="F121" s="37">
        <v>981.93333333333339</v>
      </c>
      <c r="G121" s="38">
        <v>966.66666666666674</v>
      </c>
      <c r="H121" s="38">
        <v>947.2833333333333</v>
      </c>
      <c r="I121" s="38">
        <v>932.01666666666665</v>
      </c>
      <c r="J121" s="38">
        <v>1001.3166666666668</v>
      </c>
      <c r="K121" s="38">
        <v>1016.5833333333335</v>
      </c>
      <c r="L121" s="38">
        <v>1035.9666666666669</v>
      </c>
      <c r="M121" s="28">
        <v>997.2</v>
      </c>
      <c r="N121" s="28">
        <v>962.55</v>
      </c>
      <c r="O121" s="39">
        <v>734850</v>
      </c>
      <c r="P121" s="40">
        <v>2.2542266750156543E-2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684.6</v>
      </c>
      <c r="F122" s="37">
        <v>686.41666666666663</v>
      </c>
      <c r="G122" s="38">
        <v>676.38333333333321</v>
      </c>
      <c r="H122" s="38">
        <v>668.16666666666663</v>
      </c>
      <c r="I122" s="38">
        <v>658.13333333333321</v>
      </c>
      <c r="J122" s="38">
        <v>694.63333333333321</v>
      </c>
      <c r="K122" s="38">
        <v>704.66666666666674</v>
      </c>
      <c r="L122" s="38">
        <v>712.88333333333321</v>
      </c>
      <c r="M122" s="28">
        <v>696.45</v>
      </c>
      <c r="N122" s="28">
        <v>678.2</v>
      </c>
      <c r="O122" s="39">
        <v>14830375</v>
      </c>
      <c r="P122" s="40">
        <v>2.5223808371642873E-2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262.75</v>
      </c>
      <c r="F123" s="37">
        <v>261.46666666666664</v>
      </c>
      <c r="G123" s="38">
        <v>258.68333333333328</v>
      </c>
      <c r="H123" s="38">
        <v>254.61666666666662</v>
      </c>
      <c r="I123" s="38">
        <v>251.83333333333326</v>
      </c>
      <c r="J123" s="38">
        <v>265.5333333333333</v>
      </c>
      <c r="K123" s="38">
        <v>268.31666666666672</v>
      </c>
      <c r="L123" s="38">
        <v>272.38333333333333</v>
      </c>
      <c r="M123" s="28">
        <v>264.25</v>
      </c>
      <c r="N123" s="28">
        <v>257.39999999999998</v>
      </c>
      <c r="O123" s="39">
        <v>109299200</v>
      </c>
      <c r="P123" s="40">
        <v>1.6819981542675121E-2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506.2</v>
      </c>
      <c r="F124" s="37">
        <v>507.15000000000003</v>
      </c>
      <c r="G124" s="38">
        <v>497.25000000000011</v>
      </c>
      <c r="H124" s="38">
        <v>488.30000000000007</v>
      </c>
      <c r="I124" s="38">
        <v>478.40000000000015</v>
      </c>
      <c r="J124" s="38">
        <v>516.10000000000014</v>
      </c>
      <c r="K124" s="38">
        <v>526</v>
      </c>
      <c r="L124" s="38">
        <v>534.95000000000005</v>
      </c>
      <c r="M124" s="28">
        <v>517.04999999999995</v>
      </c>
      <c r="N124" s="28">
        <v>498.2</v>
      </c>
      <c r="O124" s="39">
        <v>29637500</v>
      </c>
      <c r="P124" s="40">
        <v>-7.6176125899882806E-3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2413.15</v>
      </c>
      <c r="F125" s="37">
        <v>2418.3666666666668</v>
      </c>
      <c r="G125" s="38">
        <v>2334.9333333333334</v>
      </c>
      <c r="H125" s="38">
        <v>2256.7166666666667</v>
      </c>
      <c r="I125" s="38">
        <v>2173.2833333333333</v>
      </c>
      <c r="J125" s="38">
        <v>2496.5833333333335</v>
      </c>
      <c r="K125" s="38">
        <v>2580.0166666666669</v>
      </c>
      <c r="L125" s="38">
        <v>2658.2333333333336</v>
      </c>
      <c r="M125" s="28">
        <v>2501.8000000000002</v>
      </c>
      <c r="N125" s="28">
        <v>2340.15</v>
      </c>
      <c r="O125" s="39">
        <v>279475</v>
      </c>
      <c r="P125" s="40">
        <v>-4.7704233750745381E-2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690.85</v>
      </c>
      <c r="F126" s="37">
        <v>692.30000000000007</v>
      </c>
      <c r="G126" s="38">
        <v>680.95000000000016</v>
      </c>
      <c r="H126" s="38">
        <v>671.05000000000007</v>
      </c>
      <c r="I126" s="38">
        <v>659.70000000000016</v>
      </c>
      <c r="J126" s="38">
        <v>702.20000000000016</v>
      </c>
      <c r="K126" s="38">
        <v>713.55000000000007</v>
      </c>
      <c r="L126" s="38">
        <v>723.45000000000016</v>
      </c>
      <c r="M126" s="28">
        <v>703.65</v>
      </c>
      <c r="N126" s="28">
        <v>682.4</v>
      </c>
      <c r="O126" s="39">
        <v>27309150</v>
      </c>
      <c r="P126" s="40">
        <v>-3.9881831610044313E-3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496.85</v>
      </c>
      <c r="F127" s="37">
        <v>499.18333333333334</v>
      </c>
      <c r="G127" s="38">
        <v>490.11666666666667</v>
      </c>
      <c r="H127" s="38">
        <v>483.38333333333333</v>
      </c>
      <c r="I127" s="38">
        <v>474.31666666666666</v>
      </c>
      <c r="J127" s="38">
        <v>505.91666666666669</v>
      </c>
      <c r="K127" s="38">
        <v>514.98333333333335</v>
      </c>
      <c r="L127" s="38">
        <v>521.7166666666667</v>
      </c>
      <c r="M127" s="28">
        <v>508.25</v>
      </c>
      <c r="N127" s="28">
        <v>492.45</v>
      </c>
      <c r="O127" s="39">
        <v>9556875</v>
      </c>
      <c r="P127" s="40">
        <v>2.4453972933136808E-2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1777.55</v>
      </c>
      <c r="F128" s="37">
        <v>1776.9166666666667</v>
      </c>
      <c r="G128" s="38">
        <v>1756.8833333333334</v>
      </c>
      <c r="H128" s="38">
        <v>1736.2166666666667</v>
      </c>
      <c r="I128" s="38">
        <v>1716.1833333333334</v>
      </c>
      <c r="J128" s="38">
        <v>1797.5833333333335</v>
      </c>
      <c r="K128" s="38">
        <v>1817.6166666666668</v>
      </c>
      <c r="L128" s="38">
        <v>1838.2833333333335</v>
      </c>
      <c r="M128" s="28">
        <v>1796.95</v>
      </c>
      <c r="N128" s="28">
        <v>1756.25</v>
      </c>
      <c r="O128" s="39">
        <v>14014400</v>
      </c>
      <c r="P128" s="40">
        <v>2.3905546788240108E-2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81.3</v>
      </c>
      <c r="F129" s="37">
        <v>81.100000000000009</v>
      </c>
      <c r="G129" s="38">
        <v>79.40000000000002</v>
      </c>
      <c r="H129" s="38">
        <v>77.500000000000014</v>
      </c>
      <c r="I129" s="38">
        <v>75.800000000000026</v>
      </c>
      <c r="J129" s="38">
        <v>83.000000000000014</v>
      </c>
      <c r="K129" s="38">
        <v>84.7</v>
      </c>
      <c r="L129" s="38">
        <v>86.600000000000009</v>
      </c>
      <c r="M129" s="28">
        <v>82.8</v>
      </c>
      <c r="N129" s="28">
        <v>79.2</v>
      </c>
      <c r="O129" s="39">
        <v>57363472</v>
      </c>
      <c r="P129" s="40">
        <v>8.4719171634766235E-3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2338.85</v>
      </c>
      <c r="F130" s="37">
        <v>2347.0499999999997</v>
      </c>
      <c r="G130" s="38">
        <v>2317.9499999999994</v>
      </c>
      <c r="H130" s="38">
        <v>2297.0499999999997</v>
      </c>
      <c r="I130" s="38">
        <v>2267.9499999999994</v>
      </c>
      <c r="J130" s="38">
        <v>2367.9499999999994</v>
      </c>
      <c r="K130" s="38">
        <v>2397.0499999999997</v>
      </c>
      <c r="L130" s="38">
        <v>2417.9499999999994</v>
      </c>
      <c r="M130" s="28">
        <v>2376.15</v>
      </c>
      <c r="N130" s="28">
        <v>2326.15</v>
      </c>
      <c r="O130" s="39">
        <v>752000</v>
      </c>
      <c r="P130" s="40">
        <v>-2.4010382868267358E-2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564.4</v>
      </c>
      <c r="F131" s="37">
        <v>565.44999999999993</v>
      </c>
      <c r="G131" s="38">
        <v>558.29999999999984</v>
      </c>
      <c r="H131" s="38">
        <v>552.19999999999993</v>
      </c>
      <c r="I131" s="38">
        <v>545.04999999999984</v>
      </c>
      <c r="J131" s="38">
        <v>571.54999999999984</v>
      </c>
      <c r="K131" s="38">
        <v>578.69999999999993</v>
      </c>
      <c r="L131" s="38">
        <v>584.79999999999984</v>
      </c>
      <c r="M131" s="28">
        <v>572.6</v>
      </c>
      <c r="N131" s="28">
        <v>559.35</v>
      </c>
      <c r="O131" s="39">
        <v>7709400</v>
      </c>
      <c r="P131" s="40">
        <v>-7.1859063514140009E-3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364.7</v>
      </c>
      <c r="F132" s="37">
        <v>362.7</v>
      </c>
      <c r="G132" s="38">
        <v>358.34999999999997</v>
      </c>
      <c r="H132" s="38">
        <v>352</v>
      </c>
      <c r="I132" s="38">
        <v>347.65</v>
      </c>
      <c r="J132" s="38">
        <v>369.04999999999995</v>
      </c>
      <c r="K132" s="38">
        <v>373.4</v>
      </c>
      <c r="L132" s="38">
        <v>379.74999999999994</v>
      </c>
      <c r="M132" s="28">
        <v>367.05</v>
      </c>
      <c r="N132" s="28">
        <v>356.35</v>
      </c>
      <c r="O132" s="39">
        <v>21154000</v>
      </c>
      <c r="P132" s="40">
        <v>1.4385729356478373E-2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1627.65</v>
      </c>
      <c r="F133" s="37">
        <v>1627.0833333333333</v>
      </c>
      <c r="G133" s="38">
        <v>1616.6166666666666</v>
      </c>
      <c r="H133" s="38">
        <v>1605.5833333333333</v>
      </c>
      <c r="I133" s="38">
        <v>1595.1166666666666</v>
      </c>
      <c r="J133" s="38">
        <v>1638.1166666666666</v>
      </c>
      <c r="K133" s="38">
        <v>1648.5833333333333</v>
      </c>
      <c r="L133" s="38">
        <v>1659.6166666666666</v>
      </c>
      <c r="M133" s="28">
        <v>1637.55</v>
      </c>
      <c r="N133" s="28">
        <v>1616.05</v>
      </c>
      <c r="O133" s="39">
        <v>14661050</v>
      </c>
      <c r="P133" s="40">
        <v>1.6853874136932526E-2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4608.45</v>
      </c>
      <c r="F134" s="37">
        <v>4603.7166666666662</v>
      </c>
      <c r="G134" s="38">
        <v>4487.0833333333321</v>
      </c>
      <c r="H134" s="38">
        <v>4365.7166666666662</v>
      </c>
      <c r="I134" s="38">
        <v>4249.0833333333321</v>
      </c>
      <c r="J134" s="38">
        <v>4725.0833333333321</v>
      </c>
      <c r="K134" s="38">
        <v>4841.7166666666653</v>
      </c>
      <c r="L134" s="38">
        <v>4963.0833333333321</v>
      </c>
      <c r="M134" s="28">
        <v>4720.3500000000004</v>
      </c>
      <c r="N134" s="28">
        <v>4482.3500000000004</v>
      </c>
      <c r="O134" s="39">
        <v>1787700</v>
      </c>
      <c r="P134" s="40">
        <v>4.6724047075355699E-2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3879.85</v>
      </c>
      <c r="F135" s="37">
        <v>3865.9166666666665</v>
      </c>
      <c r="G135" s="38">
        <v>3787.833333333333</v>
      </c>
      <c r="H135" s="38">
        <v>3695.8166666666666</v>
      </c>
      <c r="I135" s="38">
        <v>3617.7333333333331</v>
      </c>
      <c r="J135" s="38">
        <v>3957.9333333333329</v>
      </c>
      <c r="K135" s="38">
        <v>4036.016666666666</v>
      </c>
      <c r="L135" s="38">
        <v>4128.0333333333328</v>
      </c>
      <c r="M135" s="28">
        <v>3944</v>
      </c>
      <c r="N135" s="28">
        <v>3773.9</v>
      </c>
      <c r="O135" s="39">
        <v>921400</v>
      </c>
      <c r="P135" s="40">
        <v>2.6515151515151516E-2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726.9</v>
      </c>
      <c r="F136" s="37">
        <v>723.91666666666663</v>
      </c>
      <c r="G136" s="38">
        <v>715.93333333333328</v>
      </c>
      <c r="H136" s="38">
        <v>704.9666666666667</v>
      </c>
      <c r="I136" s="38">
        <v>696.98333333333335</v>
      </c>
      <c r="J136" s="38">
        <v>734.88333333333321</v>
      </c>
      <c r="K136" s="38">
        <v>742.86666666666656</v>
      </c>
      <c r="L136" s="38">
        <v>753.83333333333314</v>
      </c>
      <c r="M136" s="28">
        <v>731.9</v>
      </c>
      <c r="N136" s="28">
        <v>712.95</v>
      </c>
      <c r="O136" s="39">
        <v>7927950</v>
      </c>
      <c r="P136" s="40">
        <v>-1.1027462623263705E-2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896.45</v>
      </c>
      <c r="F137" s="37">
        <v>901.9666666666667</v>
      </c>
      <c r="G137" s="38">
        <v>885.98333333333335</v>
      </c>
      <c r="H137" s="38">
        <v>875.51666666666665</v>
      </c>
      <c r="I137" s="38">
        <v>859.5333333333333</v>
      </c>
      <c r="J137" s="38">
        <v>912.43333333333339</v>
      </c>
      <c r="K137" s="38">
        <v>928.41666666666674</v>
      </c>
      <c r="L137" s="38">
        <v>938.88333333333344</v>
      </c>
      <c r="M137" s="28">
        <v>917.95</v>
      </c>
      <c r="N137" s="28">
        <v>891.5</v>
      </c>
      <c r="O137" s="39">
        <v>11540900</v>
      </c>
      <c r="P137" s="40">
        <v>7.7012407554550456E-3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175.6</v>
      </c>
      <c r="F138" s="37">
        <v>175.68333333333331</v>
      </c>
      <c r="G138" s="38">
        <v>173.16666666666663</v>
      </c>
      <c r="H138" s="38">
        <v>170.73333333333332</v>
      </c>
      <c r="I138" s="38">
        <v>168.21666666666664</v>
      </c>
      <c r="J138" s="38">
        <v>178.11666666666662</v>
      </c>
      <c r="K138" s="38">
        <v>180.63333333333333</v>
      </c>
      <c r="L138" s="38">
        <v>183.06666666666661</v>
      </c>
      <c r="M138" s="28">
        <v>178.2</v>
      </c>
      <c r="N138" s="28">
        <v>173.25</v>
      </c>
      <c r="O138" s="39">
        <v>26536000</v>
      </c>
      <c r="P138" s="40">
        <v>-3.4633294528521534E-2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109.8</v>
      </c>
      <c r="F139" s="37">
        <v>109.13333333333333</v>
      </c>
      <c r="G139" s="38">
        <v>107.46666666666665</v>
      </c>
      <c r="H139" s="38">
        <v>105.13333333333333</v>
      </c>
      <c r="I139" s="38">
        <v>103.46666666666665</v>
      </c>
      <c r="J139" s="38">
        <v>111.46666666666665</v>
      </c>
      <c r="K139" s="38">
        <v>113.13333333333334</v>
      </c>
      <c r="L139" s="38">
        <v>115.46666666666665</v>
      </c>
      <c r="M139" s="28">
        <v>110.8</v>
      </c>
      <c r="N139" s="28">
        <v>106.8</v>
      </c>
      <c r="O139" s="39">
        <v>29331000</v>
      </c>
      <c r="P139" s="40">
        <v>-5.1114291555919033E-4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503.75</v>
      </c>
      <c r="F140" s="37">
        <v>508.15000000000003</v>
      </c>
      <c r="G140" s="38">
        <v>495.6</v>
      </c>
      <c r="H140" s="38">
        <v>487.45</v>
      </c>
      <c r="I140" s="38">
        <v>474.9</v>
      </c>
      <c r="J140" s="38">
        <v>516.30000000000007</v>
      </c>
      <c r="K140" s="38">
        <v>528.85000000000014</v>
      </c>
      <c r="L140" s="38">
        <v>537.00000000000011</v>
      </c>
      <c r="M140" s="28">
        <v>520.70000000000005</v>
      </c>
      <c r="N140" s="28">
        <v>500</v>
      </c>
      <c r="O140" s="39">
        <v>8617200</v>
      </c>
      <c r="P140" s="40">
        <v>3.7941750379417501E-2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7293.2</v>
      </c>
      <c r="F141" s="37">
        <v>7283.3833333333341</v>
      </c>
      <c r="G141" s="38">
        <v>7185.7166666666681</v>
      </c>
      <c r="H141" s="38">
        <v>7078.2333333333336</v>
      </c>
      <c r="I141" s="38">
        <v>6980.5666666666675</v>
      </c>
      <c r="J141" s="38">
        <v>7390.8666666666686</v>
      </c>
      <c r="K141" s="38">
        <v>7488.5333333333347</v>
      </c>
      <c r="L141" s="38">
        <v>7596.0166666666692</v>
      </c>
      <c r="M141" s="28">
        <v>7381.05</v>
      </c>
      <c r="N141" s="28">
        <v>7175.9</v>
      </c>
      <c r="O141" s="39">
        <v>2731500</v>
      </c>
      <c r="P141" s="40">
        <v>-2.4046019722738315E-2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818.05</v>
      </c>
      <c r="F142" s="37">
        <v>812.91666666666663</v>
      </c>
      <c r="G142" s="38">
        <v>804.18333333333328</v>
      </c>
      <c r="H142" s="38">
        <v>790.31666666666661</v>
      </c>
      <c r="I142" s="38">
        <v>781.58333333333326</v>
      </c>
      <c r="J142" s="38">
        <v>826.7833333333333</v>
      </c>
      <c r="K142" s="38">
        <v>835.51666666666665</v>
      </c>
      <c r="L142" s="38">
        <v>849.38333333333333</v>
      </c>
      <c r="M142" s="28">
        <v>821.65</v>
      </c>
      <c r="N142" s="28">
        <v>799.05</v>
      </c>
      <c r="O142" s="39">
        <v>13172500</v>
      </c>
      <c r="P142" s="40">
        <v>-8.1882352941176472E-3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1270.55</v>
      </c>
      <c r="F143" s="37">
        <v>1273.1833333333334</v>
      </c>
      <c r="G143" s="38">
        <v>1250.3666666666668</v>
      </c>
      <c r="H143" s="38">
        <v>1230.1833333333334</v>
      </c>
      <c r="I143" s="38">
        <v>1207.3666666666668</v>
      </c>
      <c r="J143" s="38">
        <v>1293.3666666666668</v>
      </c>
      <c r="K143" s="38">
        <v>1316.1833333333334</v>
      </c>
      <c r="L143" s="38">
        <v>1336.3666666666668</v>
      </c>
      <c r="M143" s="28">
        <v>1296</v>
      </c>
      <c r="N143" s="28">
        <v>1253</v>
      </c>
      <c r="O143" s="39">
        <v>2602200</v>
      </c>
      <c r="P143" s="40">
        <v>-2.9312029426978563E-3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2095.1999999999998</v>
      </c>
      <c r="F144" s="37">
        <v>2104.833333333333</v>
      </c>
      <c r="G144" s="38">
        <v>2070.3166666666662</v>
      </c>
      <c r="H144" s="38">
        <v>2045.4333333333329</v>
      </c>
      <c r="I144" s="38">
        <v>2010.9166666666661</v>
      </c>
      <c r="J144" s="38">
        <v>2129.7166666666662</v>
      </c>
      <c r="K144" s="38">
        <v>2164.2333333333327</v>
      </c>
      <c r="L144" s="38">
        <v>2189.1166666666663</v>
      </c>
      <c r="M144" s="28">
        <v>2139.35</v>
      </c>
      <c r="N144" s="28">
        <v>2079.9499999999998</v>
      </c>
      <c r="O144" s="39">
        <v>336600</v>
      </c>
      <c r="P144" s="40">
        <v>4.1766109785202864E-3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710.55</v>
      </c>
      <c r="F145" s="37">
        <v>712.9666666666667</v>
      </c>
      <c r="G145" s="38">
        <v>699.73333333333335</v>
      </c>
      <c r="H145" s="38">
        <v>688.91666666666663</v>
      </c>
      <c r="I145" s="38">
        <v>675.68333333333328</v>
      </c>
      <c r="J145" s="38">
        <v>723.78333333333342</v>
      </c>
      <c r="K145" s="38">
        <v>737.01666666666677</v>
      </c>
      <c r="L145" s="38">
        <v>747.83333333333348</v>
      </c>
      <c r="M145" s="28">
        <v>726.2</v>
      </c>
      <c r="N145" s="28">
        <v>702.15</v>
      </c>
      <c r="O145" s="39">
        <v>1963000</v>
      </c>
      <c r="P145" s="40">
        <v>7.3382254836557703E-3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767.85</v>
      </c>
      <c r="F146" s="37">
        <v>764.7833333333333</v>
      </c>
      <c r="G146" s="38">
        <v>758.56666666666661</v>
      </c>
      <c r="H146" s="38">
        <v>749.2833333333333</v>
      </c>
      <c r="I146" s="38">
        <v>743.06666666666661</v>
      </c>
      <c r="J146" s="38">
        <v>774.06666666666661</v>
      </c>
      <c r="K146" s="38">
        <v>780.2833333333333</v>
      </c>
      <c r="L146" s="38">
        <v>789.56666666666661</v>
      </c>
      <c r="M146" s="28">
        <v>771</v>
      </c>
      <c r="N146" s="28">
        <v>755.5</v>
      </c>
      <c r="O146" s="39">
        <v>2828600</v>
      </c>
      <c r="P146" s="40">
        <v>-6.6722854333473806E-3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3381.85</v>
      </c>
      <c r="F147" s="37">
        <v>3367.9833333333336</v>
      </c>
      <c r="G147" s="38">
        <v>3294.8666666666672</v>
      </c>
      <c r="H147" s="38">
        <v>3207.8833333333337</v>
      </c>
      <c r="I147" s="38">
        <v>3134.7666666666673</v>
      </c>
      <c r="J147" s="38">
        <v>3454.9666666666672</v>
      </c>
      <c r="K147" s="38">
        <v>3528.0833333333339</v>
      </c>
      <c r="L147" s="38">
        <v>3615.0666666666671</v>
      </c>
      <c r="M147" s="28">
        <v>3441.1</v>
      </c>
      <c r="N147" s="28">
        <v>3281</v>
      </c>
      <c r="O147" s="39">
        <v>2664400</v>
      </c>
      <c r="P147" s="40">
        <v>-1.025260029717682E-2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124.25</v>
      </c>
      <c r="F148" s="37">
        <v>124.3</v>
      </c>
      <c r="G148" s="38">
        <v>121.39999999999999</v>
      </c>
      <c r="H148" s="38">
        <v>118.55</v>
      </c>
      <c r="I148" s="38">
        <v>115.64999999999999</v>
      </c>
      <c r="J148" s="38">
        <v>127.14999999999999</v>
      </c>
      <c r="K148" s="38">
        <v>130.05000000000001</v>
      </c>
      <c r="L148" s="38">
        <v>132.89999999999998</v>
      </c>
      <c r="M148" s="28">
        <v>127.2</v>
      </c>
      <c r="N148" s="28">
        <v>121.45</v>
      </c>
      <c r="O148" s="39">
        <v>30853500</v>
      </c>
      <c r="P148" s="40">
        <v>1.9647322443412463E-3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2697.55</v>
      </c>
      <c r="F149" s="37">
        <v>2659.85</v>
      </c>
      <c r="G149" s="38">
        <v>2605.6999999999998</v>
      </c>
      <c r="H149" s="38">
        <v>2513.85</v>
      </c>
      <c r="I149" s="38">
        <v>2459.6999999999998</v>
      </c>
      <c r="J149" s="38">
        <v>2751.7</v>
      </c>
      <c r="K149" s="38">
        <v>2805.8500000000004</v>
      </c>
      <c r="L149" s="38">
        <v>2897.7</v>
      </c>
      <c r="M149" s="28">
        <v>2714</v>
      </c>
      <c r="N149" s="28">
        <v>2568</v>
      </c>
      <c r="O149" s="39">
        <v>1793400</v>
      </c>
      <c r="P149" s="40">
        <v>-9.3765103914934759E-3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68448.850000000006</v>
      </c>
      <c r="F150" s="37">
        <v>68632.95</v>
      </c>
      <c r="G150" s="38">
        <v>67865.899999999994</v>
      </c>
      <c r="H150" s="38">
        <v>67282.95</v>
      </c>
      <c r="I150" s="38">
        <v>66515.899999999994</v>
      </c>
      <c r="J150" s="38">
        <v>69215.899999999994</v>
      </c>
      <c r="K150" s="38">
        <v>69982.950000000012</v>
      </c>
      <c r="L150" s="38">
        <v>70565.899999999994</v>
      </c>
      <c r="M150" s="28">
        <v>69400</v>
      </c>
      <c r="N150" s="28">
        <v>68050</v>
      </c>
      <c r="O150" s="39">
        <v>113480</v>
      </c>
      <c r="P150" s="40">
        <v>1.858001974688089E-2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1212.7</v>
      </c>
      <c r="F151" s="37">
        <v>1210.6500000000001</v>
      </c>
      <c r="G151" s="38">
        <v>1192.4500000000003</v>
      </c>
      <c r="H151" s="38">
        <v>1172.2000000000003</v>
      </c>
      <c r="I151" s="38">
        <v>1154.0000000000005</v>
      </c>
      <c r="J151" s="38">
        <v>1230.9000000000001</v>
      </c>
      <c r="K151" s="38">
        <v>1249.0999999999999</v>
      </c>
      <c r="L151" s="38">
        <v>1269.3499999999999</v>
      </c>
      <c r="M151" s="28">
        <v>1228.8499999999999</v>
      </c>
      <c r="N151" s="28">
        <v>1190.4000000000001</v>
      </c>
      <c r="O151" s="39">
        <v>3290625</v>
      </c>
      <c r="P151" s="40">
        <v>-1.3823331085637222E-2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295.7</v>
      </c>
      <c r="F152" s="37">
        <v>295.83333333333331</v>
      </c>
      <c r="G152" s="38">
        <v>291.86666666666662</v>
      </c>
      <c r="H152" s="38">
        <v>288.0333333333333</v>
      </c>
      <c r="I152" s="38">
        <v>284.06666666666661</v>
      </c>
      <c r="J152" s="38">
        <v>299.66666666666663</v>
      </c>
      <c r="K152" s="38">
        <v>303.63333333333333</v>
      </c>
      <c r="L152" s="38">
        <v>307.46666666666664</v>
      </c>
      <c r="M152" s="28">
        <v>299.8</v>
      </c>
      <c r="N152" s="28">
        <v>292</v>
      </c>
      <c r="O152" s="39">
        <v>3851200</v>
      </c>
      <c r="P152" s="40">
        <v>5.709266578831796E-2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98.6</v>
      </c>
      <c r="F153" s="37">
        <v>98.583333333333329</v>
      </c>
      <c r="G153" s="38">
        <v>97.316666666666663</v>
      </c>
      <c r="H153" s="38">
        <v>96.033333333333331</v>
      </c>
      <c r="I153" s="38">
        <v>94.766666666666666</v>
      </c>
      <c r="J153" s="38">
        <v>99.86666666666666</v>
      </c>
      <c r="K153" s="38">
        <v>101.13333333333334</v>
      </c>
      <c r="L153" s="38">
        <v>102.41666666666666</v>
      </c>
      <c r="M153" s="28">
        <v>99.85</v>
      </c>
      <c r="N153" s="28">
        <v>97.3</v>
      </c>
      <c r="O153" s="39">
        <v>70299250</v>
      </c>
      <c r="P153" s="40">
        <v>-2.7228887320630439E-2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3903.25</v>
      </c>
      <c r="F154" s="37">
        <v>3899.9500000000003</v>
      </c>
      <c r="G154" s="38">
        <v>3763.3000000000006</v>
      </c>
      <c r="H154" s="38">
        <v>3623.3500000000004</v>
      </c>
      <c r="I154" s="38">
        <v>3486.7000000000007</v>
      </c>
      <c r="J154" s="38">
        <v>4039.9000000000005</v>
      </c>
      <c r="K154" s="38">
        <v>4176.55</v>
      </c>
      <c r="L154" s="38">
        <v>4316.5</v>
      </c>
      <c r="M154" s="28">
        <v>4036.6</v>
      </c>
      <c r="N154" s="28">
        <v>3760</v>
      </c>
      <c r="O154" s="39">
        <v>1559000</v>
      </c>
      <c r="P154" s="40">
        <v>4.2286478355340128E-2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3713.85</v>
      </c>
      <c r="F155" s="37">
        <v>3741.1833333333329</v>
      </c>
      <c r="G155" s="38">
        <v>3662.6666666666661</v>
      </c>
      <c r="H155" s="38">
        <v>3611.4833333333331</v>
      </c>
      <c r="I155" s="38">
        <v>3532.9666666666662</v>
      </c>
      <c r="J155" s="38">
        <v>3792.3666666666659</v>
      </c>
      <c r="K155" s="38">
        <v>3870.8833333333332</v>
      </c>
      <c r="L155" s="38">
        <v>3922.0666666666657</v>
      </c>
      <c r="M155" s="28">
        <v>3819.7</v>
      </c>
      <c r="N155" s="28">
        <v>3690</v>
      </c>
      <c r="O155" s="39">
        <v>300600</v>
      </c>
      <c r="P155" s="40">
        <v>3.3255993812838364E-2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35.1</v>
      </c>
      <c r="F156" s="37">
        <v>35.18333333333333</v>
      </c>
      <c r="G156" s="38">
        <v>34.86666666666666</v>
      </c>
      <c r="H156" s="38">
        <v>34.633333333333333</v>
      </c>
      <c r="I156" s="38">
        <v>34.316666666666663</v>
      </c>
      <c r="J156" s="38">
        <v>35.416666666666657</v>
      </c>
      <c r="K156" s="38">
        <v>35.733333333333334</v>
      </c>
      <c r="L156" s="38">
        <v>35.966666666666654</v>
      </c>
      <c r="M156" s="28">
        <v>35.5</v>
      </c>
      <c r="N156" s="28">
        <v>34.950000000000003</v>
      </c>
      <c r="O156" s="39">
        <v>28074000</v>
      </c>
      <c r="P156" s="40">
        <v>-7.6352067868504774E-3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17066.150000000001</v>
      </c>
      <c r="F157" s="37">
        <v>17241.466666666664</v>
      </c>
      <c r="G157" s="38">
        <v>16855.633333333328</v>
      </c>
      <c r="H157" s="38">
        <v>16645.116666666665</v>
      </c>
      <c r="I157" s="38">
        <v>16259.283333333329</v>
      </c>
      <c r="J157" s="38">
        <v>17451.983333333326</v>
      </c>
      <c r="K157" s="38">
        <v>17837.816666666662</v>
      </c>
      <c r="L157" s="38">
        <v>18048.333333333325</v>
      </c>
      <c r="M157" s="28">
        <v>17627.3</v>
      </c>
      <c r="N157" s="28">
        <v>17030.95</v>
      </c>
      <c r="O157" s="39">
        <v>332215</v>
      </c>
      <c r="P157" s="40">
        <v>5.8970721833511305E-2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152.85</v>
      </c>
      <c r="F158" s="37">
        <v>153.61666666666667</v>
      </c>
      <c r="G158" s="38">
        <v>150.23333333333335</v>
      </c>
      <c r="H158" s="38">
        <v>147.61666666666667</v>
      </c>
      <c r="I158" s="38">
        <v>144.23333333333335</v>
      </c>
      <c r="J158" s="38">
        <v>156.23333333333335</v>
      </c>
      <c r="K158" s="38">
        <v>159.61666666666667</v>
      </c>
      <c r="L158" s="38">
        <v>162.23333333333335</v>
      </c>
      <c r="M158" s="28">
        <v>157</v>
      </c>
      <c r="N158" s="28">
        <v>151</v>
      </c>
      <c r="O158" s="39">
        <v>50775950</v>
      </c>
      <c r="P158" s="40">
        <v>-7.0750081886668849E-3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159.75</v>
      </c>
      <c r="F159" s="37">
        <v>158.83333333333334</v>
      </c>
      <c r="G159" s="38">
        <v>157.16666666666669</v>
      </c>
      <c r="H159" s="38">
        <v>154.58333333333334</v>
      </c>
      <c r="I159" s="38">
        <v>152.91666666666669</v>
      </c>
      <c r="J159" s="38">
        <v>161.41666666666669</v>
      </c>
      <c r="K159" s="38">
        <v>163.08333333333337</v>
      </c>
      <c r="L159" s="38">
        <v>165.66666666666669</v>
      </c>
      <c r="M159" s="28">
        <v>160.5</v>
      </c>
      <c r="N159" s="28">
        <v>156.25</v>
      </c>
      <c r="O159" s="39">
        <v>72526800</v>
      </c>
      <c r="P159" s="40">
        <v>2.7952819518500566E-2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878.85</v>
      </c>
      <c r="F160" s="37">
        <v>882.94999999999993</v>
      </c>
      <c r="G160" s="38">
        <v>865.89999999999986</v>
      </c>
      <c r="H160" s="38">
        <v>852.94999999999993</v>
      </c>
      <c r="I160" s="38">
        <v>835.89999999999986</v>
      </c>
      <c r="J160" s="38">
        <v>895.89999999999986</v>
      </c>
      <c r="K160" s="38">
        <v>912.94999999999982</v>
      </c>
      <c r="L160" s="38">
        <v>925.89999999999986</v>
      </c>
      <c r="M160" s="28">
        <v>900</v>
      </c>
      <c r="N160" s="28">
        <v>870</v>
      </c>
      <c r="O160" s="39">
        <v>4288900</v>
      </c>
      <c r="P160" s="40">
        <v>5.7452396585686146E-3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3530.2</v>
      </c>
      <c r="F161" s="37">
        <v>3498.9500000000003</v>
      </c>
      <c r="G161" s="38">
        <v>3441.8500000000004</v>
      </c>
      <c r="H161" s="38">
        <v>3353.5</v>
      </c>
      <c r="I161" s="38">
        <v>3296.4</v>
      </c>
      <c r="J161" s="38">
        <v>3587.3000000000006</v>
      </c>
      <c r="K161" s="38">
        <v>3644.4</v>
      </c>
      <c r="L161" s="38">
        <v>3732.7500000000009</v>
      </c>
      <c r="M161" s="28">
        <v>3556.05</v>
      </c>
      <c r="N161" s="28">
        <v>3410.6</v>
      </c>
      <c r="O161" s="39">
        <v>325325</v>
      </c>
      <c r="P161" s="40">
        <v>-5.0700320980449375E-2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167.2</v>
      </c>
      <c r="F162" s="37">
        <v>165.49999999999997</v>
      </c>
      <c r="G162" s="38">
        <v>163.39999999999995</v>
      </c>
      <c r="H162" s="38">
        <v>159.59999999999997</v>
      </c>
      <c r="I162" s="38">
        <v>157.49999999999994</v>
      </c>
      <c r="J162" s="38">
        <v>169.29999999999995</v>
      </c>
      <c r="K162" s="38">
        <v>171.39999999999998</v>
      </c>
      <c r="L162" s="38">
        <v>175.19999999999996</v>
      </c>
      <c r="M162" s="28">
        <v>167.6</v>
      </c>
      <c r="N162" s="28">
        <v>161.69999999999999</v>
      </c>
      <c r="O162" s="39">
        <v>50554350</v>
      </c>
      <c r="P162" s="40">
        <v>1.3038111402561333E-2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44975.95</v>
      </c>
      <c r="F163" s="37">
        <v>45062.1</v>
      </c>
      <c r="G163" s="38">
        <v>44641.75</v>
      </c>
      <c r="H163" s="38">
        <v>44307.55</v>
      </c>
      <c r="I163" s="38">
        <v>43887.200000000004</v>
      </c>
      <c r="J163" s="38">
        <v>45396.299999999996</v>
      </c>
      <c r="K163" s="38">
        <v>45816.649999999987</v>
      </c>
      <c r="L163" s="38">
        <v>46150.849999999991</v>
      </c>
      <c r="M163" s="28">
        <v>45482.45</v>
      </c>
      <c r="N163" s="28">
        <v>44727.9</v>
      </c>
      <c r="O163" s="39">
        <v>81435</v>
      </c>
      <c r="P163" s="40">
        <v>-2.2054769343870613E-3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1981.9</v>
      </c>
      <c r="F164" s="37">
        <v>1987.3</v>
      </c>
      <c r="G164" s="38">
        <v>1954.6</v>
      </c>
      <c r="H164" s="38">
        <v>1927.3</v>
      </c>
      <c r="I164" s="38">
        <v>1894.6</v>
      </c>
      <c r="J164" s="38">
        <v>2014.6</v>
      </c>
      <c r="K164" s="38">
        <v>2047.3000000000002</v>
      </c>
      <c r="L164" s="38">
        <v>2074.6</v>
      </c>
      <c r="M164" s="28">
        <v>2020</v>
      </c>
      <c r="N164" s="28">
        <v>1960</v>
      </c>
      <c r="O164" s="39">
        <v>3456200</v>
      </c>
      <c r="P164" s="40">
        <v>1.3548387096774193E-2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4064.85</v>
      </c>
      <c r="F165" s="37">
        <v>4013.5499999999997</v>
      </c>
      <c r="G165" s="38">
        <v>3937.4499999999994</v>
      </c>
      <c r="H165" s="38">
        <v>3810.0499999999997</v>
      </c>
      <c r="I165" s="38">
        <v>3733.9499999999994</v>
      </c>
      <c r="J165" s="38">
        <v>4140.9499999999989</v>
      </c>
      <c r="K165" s="38">
        <v>4217.0499999999993</v>
      </c>
      <c r="L165" s="38">
        <v>4344.4499999999989</v>
      </c>
      <c r="M165" s="28">
        <v>4089.65</v>
      </c>
      <c r="N165" s="28">
        <v>3886.15</v>
      </c>
      <c r="O165" s="39">
        <v>473400</v>
      </c>
      <c r="P165" s="40">
        <v>-2.6226473310706572E-2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216.5</v>
      </c>
      <c r="F166" s="37">
        <v>214.98333333333335</v>
      </c>
      <c r="G166" s="38">
        <v>213.01666666666671</v>
      </c>
      <c r="H166" s="38">
        <v>209.53333333333336</v>
      </c>
      <c r="I166" s="38">
        <v>207.56666666666672</v>
      </c>
      <c r="J166" s="38">
        <v>218.4666666666667</v>
      </c>
      <c r="K166" s="38">
        <v>220.43333333333334</v>
      </c>
      <c r="L166" s="38">
        <v>223.91666666666669</v>
      </c>
      <c r="M166" s="28">
        <v>216.95</v>
      </c>
      <c r="N166" s="28">
        <v>211.5</v>
      </c>
      <c r="O166" s="39">
        <v>14550000</v>
      </c>
      <c r="P166" s="40">
        <v>-4.3112297269554505E-3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112.95</v>
      </c>
      <c r="F167" s="37">
        <v>112.39999999999999</v>
      </c>
      <c r="G167" s="38">
        <v>111.34999999999998</v>
      </c>
      <c r="H167" s="38">
        <v>109.74999999999999</v>
      </c>
      <c r="I167" s="38">
        <v>108.69999999999997</v>
      </c>
      <c r="J167" s="38">
        <v>113.99999999999999</v>
      </c>
      <c r="K167" s="38">
        <v>115.05</v>
      </c>
      <c r="L167" s="38">
        <v>116.64999999999999</v>
      </c>
      <c r="M167" s="28">
        <v>113.45</v>
      </c>
      <c r="N167" s="28">
        <v>110.8</v>
      </c>
      <c r="O167" s="39">
        <v>40864200</v>
      </c>
      <c r="P167" s="40">
        <v>-2.0362663495838287E-2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2242.6</v>
      </c>
      <c r="F168" s="37">
        <v>2244.5166666666664</v>
      </c>
      <c r="G168" s="38">
        <v>2207.9833333333327</v>
      </c>
      <c r="H168" s="38">
        <v>2173.3666666666663</v>
      </c>
      <c r="I168" s="38">
        <v>2136.8333333333326</v>
      </c>
      <c r="J168" s="38">
        <v>2279.1333333333328</v>
      </c>
      <c r="K168" s="38">
        <v>2315.6666666666665</v>
      </c>
      <c r="L168" s="38">
        <v>2350.2833333333328</v>
      </c>
      <c r="M168" s="28">
        <v>2281.0500000000002</v>
      </c>
      <c r="N168" s="28">
        <v>2209.9</v>
      </c>
      <c r="O168" s="39">
        <v>2909250</v>
      </c>
      <c r="P168" s="40">
        <v>1.6509433962264151E-2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2618.1</v>
      </c>
      <c r="F169" s="37">
        <v>2646.7000000000003</v>
      </c>
      <c r="G169" s="38">
        <v>2568.4000000000005</v>
      </c>
      <c r="H169" s="38">
        <v>2518.7000000000003</v>
      </c>
      <c r="I169" s="38">
        <v>2440.4000000000005</v>
      </c>
      <c r="J169" s="38">
        <v>2696.4000000000005</v>
      </c>
      <c r="K169" s="38">
        <v>2774.7000000000007</v>
      </c>
      <c r="L169" s="38">
        <v>2824.4000000000005</v>
      </c>
      <c r="M169" s="28">
        <v>2725</v>
      </c>
      <c r="N169" s="28">
        <v>2597</v>
      </c>
      <c r="O169" s="39">
        <v>1495500</v>
      </c>
      <c r="P169" s="40">
        <v>3.5228988424760945E-3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33.9</v>
      </c>
      <c r="F170" s="37">
        <v>33.816666666666663</v>
      </c>
      <c r="G170" s="38">
        <v>33.483333333333327</v>
      </c>
      <c r="H170" s="38">
        <v>33.066666666666663</v>
      </c>
      <c r="I170" s="38">
        <v>32.733333333333327</v>
      </c>
      <c r="J170" s="38">
        <v>34.233333333333327</v>
      </c>
      <c r="K170" s="38">
        <v>34.56666666666667</v>
      </c>
      <c r="L170" s="38">
        <v>34.983333333333327</v>
      </c>
      <c r="M170" s="28">
        <v>34.15</v>
      </c>
      <c r="N170" s="28">
        <v>33.4</v>
      </c>
      <c r="O170" s="39">
        <v>256288000</v>
      </c>
      <c r="P170" s="40">
        <v>1.3348516480040488E-2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2430.1999999999998</v>
      </c>
      <c r="F171" s="37">
        <v>2412.8000000000002</v>
      </c>
      <c r="G171" s="38">
        <v>2372.9500000000003</v>
      </c>
      <c r="H171" s="38">
        <v>2315.7000000000003</v>
      </c>
      <c r="I171" s="38">
        <v>2275.8500000000004</v>
      </c>
      <c r="J171" s="38">
        <v>2470.0500000000002</v>
      </c>
      <c r="K171" s="38">
        <v>2509.9000000000005</v>
      </c>
      <c r="L171" s="38">
        <v>2567.15</v>
      </c>
      <c r="M171" s="28">
        <v>2452.65</v>
      </c>
      <c r="N171" s="28">
        <v>2355.5500000000002</v>
      </c>
      <c r="O171" s="39">
        <v>622200</v>
      </c>
      <c r="P171" s="40">
        <v>-2.2159358793022159E-2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238.65</v>
      </c>
      <c r="F172" s="37">
        <v>236.66666666666666</v>
      </c>
      <c r="G172" s="38">
        <v>234.08333333333331</v>
      </c>
      <c r="H172" s="38">
        <v>229.51666666666665</v>
      </c>
      <c r="I172" s="38">
        <v>226.93333333333331</v>
      </c>
      <c r="J172" s="38">
        <v>241.23333333333332</v>
      </c>
      <c r="K172" s="38">
        <v>243.81666666666663</v>
      </c>
      <c r="L172" s="38">
        <v>248.38333333333333</v>
      </c>
      <c r="M172" s="28">
        <v>239.25</v>
      </c>
      <c r="N172" s="28">
        <v>232.1</v>
      </c>
      <c r="O172" s="39">
        <v>43589376</v>
      </c>
      <c r="P172" s="40">
        <v>3.0966939025746185E-2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1701.6</v>
      </c>
      <c r="F173" s="37">
        <v>1721.8</v>
      </c>
      <c r="G173" s="38">
        <v>1669.1</v>
      </c>
      <c r="H173" s="38">
        <v>1636.6</v>
      </c>
      <c r="I173" s="38">
        <v>1583.8999999999999</v>
      </c>
      <c r="J173" s="38">
        <v>1754.3</v>
      </c>
      <c r="K173" s="38">
        <v>1807.0000000000002</v>
      </c>
      <c r="L173" s="38">
        <v>1839.5</v>
      </c>
      <c r="M173" s="28">
        <v>1774.5</v>
      </c>
      <c r="N173" s="28">
        <v>1689.3</v>
      </c>
      <c r="O173" s="39">
        <v>2371996</v>
      </c>
      <c r="P173" s="40">
        <v>-2.915209062135599E-2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170.6</v>
      </c>
      <c r="F174" s="37">
        <v>170.80000000000004</v>
      </c>
      <c r="G174" s="38">
        <v>167.60000000000008</v>
      </c>
      <c r="H174" s="38">
        <v>164.60000000000005</v>
      </c>
      <c r="I174" s="38">
        <v>161.40000000000009</v>
      </c>
      <c r="J174" s="38">
        <v>173.80000000000007</v>
      </c>
      <c r="K174" s="38">
        <v>177.00000000000006</v>
      </c>
      <c r="L174" s="38">
        <v>180.00000000000006</v>
      </c>
      <c r="M174" s="28">
        <v>174</v>
      </c>
      <c r="N174" s="28">
        <v>167.8</v>
      </c>
      <c r="O174" s="39">
        <v>7398000</v>
      </c>
      <c r="P174" s="40">
        <v>1.7326732673267328E-2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724.7</v>
      </c>
      <c r="F175" s="37">
        <v>726.86666666666667</v>
      </c>
      <c r="G175" s="38">
        <v>716.93333333333339</v>
      </c>
      <c r="H175" s="38">
        <v>709.16666666666674</v>
      </c>
      <c r="I175" s="38">
        <v>699.23333333333346</v>
      </c>
      <c r="J175" s="38">
        <v>734.63333333333333</v>
      </c>
      <c r="K175" s="38">
        <v>744.56666666666649</v>
      </c>
      <c r="L175" s="38">
        <v>752.33333333333326</v>
      </c>
      <c r="M175" s="28">
        <v>736.8</v>
      </c>
      <c r="N175" s="28">
        <v>719.1</v>
      </c>
      <c r="O175" s="39">
        <v>2500700</v>
      </c>
      <c r="P175" s="40">
        <v>2.3304347826086955E-2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115.1</v>
      </c>
      <c r="F176" s="37">
        <v>115.3</v>
      </c>
      <c r="G176" s="38">
        <v>113.25</v>
      </c>
      <c r="H176" s="38">
        <v>111.4</v>
      </c>
      <c r="I176" s="38">
        <v>109.35000000000001</v>
      </c>
      <c r="J176" s="38">
        <v>117.14999999999999</v>
      </c>
      <c r="K176" s="38">
        <v>119.19999999999997</v>
      </c>
      <c r="L176" s="38">
        <v>121.04999999999998</v>
      </c>
      <c r="M176" s="28">
        <v>117.35</v>
      </c>
      <c r="N176" s="28">
        <v>113.45</v>
      </c>
      <c r="O176" s="39">
        <v>45641300</v>
      </c>
      <c r="P176" s="40">
        <v>1.1638834830947641E-2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122.6</v>
      </c>
      <c r="F177" s="37">
        <v>122.05</v>
      </c>
      <c r="G177" s="38">
        <v>121</v>
      </c>
      <c r="H177" s="38">
        <v>119.4</v>
      </c>
      <c r="I177" s="38">
        <v>118.35000000000001</v>
      </c>
      <c r="J177" s="38">
        <v>123.64999999999999</v>
      </c>
      <c r="K177" s="38">
        <v>124.69999999999997</v>
      </c>
      <c r="L177" s="38">
        <v>126.29999999999998</v>
      </c>
      <c r="M177" s="28">
        <v>123.1</v>
      </c>
      <c r="N177" s="28">
        <v>120.45</v>
      </c>
      <c r="O177" s="39">
        <v>27354000</v>
      </c>
      <c r="P177" s="40">
        <v>-1.2134344528710726E-2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2633.4</v>
      </c>
      <c r="F178" s="37">
        <v>2634.4333333333329</v>
      </c>
      <c r="G178" s="38">
        <v>2602.8666666666659</v>
      </c>
      <c r="H178" s="38">
        <v>2572.333333333333</v>
      </c>
      <c r="I178" s="38">
        <v>2540.766666666666</v>
      </c>
      <c r="J178" s="38">
        <v>2664.9666666666658</v>
      </c>
      <c r="K178" s="38">
        <v>2696.5333333333324</v>
      </c>
      <c r="L178" s="38">
        <v>2727.0666666666657</v>
      </c>
      <c r="M178" s="28">
        <v>2666</v>
      </c>
      <c r="N178" s="28">
        <v>2603.9</v>
      </c>
      <c r="O178" s="39">
        <v>38330750</v>
      </c>
      <c r="P178" s="40">
        <v>4.2878811582176456E-2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90.3</v>
      </c>
      <c r="F179" s="37">
        <v>90.833333333333329</v>
      </c>
      <c r="G179" s="38">
        <v>88.566666666666663</v>
      </c>
      <c r="H179" s="38">
        <v>86.833333333333329</v>
      </c>
      <c r="I179" s="38">
        <v>84.566666666666663</v>
      </c>
      <c r="J179" s="38">
        <v>92.566666666666663</v>
      </c>
      <c r="K179" s="38">
        <v>94.833333333333343</v>
      </c>
      <c r="L179" s="38">
        <v>96.566666666666663</v>
      </c>
      <c r="M179" s="28">
        <v>93.1</v>
      </c>
      <c r="N179" s="28">
        <v>89.1</v>
      </c>
      <c r="O179" s="39">
        <v>137925000</v>
      </c>
      <c r="P179" s="40">
        <v>1.3120805061013121E-2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754.65</v>
      </c>
      <c r="F180" s="37">
        <v>760.9666666666667</v>
      </c>
      <c r="G180" s="38">
        <v>745.68333333333339</v>
      </c>
      <c r="H180" s="38">
        <v>736.7166666666667</v>
      </c>
      <c r="I180" s="38">
        <v>721.43333333333339</v>
      </c>
      <c r="J180" s="38">
        <v>769.93333333333339</v>
      </c>
      <c r="K180" s="38">
        <v>785.2166666666667</v>
      </c>
      <c r="L180" s="38">
        <v>794.18333333333339</v>
      </c>
      <c r="M180" s="28">
        <v>776.25</v>
      </c>
      <c r="N180" s="28">
        <v>752</v>
      </c>
      <c r="O180" s="39">
        <v>7576900</v>
      </c>
      <c r="P180" s="40">
        <v>1.2115626085330341E-2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1062.6500000000001</v>
      </c>
      <c r="F181" s="37">
        <v>1067.6833333333334</v>
      </c>
      <c r="G181" s="38">
        <v>1051.5166666666669</v>
      </c>
      <c r="H181" s="38">
        <v>1040.3833333333334</v>
      </c>
      <c r="I181" s="38">
        <v>1024.2166666666669</v>
      </c>
      <c r="J181" s="38">
        <v>1078.8166666666668</v>
      </c>
      <c r="K181" s="38">
        <v>1094.9833333333333</v>
      </c>
      <c r="L181" s="38">
        <v>1106.1166666666668</v>
      </c>
      <c r="M181" s="28">
        <v>1083.8499999999999</v>
      </c>
      <c r="N181" s="28">
        <v>1056.55</v>
      </c>
      <c r="O181" s="39">
        <v>7584000</v>
      </c>
      <c r="P181" s="40">
        <v>3.9687435739255601E-2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480.7</v>
      </c>
      <c r="F182" s="37">
        <v>478.16666666666669</v>
      </c>
      <c r="G182" s="38">
        <v>473.53333333333336</v>
      </c>
      <c r="H182" s="38">
        <v>466.36666666666667</v>
      </c>
      <c r="I182" s="38">
        <v>461.73333333333335</v>
      </c>
      <c r="J182" s="38">
        <v>485.33333333333337</v>
      </c>
      <c r="K182" s="38">
        <v>489.9666666666667</v>
      </c>
      <c r="L182" s="38">
        <v>497.13333333333338</v>
      </c>
      <c r="M182" s="28">
        <v>482.8</v>
      </c>
      <c r="N182" s="28">
        <v>471</v>
      </c>
      <c r="O182" s="39">
        <v>62317500</v>
      </c>
      <c r="P182" s="40">
        <v>-2.6136896390060949E-2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24007.200000000001</v>
      </c>
      <c r="F183" s="37">
        <v>24240.016666666666</v>
      </c>
      <c r="G183" s="38">
        <v>23468.183333333334</v>
      </c>
      <c r="H183" s="38">
        <v>22929.166666666668</v>
      </c>
      <c r="I183" s="38">
        <v>22157.333333333336</v>
      </c>
      <c r="J183" s="38">
        <v>24779.033333333333</v>
      </c>
      <c r="K183" s="38">
        <v>25550.866666666669</v>
      </c>
      <c r="L183" s="38">
        <v>26089.883333333331</v>
      </c>
      <c r="M183" s="28">
        <v>25011.85</v>
      </c>
      <c r="N183" s="28">
        <v>23701</v>
      </c>
      <c r="O183" s="39">
        <v>194575</v>
      </c>
      <c r="P183" s="40">
        <v>8.5525463262926E-3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2220.5</v>
      </c>
      <c r="F184" s="37">
        <v>2239.5</v>
      </c>
      <c r="G184" s="38">
        <v>2191</v>
      </c>
      <c r="H184" s="38">
        <v>2161.5</v>
      </c>
      <c r="I184" s="38">
        <v>2113</v>
      </c>
      <c r="J184" s="38">
        <v>2269</v>
      </c>
      <c r="K184" s="38">
        <v>2317.5</v>
      </c>
      <c r="L184" s="38">
        <v>2347</v>
      </c>
      <c r="M184" s="28">
        <v>2288</v>
      </c>
      <c r="N184" s="28">
        <v>2210</v>
      </c>
      <c r="O184" s="39">
        <v>1423950</v>
      </c>
      <c r="P184" s="40">
        <v>-2.9246344206974129E-2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2303.35</v>
      </c>
      <c r="F185" s="37">
        <v>2323.6166666666668</v>
      </c>
      <c r="G185" s="38">
        <v>2269.8333333333335</v>
      </c>
      <c r="H185" s="38">
        <v>2236.3166666666666</v>
      </c>
      <c r="I185" s="38">
        <v>2182.5333333333333</v>
      </c>
      <c r="J185" s="38">
        <v>2357.1333333333337</v>
      </c>
      <c r="K185" s="38">
        <v>2410.9166666666665</v>
      </c>
      <c r="L185" s="38">
        <v>2444.4333333333338</v>
      </c>
      <c r="M185" s="28">
        <v>2377.4</v>
      </c>
      <c r="N185" s="28">
        <v>2290.1</v>
      </c>
      <c r="O185" s="39">
        <v>3196500</v>
      </c>
      <c r="P185" s="40">
        <v>2.4396106237231104E-2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1185.55</v>
      </c>
      <c r="F186" s="37">
        <v>1172.2166666666667</v>
      </c>
      <c r="G186" s="38">
        <v>1148.9833333333333</v>
      </c>
      <c r="H186" s="38">
        <v>1112.4166666666667</v>
      </c>
      <c r="I186" s="38">
        <v>1089.1833333333334</v>
      </c>
      <c r="J186" s="38">
        <v>1208.7833333333333</v>
      </c>
      <c r="K186" s="38">
        <v>1232.0166666666669</v>
      </c>
      <c r="L186" s="38">
        <v>1268.5833333333333</v>
      </c>
      <c r="M186" s="28">
        <v>1195.45</v>
      </c>
      <c r="N186" s="28">
        <v>1135.6500000000001</v>
      </c>
      <c r="O186" s="39">
        <v>4587600</v>
      </c>
      <c r="P186" s="40">
        <v>-2.3997957620628032E-2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297.64999999999998</v>
      </c>
      <c r="F187" s="37">
        <v>300.38333333333333</v>
      </c>
      <c r="G187" s="38">
        <v>293.76666666666665</v>
      </c>
      <c r="H187" s="38">
        <v>289.88333333333333</v>
      </c>
      <c r="I187" s="38">
        <v>283.26666666666665</v>
      </c>
      <c r="J187" s="38">
        <v>304.26666666666665</v>
      </c>
      <c r="K187" s="38">
        <v>310.88333333333333</v>
      </c>
      <c r="L187" s="38">
        <v>314.76666666666665</v>
      </c>
      <c r="M187" s="28">
        <v>307</v>
      </c>
      <c r="N187" s="28">
        <v>296.5</v>
      </c>
      <c r="O187" s="39">
        <v>4513500</v>
      </c>
      <c r="P187" s="40">
        <v>1.998001998001998E-3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883.85</v>
      </c>
      <c r="F188" s="37">
        <v>878.33333333333337</v>
      </c>
      <c r="G188" s="38">
        <v>870.36666666666679</v>
      </c>
      <c r="H188" s="38">
        <v>856.88333333333344</v>
      </c>
      <c r="I188" s="38">
        <v>848.91666666666686</v>
      </c>
      <c r="J188" s="38">
        <v>891.81666666666672</v>
      </c>
      <c r="K188" s="38">
        <v>899.78333333333319</v>
      </c>
      <c r="L188" s="38">
        <v>913.26666666666665</v>
      </c>
      <c r="M188" s="28">
        <v>886.3</v>
      </c>
      <c r="N188" s="28">
        <v>864.85</v>
      </c>
      <c r="O188" s="39">
        <v>18557700</v>
      </c>
      <c r="P188" s="40">
        <v>2.9713353530645536E-2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453.95</v>
      </c>
      <c r="F189" s="37">
        <v>454.84999999999997</v>
      </c>
      <c r="G189" s="38">
        <v>450.09999999999991</v>
      </c>
      <c r="H189" s="38">
        <v>446.24999999999994</v>
      </c>
      <c r="I189" s="38">
        <v>441.49999999999989</v>
      </c>
      <c r="J189" s="38">
        <v>458.69999999999993</v>
      </c>
      <c r="K189" s="38">
        <v>463.45000000000005</v>
      </c>
      <c r="L189" s="38">
        <v>467.29999999999995</v>
      </c>
      <c r="M189" s="28">
        <v>459.6</v>
      </c>
      <c r="N189" s="28">
        <v>451</v>
      </c>
      <c r="O189" s="39">
        <v>12742500</v>
      </c>
      <c r="P189" s="40">
        <v>1.2965582272512965E-3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588.04999999999995</v>
      </c>
      <c r="F190" s="37">
        <v>591.6</v>
      </c>
      <c r="G190" s="38">
        <v>581.45000000000005</v>
      </c>
      <c r="H190" s="38">
        <v>574.85</v>
      </c>
      <c r="I190" s="38">
        <v>564.70000000000005</v>
      </c>
      <c r="J190" s="38">
        <v>598.20000000000005</v>
      </c>
      <c r="K190" s="38">
        <v>608.34999999999991</v>
      </c>
      <c r="L190" s="38">
        <v>614.95000000000005</v>
      </c>
      <c r="M190" s="28">
        <v>601.75</v>
      </c>
      <c r="N190" s="28">
        <v>585</v>
      </c>
      <c r="O190" s="39">
        <v>980350</v>
      </c>
      <c r="P190" s="40">
        <v>5.4253145499516077E-2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1037.3</v>
      </c>
      <c r="F191" s="37">
        <v>1040.7333333333333</v>
      </c>
      <c r="G191" s="38">
        <v>1028.4666666666667</v>
      </c>
      <c r="H191" s="38">
        <v>1019.6333333333334</v>
      </c>
      <c r="I191" s="38">
        <v>1007.3666666666668</v>
      </c>
      <c r="J191" s="38">
        <v>1049.5666666666666</v>
      </c>
      <c r="K191" s="38">
        <v>1061.8333333333335</v>
      </c>
      <c r="L191" s="38">
        <v>1070.6666666666665</v>
      </c>
      <c r="M191" s="28">
        <v>1053</v>
      </c>
      <c r="N191" s="28">
        <v>1031.9000000000001</v>
      </c>
      <c r="O191" s="39">
        <v>6908000</v>
      </c>
      <c r="P191" s="40">
        <v>-5.6139340722614079E-3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1036.75</v>
      </c>
      <c r="F192" s="37">
        <v>1031.5833333333333</v>
      </c>
      <c r="G192" s="38">
        <v>1007.7166666666665</v>
      </c>
      <c r="H192" s="38">
        <v>978.68333333333317</v>
      </c>
      <c r="I192" s="38">
        <v>954.81666666666638</v>
      </c>
      <c r="J192" s="38">
        <v>1060.6166666666666</v>
      </c>
      <c r="K192" s="38">
        <v>1084.4833333333333</v>
      </c>
      <c r="L192" s="38">
        <v>1113.5166666666667</v>
      </c>
      <c r="M192" s="28">
        <v>1055.45</v>
      </c>
      <c r="N192" s="28">
        <v>1002.55</v>
      </c>
      <c r="O192" s="39">
        <v>4874300</v>
      </c>
      <c r="P192" s="40">
        <v>-1.897918930885964E-2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767.4</v>
      </c>
      <c r="F193" s="37">
        <v>770.73333333333323</v>
      </c>
      <c r="G193" s="38">
        <v>761.26666666666642</v>
      </c>
      <c r="H193" s="38">
        <v>755.13333333333321</v>
      </c>
      <c r="I193" s="38">
        <v>745.6666666666664</v>
      </c>
      <c r="J193" s="38">
        <v>776.86666666666645</v>
      </c>
      <c r="K193" s="38">
        <v>786.33333333333337</v>
      </c>
      <c r="L193" s="38">
        <v>792.46666666666647</v>
      </c>
      <c r="M193" s="28">
        <v>780.2</v>
      </c>
      <c r="N193" s="28">
        <v>764.6</v>
      </c>
      <c r="O193" s="39">
        <v>7068375</v>
      </c>
      <c r="P193" s="40">
        <v>-2.4923955552796574E-2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409.95</v>
      </c>
      <c r="F194" s="37">
        <v>412.71666666666664</v>
      </c>
      <c r="G194" s="38">
        <v>404.5333333333333</v>
      </c>
      <c r="H194" s="38">
        <v>399.11666666666667</v>
      </c>
      <c r="I194" s="38">
        <v>390.93333333333334</v>
      </c>
      <c r="J194" s="38">
        <v>418.13333333333327</v>
      </c>
      <c r="K194" s="38">
        <v>426.31666666666655</v>
      </c>
      <c r="L194" s="38">
        <v>431.73333333333323</v>
      </c>
      <c r="M194" s="28">
        <v>420.9</v>
      </c>
      <c r="N194" s="28">
        <v>407.3</v>
      </c>
      <c r="O194" s="39">
        <v>83098875</v>
      </c>
      <c r="P194" s="40">
        <v>2.0027986706314501E-2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245.65</v>
      </c>
      <c r="F195" s="37">
        <v>244.6</v>
      </c>
      <c r="G195" s="38">
        <v>241.79999999999998</v>
      </c>
      <c r="H195" s="38">
        <v>237.95</v>
      </c>
      <c r="I195" s="38">
        <v>235.14999999999998</v>
      </c>
      <c r="J195" s="38">
        <v>248.45</v>
      </c>
      <c r="K195" s="38">
        <v>251.25</v>
      </c>
      <c r="L195" s="38">
        <v>255.1</v>
      </c>
      <c r="M195" s="28">
        <v>247.4</v>
      </c>
      <c r="N195" s="28">
        <v>240.75</v>
      </c>
      <c r="O195" s="39">
        <v>102279375</v>
      </c>
      <c r="P195" s="40">
        <v>1.578735670711269E-2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1285.5</v>
      </c>
      <c r="F196" s="37">
        <v>1273.9833333333333</v>
      </c>
      <c r="G196" s="38">
        <v>1255.6166666666668</v>
      </c>
      <c r="H196" s="38">
        <v>1225.7333333333333</v>
      </c>
      <c r="I196" s="38">
        <v>1207.3666666666668</v>
      </c>
      <c r="J196" s="38">
        <v>1303.8666666666668</v>
      </c>
      <c r="K196" s="38">
        <v>1322.2333333333331</v>
      </c>
      <c r="L196" s="38">
        <v>1352.1166666666668</v>
      </c>
      <c r="M196" s="28">
        <v>1292.3499999999999</v>
      </c>
      <c r="N196" s="28">
        <v>1244.0999999999999</v>
      </c>
      <c r="O196" s="39">
        <v>29023675</v>
      </c>
      <c r="P196" s="40">
        <v>3.4790514432911583E-2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3429.95</v>
      </c>
      <c r="F197" s="37">
        <v>3441.0166666666664</v>
      </c>
      <c r="G197" s="38">
        <v>3404.9333333333329</v>
      </c>
      <c r="H197" s="38">
        <v>3379.9166666666665</v>
      </c>
      <c r="I197" s="38">
        <v>3343.833333333333</v>
      </c>
      <c r="J197" s="38">
        <v>3466.0333333333328</v>
      </c>
      <c r="K197" s="38">
        <v>3502.1166666666668</v>
      </c>
      <c r="L197" s="38">
        <v>3527.1333333333328</v>
      </c>
      <c r="M197" s="28">
        <v>3477.1</v>
      </c>
      <c r="N197" s="28">
        <v>3416</v>
      </c>
      <c r="O197" s="39">
        <v>11966550</v>
      </c>
      <c r="P197" s="40">
        <v>3.0417710728216786E-2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1292.1500000000001</v>
      </c>
      <c r="F198" s="37">
        <v>1274.1499999999999</v>
      </c>
      <c r="G198" s="38">
        <v>1249.9499999999998</v>
      </c>
      <c r="H198" s="38">
        <v>1207.75</v>
      </c>
      <c r="I198" s="38">
        <v>1183.55</v>
      </c>
      <c r="J198" s="38">
        <v>1316.3499999999997</v>
      </c>
      <c r="K198" s="38">
        <v>1340.55</v>
      </c>
      <c r="L198" s="38">
        <v>1382.7499999999995</v>
      </c>
      <c r="M198" s="28">
        <v>1298.3499999999999</v>
      </c>
      <c r="N198" s="28">
        <v>1231.95</v>
      </c>
      <c r="O198" s="39">
        <v>16556400</v>
      </c>
      <c r="P198" s="40">
        <v>-4.2539902845246357E-2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2212.4</v>
      </c>
      <c r="F199" s="37">
        <v>2220.8666666666668</v>
      </c>
      <c r="G199" s="38">
        <v>2195.5833333333335</v>
      </c>
      <c r="H199" s="38">
        <v>2178.7666666666669</v>
      </c>
      <c r="I199" s="38">
        <v>2153.4833333333336</v>
      </c>
      <c r="J199" s="38">
        <v>2237.6833333333334</v>
      </c>
      <c r="K199" s="38">
        <v>2262.9666666666662</v>
      </c>
      <c r="L199" s="38">
        <v>2279.7833333333333</v>
      </c>
      <c r="M199" s="28">
        <v>2246.15</v>
      </c>
      <c r="N199" s="28">
        <v>2204.0500000000002</v>
      </c>
      <c r="O199" s="39">
        <v>6193875</v>
      </c>
      <c r="P199" s="40">
        <v>-1.7488549164237702E-2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2659.7</v>
      </c>
      <c r="F200" s="37">
        <v>2664.9</v>
      </c>
      <c r="G200" s="38">
        <v>2639.8</v>
      </c>
      <c r="H200" s="38">
        <v>2619.9</v>
      </c>
      <c r="I200" s="38">
        <v>2594.8000000000002</v>
      </c>
      <c r="J200" s="38">
        <v>2684.8</v>
      </c>
      <c r="K200" s="38">
        <v>2709.8999999999996</v>
      </c>
      <c r="L200" s="38">
        <v>2729.8</v>
      </c>
      <c r="M200" s="28">
        <v>2690</v>
      </c>
      <c r="N200" s="28">
        <v>2645</v>
      </c>
      <c r="O200" s="39">
        <v>651500</v>
      </c>
      <c r="P200" s="40">
        <v>3.7007560684440909E-2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493.85</v>
      </c>
      <c r="F201" s="37">
        <v>499.5</v>
      </c>
      <c r="G201" s="38">
        <v>481.20000000000005</v>
      </c>
      <c r="H201" s="38">
        <v>468.55000000000007</v>
      </c>
      <c r="I201" s="38">
        <v>450.25000000000011</v>
      </c>
      <c r="J201" s="38">
        <v>512.15</v>
      </c>
      <c r="K201" s="38">
        <v>530.44999999999993</v>
      </c>
      <c r="L201" s="38">
        <v>543.09999999999991</v>
      </c>
      <c r="M201" s="28">
        <v>517.79999999999995</v>
      </c>
      <c r="N201" s="28">
        <v>486.85</v>
      </c>
      <c r="O201" s="39">
        <v>3859500</v>
      </c>
      <c r="P201" s="40">
        <v>0.23880597014925373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1150.8499999999999</v>
      </c>
      <c r="F202" s="37">
        <v>1162.8</v>
      </c>
      <c r="G202" s="38">
        <v>1129.55</v>
      </c>
      <c r="H202" s="38">
        <v>1108.25</v>
      </c>
      <c r="I202" s="38">
        <v>1075</v>
      </c>
      <c r="J202" s="38">
        <v>1184.0999999999999</v>
      </c>
      <c r="K202" s="38">
        <v>1217.3499999999999</v>
      </c>
      <c r="L202" s="38">
        <v>1238.6499999999999</v>
      </c>
      <c r="M202" s="28">
        <v>1196.05</v>
      </c>
      <c r="N202" s="28">
        <v>1141.5</v>
      </c>
      <c r="O202" s="39">
        <v>2678875</v>
      </c>
      <c r="P202" s="40">
        <v>2.6959421901056144E-2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630.15</v>
      </c>
      <c r="F203" s="37">
        <v>624.16666666666663</v>
      </c>
      <c r="G203" s="38">
        <v>610.33333333333326</v>
      </c>
      <c r="H203" s="38">
        <v>590.51666666666665</v>
      </c>
      <c r="I203" s="38">
        <v>576.68333333333328</v>
      </c>
      <c r="J203" s="38">
        <v>643.98333333333323</v>
      </c>
      <c r="K203" s="38">
        <v>657.81666666666649</v>
      </c>
      <c r="L203" s="38">
        <v>677.63333333333321</v>
      </c>
      <c r="M203" s="28">
        <v>638</v>
      </c>
      <c r="N203" s="28">
        <v>604.35</v>
      </c>
      <c r="O203" s="39">
        <v>7770000</v>
      </c>
      <c r="P203" s="40">
        <v>0.10337972166998012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1481.85</v>
      </c>
      <c r="F204" s="37">
        <v>1476.6000000000001</v>
      </c>
      <c r="G204" s="38">
        <v>1459.7000000000003</v>
      </c>
      <c r="H204" s="38">
        <v>1437.5500000000002</v>
      </c>
      <c r="I204" s="38">
        <v>1420.6500000000003</v>
      </c>
      <c r="J204" s="38">
        <v>1498.7500000000002</v>
      </c>
      <c r="K204" s="38">
        <v>1515.6500000000003</v>
      </c>
      <c r="L204" s="38">
        <v>1537.8000000000002</v>
      </c>
      <c r="M204" s="28">
        <v>1493.5</v>
      </c>
      <c r="N204" s="28">
        <v>1454.45</v>
      </c>
      <c r="O204" s="39">
        <v>1221200</v>
      </c>
      <c r="P204" s="40">
        <v>-4.5639262269459205E-2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6218.7</v>
      </c>
      <c r="F205" s="37">
        <v>6241.3999999999987</v>
      </c>
      <c r="G205" s="38">
        <v>6155.8999999999978</v>
      </c>
      <c r="H205" s="38">
        <v>6093.0999999999995</v>
      </c>
      <c r="I205" s="38">
        <v>6007.5999999999985</v>
      </c>
      <c r="J205" s="38">
        <v>6304.1999999999971</v>
      </c>
      <c r="K205" s="38">
        <v>6389.6999999999989</v>
      </c>
      <c r="L205" s="38">
        <v>6452.4999999999964</v>
      </c>
      <c r="M205" s="28">
        <v>6326.9</v>
      </c>
      <c r="N205" s="28">
        <v>6178.6</v>
      </c>
      <c r="O205" s="39">
        <v>2118000</v>
      </c>
      <c r="P205" s="40">
        <v>2.3138978793295011E-2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790.2</v>
      </c>
      <c r="F206" s="37">
        <v>796.05000000000007</v>
      </c>
      <c r="G206" s="38">
        <v>775.25000000000011</v>
      </c>
      <c r="H206" s="38">
        <v>760.30000000000007</v>
      </c>
      <c r="I206" s="38">
        <v>739.50000000000011</v>
      </c>
      <c r="J206" s="38">
        <v>811.00000000000011</v>
      </c>
      <c r="K206" s="38">
        <v>831.80000000000007</v>
      </c>
      <c r="L206" s="38">
        <v>846.75000000000011</v>
      </c>
      <c r="M206" s="28">
        <v>816.85</v>
      </c>
      <c r="N206" s="28">
        <v>781.1</v>
      </c>
      <c r="O206" s="39">
        <v>23063300</v>
      </c>
      <c r="P206" s="40">
        <v>3.4159137277761584E-2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361.3</v>
      </c>
      <c r="F207" s="37">
        <v>370.23333333333329</v>
      </c>
      <c r="G207" s="38">
        <v>347.46666666666658</v>
      </c>
      <c r="H207" s="38">
        <v>333.63333333333327</v>
      </c>
      <c r="I207" s="38">
        <v>310.86666666666656</v>
      </c>
      <c r="J207" s="38">
        <v>384.06666666666661</v>
      </c>
      <c r="K207" s="38">
        <v>406.83333333333337</v>
      </c>
      <c r="L207" s="38">
        <v>420.66666666666663</v>
      </c>
      <c r="M207" s="28">
        <v>393</v>
      </c>
      <c r="N207" s="28">
        <v>356.4</v>
      </c>
      <c r="O207" s="39">
        <v>47812850</v>
      </c>
      <c r="P207" s="40">
        <v>2.1356201576054567E-2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1064.2</v>
      </c>
      <c r="F208" s="37">
        <v>1069.55</v>
      </c>
      <c r="G208" s="38">
        <v>1037.8999999999999</v>
      </c>
      <c r="H208" s="38">
        <v>1011.5999999999999</v>
      </c>
      <c r="I208" s="38">
        <v>979.94999999999982</v>
      </c>
      <c r="J208" s="38">
        <v>1095.8499999999999</v>
      </c>
      <c r="K208" s="38">
        <v>1127.5</v>
      </c>
      <c r="L208" s="38">
        <v>1153.8</v>
      </c>
      <c r="M208" s="28">
        <v>1101.2</v>
      </c>
      <c r="N208" s="28">
        <v>1043.25</v>
      </c>
      <c r="O208" s="39">
        <v>3694000</v>
      </c>
      <c r="P208" s="40">
        <v>3.5894559730790802E-2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1604.2</v>
      </c>
      <c r="F209" s="37">
        <v>1597</v>
      </c>
      <c r="G209" s="38">
        <v>1570.55</v>
      </c>
      <c r="H209" s="38">
        <v>1536.8999999999999</v>
      </c>
      <c r="I209" s="38">
        <v>1510.4499999999998</v>
      </c>
      <c r="J209" s="38">
        <v>1630.65</v>
      </c>
      <c r="K209" s="38">
        <v>1657.1</v>
      </c>
      <c r="L209" s="38">
        <v>1690.7500000000002</v>
      </c>
      <c r="M209" s="28">
        <v>1623.45</v>
      </c>
      <c r="N209" s="28">
        <v>1563.35</v>
      </c>
      <c r="O209" s="39">
        <v>860350</v>
      </c>
      <c r="P209" s="40">
        <v>-2.2995684760390642E-2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486.65</v>
      </c>
      <c r="F210" s="37">
        <v>487.40000000000003</v>
      </c>
      <c r="G210" s="38">
        <v>481.05000000000007</v>
      </c>
      <c r="H210" s="38">
        <v>475.45000000000005</v>
      </c>
      <c r="I210" s="38">
        <v>469.10000000000008</v>
      </c>
      <c r="J210" s="38">
        <v>493.00000000000006</v>
      </c>
      <c r="K210" s="38">
        <v>499.35000000000008</v>
      </c>
      <c r="L210" s="38">
        <v>504.95000000000005</v>
      </c>
      <c r="M210" s="28">
        <v>493.75</v>
      </c>
      <c r="N210" s="28">
        <v>481.8</v>
      </c>
      <c r="O210" s="39">
        <v>38297200</v>
      </c>
      <c r="P210" s="40">
        <v>7.0154402793554628E-3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248.65</v>
      </c>
      <c r="F211" s="37">
        <v>245.56666666666669</v>
      </c>
      <c r="G211" s="38">
        <v>241.38333333333338</v>
      </c>
      <c r="H211" s="38">
        <v>234.1166666666667</v>
      </c>
      <c r="I211" s="38">
        <v>229.93333333333339</v>
      </c>
      <c r="J211" s="38">
        <v>252.83333333333337</v>
      </c>
      <c r="K211" s="38">
        <v>257.01666666666671</v>
      </c>
      <c r="L211" s="38">
        <v>264.28333333333336</v>
      </c>
      <c r="M211" s="28">
        <v>249.75</v>
      </c>
      <c r="N211" s="28">
        <v>238.3</v>
      </c>
      <c r="O211" s="39">
        <v>80943000</v>
      </c>
      <c r="P211" s="40">
        <v>-1.2444639654478239E-2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44707</v>
      </c>
      <c r="E212" s="37">
        <v>338.55</v>
      </c>
      <c r="F212" s="37">
        <v>337.3</v>
      </c>
      <c r="G212" s="38">
        <v>333.65000000000003</v>
      </c>
      <c r="H212" s="38">
        <v>328.75</v>
      </c>
      <c r="I212" s="38">
        <v>325.10000000000002</v>
      </c>
      <c r="J212" s="38">
        <v>342.20000000000005</v>
      </c>
      <c r="K212" s="38">
        <v>345.85</v>
      </c>
      <c r="L212" s="38">
        <v>350.75000000000006</v>
      </c>
      <c r="M212" s="28">
        <v>340.95</v>
      </c>
      <c r="N212" s="28">
        <v>332.4</v>
      </c>
      <c r="O212" s="39">
        <v>15403000</v>
      </c>
      <c r="P212" s="40">
        <v>-2.4095087846014458E-2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95"/>
      <c r="B215" s="318"/>
      <c r="C215" s="295"/>
      <c r="D215" s="319"/>
      <c r="E215" s="296"/>
      <c r="F215" s="296"/>
      <c r="G215" s="320"/>
      <c r="H215" s="320"/>
      <c r="I215" s="320"/>
      <c r="J215" s="320"/>
      <c r="K215" s="320"/>
      <c r="L215" s="320"/>
      <c r="M215" s="295"/>
      <c r="N215" s="295"/>
      <c r="O215" s="321"/>
      <c r="P215" s="322"/>
    </row>
    <row r="216" spans="1:16" ht="12.75" customHeight="1">
      <c r="A216" s="295"/>
      <c r="B216" s="318"/>
      <c r="C216" s="295"/>
      <c r="D216" s="319"/>
      <c r="E216" s="296"/>
      <c r="F216" s="296"/>
      <c r="G216" s="320"/>
      <c r="H216" s="320"/>
      <c r="I216" s="320"/>
      <c r="J216" s="320"/>
      <c r="K216" s="320"/>
      <c r="L216" s="320"/>
      <c r="M216" s="295"/>
      <c r="N216" s="295"/>
      <c r="O216" s="321"/>
      <c r="P216" s="322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32" sqref="F3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44690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26" t="s">
        <v>16</v>
      </c>
      <c r="B8" s="428"/>
      <c r="C8" s="432" t="s">
        <v>20</v>
      </c>
      <c r="D8" s="432" t="s">
        <v>21</v>
      </c>
      <c r="E8" s="423" t="s">
        <v>22</v>
      </c>
      <c r="F8" s="424"/>
      <c r="G8" s="425"/>
      <c r="H8" s="423" t="s">
        <v>23</v>
      </c>
      <c r="I8" s="424"/>
      <c r="J8" s="425"/>
      <c r="K8" s="23"/>
      <c r="L8" s="50"/>
      <c r="M8" s="50"/>
      <c r="N8" s="1"/>
      <c r="O8" s="1"/>
    </row>
    <row r="9" spans="1:15" ht="36" customHeight="1">
      <c r="A9" s="430"/>
      <c r="B9" s="431"/>
      <c r="C9" s="431"/>
      <c r="D9" s="43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16411.25</v>
      </c>
      <c r="D10" s="32">
        <v>16412.116666666665</v>
      </c>
      <c r="E10" s="32">
        <v>16340.033333333329</v>
      </c>
      <c r="F10" s="32">
        <v>16268.816666666664</v>
      </c>
      <c r="G10" s="32">
        <v>16196.733333333328</v>
      </c>
      <c r="H10" s="32">
        <v>16483.333333333328</v>
      </c>
      <c r="I10" s="32">
        <v>16555.416666666664</v>
      </c>
      <c r="J10" s="32">
        <v>16626.633333333331</v>
      </c>
      <c r="K10" s="34">
        <v>16484.2</v>
      </c>
      <c r="L10" s="34">
        <v>16340.9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34591.199999999997</v>
      </c>
      <c r="D11" s="37">
        <v>34580.783333333333</v>
      </c>
      <c r="E11" s="37">
        <v>34363.616666666669</v>
      </c>
      <c r="F11" s="37">
        <v>34136.033333333333</v>
      </c>
      <c r="G11" s="37">
        <v>33918.866666666669</v>
      </c>
      <c r="H11" s="37">
        <v>34808.366666666669</v>
      </c>
      <c r="I11" s="37">
        <v>35025.53333333334</v>
      </c>
      <c r="J11" s="37">
        <v>35253.116666666669</v>
      </c>
      <c r="K11" s="28">
        <v>34797.949999999997</v>
      </c>
      <c r="L11" s="28">
        <v>34353.199999999997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2686.65</v>
      </c>
      <c r="D12" s="37">
        <v>2671.7999999999997</v>
      </c>
      <c r="E12" s="37">
        <v>2649.9499999999994</v>
      </c>
      <c r="F12" s="37">
        <v>2613.2499999999995</v>
      </c>
      <c r="G12" s="37">
        <v>2591.3999999999992</v>
      </c>
      <c r="H12" s="37">
        <v>2708.4999999999995</v>
      </c>
      <c r="I12" s="37">
        <v>2730.35</v>
      </c>
      <c r="J12" s="37">
        <v>2767.0499999999997</v>
      </c>
      <c r="K12" s="28">
        <v>2693.65</v>
      </c>
      <c r="L12" s="28">
        <v>2635.1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4932.25</v>
      </c>
      <c r="D13" s="37">
        <v>4930.6833333333334</v>
      </c>
      <c r="E13" s="37">
        <v>4902.4666666666672</v>
      </c>
      <c r="F13" s="37">
        <v>4872.6833333333334</v>
      </c>
      <c r="G13" s="37">
        <v>4844.4666666666672</v>
      </c>
      <c r="H13" s="37">
        <v>4960.4666666666672</v>
      </c>
      <c r="I13" s="37">
        <v>4988.6833333333325</v>
      </c>
      <c r="J13" s="37">
        <v>5018.4666666666672</v>
      </c>
      <c r="K13" s="28">
        <v>4958.8999999999996</v>
      </c>
      <c r="L13" s="28">
        <v>4900.8999999999996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30719.45</v>
      </c>
      <c r="D14" s="37">
        <v>30626.466666666664</v>
      </c>
      <c r="E14" s="37">
        <v>30371.833333333328</v>
      </c>
      <c r="F14" s="37">
        <v>30024.216666666664</v>
      </c>
      <c r="G14" s="37">
        <v>29769.583333333328</v>
      </c>
      <c r="H14" s="37">
        <v>30974.083333333328</v>
      </c>
      <c r="I14" s="37">
        <v>31228.716666666667</v>
      </c>
      <c r="J14" s="37">
        <v>31576.333333333328</v>
      </c>
      <c r="K14" s="28">
        <v>30881.1</v>
      </c>
      <c r="L14" s="28">
        <v>30278.85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4248.2</v>
      </c>
      <c r="D15" s="37">
        <v>4226.8166666666666</v>
      </c>
      <c r="E15" s="37">
        <v>4197.5333333333328</v>
      </c>
      <c r="F15" s="37">
        <v>4146.8666666666659</v>
      </c>
      <c r="G15" s="37">
        <v>4117.5833333333321</v>
      </c>
      <c r="H15" s="37">
        <v>4277.4833333333336</v>
      </c>
      <c r="I15" s="37">
        <v>4306.7666666666682</v>
      </c>
      <c r="J15" s="37">
        <v>4357.4333333333343</v>
      </c>
      <c r="K15" s="28">
        <v>4256.1000000000004</v>
      </c>
      <c r="L15" s="28">
        <v>4176.1499999999996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7822.05</v>
      </c>
      <c r="D16" s="37">
        <v>7811.0166666666673</v>
      </c>
      <c r="E16" s="37">
        <v>7761.1833333333343</v>
      </c>
      <c r="F16" s="37">
        <v>7700.3166666666666</v>
      </c>
      <c r="G16" s="37">
        <v>7650.4833333333336</v>
      </c>
      <c r="H16" s="37">
        <v>7871.883333333335</v>
      </c>
      <c r="I16" s="37">
        <v>7921.716666666669</v>
      </c>
      <c r="J16" s="37">
        <v>7982.5833333333358</v>
      </c>
      <c r="K16" s="28">
        <v>7860.85</v>
      </c>
      <c r="L16" s="28">
        <v>7750.15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2245.4499999999998</v>
      </c>
      <c r="D17" s="37">
        <v>2250.9</v>
      </c>
      <c r="E17" s="37">
        <v>2226.9</v>
      </c>
      <c r="F17" s="37">
        <v>2208.35</v>
      </c>
      <c r="G17" s="37">
        <v>2184.35</v>
      </c>
      <c r="H17" s="37">
        <v>2269.4500000000003</v>
      </c>
      <c r="I17" s="37">
        <v>2293.4500000000003</v>
      </c>
      <c r="J17" s="37">
        <v>2312.0000000000005</v>
      </c>
      <c r="K17" s="28">
        <v>2274.9</v>
      </c>
      <c r="L17" s="28">
        <v>2232.35</v>
      </c>
      <c r="M17" s="28">
        <v>5.7140700000000004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1316.45</v>
      </c>
      <c r="D18" s="37">
        <v>1310.7</v>
      </c>
      <c r="E18" s="37">
        <v>1281.45</v>
      </c>
      <c r="F18" s="37">
        <v>1246.45</v>
      </c>
      <c r="G18" s="37">
        <v>1217.2</v>
      </c>
      <c r="H18" s="37">
        <v>1345.7</v>
      </c>
      <c r="I18" s="37">
        <v>1374.95</v>
      </c>
      <c r="J18" s="37">
        <v>1409.95</v>
      </c>
      <c r="K18" s="28">
        <v>1339.95</v>
      </c>
      <c r="L18" s="28">
        <v>1275.7</v>
      </c>
      <c r="M18" s="28">
        <v>12.159079999999999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793.45</v>
      </c>
      <c r="D19" s="37">
        <v>801.91666666666663</v>
      </c>
      <c r="E19" s="37">
        <v>781.5333333333333</v>
      </c>
      <c r="F19" s="37">
        <v>769.61666666666667</v>
      </c>
      <c r="G19" s="37">
        <v>749.23333333333335</v>
      </c>
      <c r="H19" s="37">
        <v>813.83333333333326</v>
      </c>
      <c r="I19" s="37">
        <v>834.2166666666667</v>
      </c>
      <c r="J19" s="37">
        <v>846.13333333333321</v>
      </c>
      <c r="K19" s="28">
        <v>822.3</v>
      </c>
      <c r="L19" s="28">
        <v>790</v>
      </c>
      <c r="M19" s="28">
        <v>11.409929999999999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2247.6999999999998</v>
      </c>
      <c r="D20" s="37">
        <v>2236.5666666666666</v>
      </c>
      <c r="E20" s="37">
        <v>2211.1333333333332</v>
      </c>
      <c r="F20" s="37">
        <v>2174.5666666666666</v>
      </c>
      <c r="G20" s="37">
        <v>2149.1333333333332</v>
      </c>
      <c r="H20" s="37">
        <v>2273.1333333333332</v>
      </c>
      <c r="I20" s="37">
        <v>2298.5666666666666</v>
      </c>
      <c r="J20" s="37">
        <v>2335.1333333333332</v>
      </c>
      <c r="K20" s="28">
        <v>2262</v>
      </c>
      <c r="L20" s="28">
        <v>2200</v>
      </c>
      <c r="M20" s="28">
        <v>11.615790000000001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2874.8</v>
      </c>
      <c r="D21" s="37">
        <v>2856.6</v>
      </c>
      <c r="E21" s="37">
        <v>2758.2</v>
      </c>
      <c r="F21" s="37">
        <v>2641.6</v>
      </c>
      <c r="G21" s="37">
        <v>2543.1999999999998</v>
      </c>
      <c r="H21" s="37">
        <v>2973.2</v>
      </c>
      <c r="I21" s="37">
        <v>3071.6000000000004</v>
      </c>
      <c r="J21" s="37">
        <v>3188.2</v>
      </c>
      <c r="K21" s="28">
        <v>2955</v>
      </c>
      <c r="L21" s="28">
        <v>2740</v>
      </c>
      <c r="M21" s="28">
        <v>9.1066699999999994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811.4</v>
      </c>
      <c r="D22" s="37">
        <v>807.51666666666677</v>
      </c>
      <c r="E22" s="37">
        <v>794.08333333333348</v>
      </c>
      <c r="F22" s="37">
        <v>776.76666666666677</v>
      </c>
      <c r="G22" s="37">
        <v>763.33333333333348</v>
      </c>
      <c r="H22" s="37">
        <v>824.83333333333348</v>
      </c>
      <c r="I22" s="37">
        <v>838.26666666666665</v>
      </c>
      <c r="J22" s="37">
        <v>855.58333333333348</v>
      </c>
      <c r="K22" s="28">
        <v>820.95</v>
      </c>
      <c r="L22" s="28">
        <v>790.2</v>
      </c>
      <c r="M22" s="28">
        <v>61.503259999999997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2437.65</v>
      </c>
      <c r="D23" s="37">
        <v>2427.9333333333329</v>
      </c>
      <c r="E23" s="37">
        <v>2379.8666666666659</v>
      </c>
      <c r="F23" s="37">
        <v>2322.083333333333</v>
      </c>
      <c r="G23" s="37">
        <v>2274.016666666666</v>
      </c>
      <c r="H23" s="37">
        <v>2485.7166666666658</v>
      </c>
      <c r="I23" s="37">
        <v>2533.7833333333324</v>
      </c>
      <c r="J23" s="37">
        <v>2591.5666666666657</v>
      </c>
      <c r="K23" s="28">
        <v>2476</v>
      </c>
      <c r="L23" s="28">
        <v>2370.15</v>
      </c>
      <c r="M23" s="28">
        <v>3.59823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2816.5</v>
      </c>
      <c r="D24" s="37">
        <v>2792.6333333333332</v>
      </c>
      <c r="E24" s="37">
        <v>2714.0166666666664</v>
      </c>
      <c r="F24" s="37">
        <v>2611.5333333333333</v>
      </c>
      <c r="G24" s="37">
        <v>2532.9166666666665</v>
      </c>
      <c r="H24" s="37">
        <v>2895.1166666666663</v>
      </c>
      <c r="I24" s="37">
        <v>2973.7333333333331</v>
      </c>
      <c r="J24" s="37">
        <v>3076.2166666666662</v>
      </c>
      <c r="K24" s="28">
        <v>2871.25</v>
      </c>
      <c r="L24" s="28">
        <v>2690.15</v>
      </c>
      <c r="M24" s="28">
        <v>3.45791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106.7</v>
      </c>
      <c r="D25" s="37">
        <v>107.26666666666667</v>
      </c>
      <c r="E25" s="37">
        <v>104.73333333333333</v>
      </c>
      <c r="F25" s="37">
        <v>102.76666666666667</v>
      </c>
      <c r="G25" s="37">
        <v>100.23333333333333</v>
      </c>
      <c r="H25" s="37">
        <v>109.23333333333333</v>
      </c>
      <c r="I25" s="37">
        <v>111.76666666666667</v>
      </c>
      <c r="J25" s="37">
        <v>113.73333333333333</v>
      </c>
      <c r="K25" s="28">
        <v>109.8</v>
      </c>
      <c r="L25" s="28">
        <v>105.3</v>
      </c>
      <c r="M25" s="28">
        <v>50.361849999999997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270.35000000000002</v>
      </c>
      <c r="D26" s="37">
        <v>269.43333333333334</v>
      </c>
      <c r="E26" s="37">
        <v>262.76666666666665</v>
      </c>
      <c r="F26" s="37">
        <v>255.18333333333334</v>
      </c>
      <c r="G26" s="37">
        <v>248.51666666666665</v>
      </c>
      <c r="H26" s="37">
        <v>277.01666666666665</v>
      </c>
      <c r="I26" s="37">
        <v>283.68333333333328</v>
      </c>
      <c r="J26" s="37">
        <v>291.26666666666665</v>
      </c>
      <c r="K26" s="28">
        <v>276.10000000000002</v>
      </c>
      <c r="L26" s="28">
        <v>261.85000000000002</v>
      </c>
      <c r="M26" s="28">
        <v>30.914840000000002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1725.4</v>
      </c>
      <c r="D27" s="37">
        <v>1727.8166666666666</v>
      </c>
      <c r="E27" s="37">
        <v>1706.6333333333332</v>
      </c>
      <c r="F27" s="37">
        <v>1687.8666666666666</v>
      </c>
      <c r="G27" s="37">
        <v>1666.6833333333332</v>
      </c>
      <c r="H27" s="37">
        <v>1746.5833333333333</v>
      </c>
      <c r="I27" s="37">
        <v>1767.7666666666667</v>
      </c>
      <c r="J27" s="37">
        <v>1786.5333333333333</v>
      </c>
      <c r="K27" s="28">
        <v>1749</v>
      </c>
      <c r="L27" s="28">
        <v>1709.05</v>
      </c>
      <c r="M27" s="28">
        <v>0.34017999999999998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725</v>
      </c>
      <c r="D28" s="37">
        <v>720.69999999999993</v>
      </c>
      <c r="E28" s="37">
        <v>711.39999999999986</v>
      </c>
      <c r="F28" s="37">
        <v>697.8</v>
      </c>
      <c r="G28" s="37">
        <v>688.49999999999989</v>
      </c>
      <c r="H28" s="37">
        <v>734.29999999999984</v>
      </c>
      <c r="I28" s="37">
        <v>743.5999999999998</v>
      </c>
      <c r="J28" s="37">
        <v>757.19999999999982</v>
      </c>
      <c r="K28" s="28">
        <v>730</v>
      </c>
      <c r="L28" s="28">
        <v>707.1</v>
      </c>
      <c r="M28" s="28">
        <v>2.2377400000000001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3091.55</v>
      </c>
      <c r="D29" s="37">
        <v>3114.2000000000003</v>
      </c>
      <c r="E29" s="37">
        <v>3054.4000000000005</v>
      </c>
      <c r="F29" s="37">
        <v>3017.2500000000005</v>
      </c>
      <c r="G29" s="37">
        <v>2957.4500000000007</v>
      </c>
      <c r="H29" s="37">
        <v>3151.3500000000004</v>
      </c>
      <c r="I29" s="37">
        <v>3211.1500000000005</v>
      </c>
      <c r="J29" s="37">
        <v>3248.3</v>
      </c>
      <c r="K29" s="28">
        <v>3174</v>
      </c>
      <c r="L29" s="28">
        <v>3077.05</v>
      </c>
      <c r="M29" s="28">
        <v>0.94423000000000001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530.4</v>
      </c>
      <c r="D30" s="37">
        <v>533.25</v>
      </c>
      <c r="E30" s="37">
        <v>525.15</v>
      </c>
      <c r="F30" s="37">
        <v>519.9</v>
      </c>
      <c r="G30" s="37">
        <v>511.79999999999995</v>
      </c>
      <c r="H30" s="37">
        <v>538.5</v>
      </c>
      <c r="I30" s="37">
        <v>546.59999999999991</v>
      </c>
      <c r="J30" s="37">
        <v>551.85</v>
      </c>
      <c r="K30" s="28">
        <v>541.35</v>
      </c>
      <c r="L30" s="28">
        <v>528</v>
      </c>
      <c r="M30" s="28">
        <v>5.32944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365.4</v>
      </c>
      <c r="D31" s="37">
        <v>366.09999999999997</v>
      </c>
      <c r="E31" s="37">
        <v>359.84999999999991</v>
      </c>
      <c r="F31" s="37">
        <v>354.29999999999995</v>
      </c>
      <c r="G31" s="37">
        <v>348.0499999999999</v>
      </c>
      <c r="H31" s="37">
        <v>371.64999999999992</v>
      </c>
      <c r="I31" s="37">
        <v>377.90000000000003</v>
      </c>
      <c r="J31" s="37">
        <v>383.44999999999993</v>
      </c>
      <c r="K31" s="28">
        <v>372.35</v>
      </c>
      <c r="L31" s="28">
        <v>360.55</v>
      </c>
      <c r="M31" s="28">
        <v>58.688780000000001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3827.35</v>
      </c>
      <c r="D32" s="37">
        <v>3839.0166666666664</v>
      </c>
      <c r="E32" s="37">
        <v>3779.3833333333328</v>
      </c>
      <c r="F32" s="37">
        <v>3731.4166666666665</v>
      </c>
      <c r="G32" s="37">
        <v>3671.7833333333328</v>
      </c>
      <c r="H32" s="37">
        <v>3886.9833333333327</v>
      </c>
      <c r="I32" s="37">
        <v>3946.6166666666659</v>
      </c>
      <c r="J32" s="37">
        <v>3994.5833333333326</v>
      </c>
      <c r="K32" s="28">
        <v>3898.65</v>
      </c>
      <c r="L32" s="28">
        <v>3791.05</v>
      </c>
      <c r="M32" s="28">
        <v>8.9144799999999993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196.3</v>
      </c>
      <c r="D33" s="37">
        <v>195.13333333333333</v>
      </c>
      <c r="E33" s="37">
        <v>193.26666666666665</v>
      </c>
      <c r="F33" s="37">
        <v>190.23333333333332</v>
      </c>
      <c r="G33" s="37">
        <v>188.36666666666665</v>
      </c>
      <c r="H33" s="37">
        <v>198.16666666666666</v>
      </c>
      <c r="I33" s="37">
        <v>200.03333333333333</v>
      </c>
      <c r="J33" s="37">
        <v>203.06666666666666</v>
      </c>
      <c r="K33" s="28">
        <v>197</v>
      </c>
      <c r="L33" s="28">
        <v>192.1</v>
      </c>
      <c r="M33" s="28">
        <v>34.011450000000004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119.55</v>
      </c>
      <c r="D34" s="37">
        <v>120.46666666666665</v>
      </c>
      <c r="E34" s="37">
        <v>117.58333333333331</v>
      </c>
      <c r="F34" s="37">
        <v>115.61666666666666</v>
      </c>
      <c r="G34" s="37">
        <v>112.73333333333332</v>
      </c>
      <c r="H34" s="37">
        <v>122.43333333333331</v>
      </c>
      <c r="I34" s="37">
        <v>125.31666666666666</v>
      </c>
      <c r="J34" s="37">
        <v>127.2833333333333</v>
      </c>
      <c r="K34" s="28">
        <v>123.35</v>
      </c>
      <c r="L34" s="28">
        <v>118.5</v>
      </c>
      <c r="M34" s="28">
        <v>190.71332000000001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3016.25</v>
      </c>
      <c r="D35" s="37">
        <v>3024.1833333333329</v>
      </c>
      <c r="E35" s="37">
        <v>2995.9666666666658</v>
      </c>
      <c r="F35" s="37">
        <v>2975.6833333333329</v>
      </c>
      <c r="G35" s="37">
        <v>2947.4666666666658</v>
      </c>
      <c r="H35" s="37">
        <v>3044.4666666666658</v>
      </c>
      <c r="I35" s="37">
        <v>3072.6833333333329</v>
      </c>
      <c r="J35" s="37">
        <v>3092.9666666666658</v>
      </c>
      <c r="K35" s="28">
        <v>3052.4</v>
      </c>
      <c r="L35" s="28">
        <v>3003.9</v>
      </c>
      <c r="M35" s="28">
        <v>9.2394099999999995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1925.7</v>
      </c>
      <c r="D36" s="37">
        <v>1925.5666666666666</v>
      </c>
      <c r="E36" s="37">
        <v>1860.1333333333332</v>
      </c>
      <c r="F36" s="37">
        <v>1794.5666666666666</v>
      </c>
      <c r="G36" s="37">
        <v>1729.1333333333332</v>
      </c>
      <c r="H36" s="37">
        <v>1991.1333333333332</v>
      </c>
      <c r="I36" s="37">
        <v>2056.5666666666666</v>
      </c>
      <c r="J36" s="37">
        <v>2122.1333333333332</v>
      </c>
      <c r="K36" s="28">
        <v>1991</v>
      </c>
      <c r="L36" s="28">
        <v>1860</v>
      </c>
      <c r="M36" s="28">
        <v>4.91174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612.95000000000005</v>
      </c>
      <c r="D37" s="37">
        <v>614.9666666666667</v>
      </c>
      <c r="E37" s="37">
        <v>601.98333333333335</v>
      </c>
      <c r="F37" s="37">
        <v>591.01666666666665</v>
      </c>
      <c r="G37" s="37">
        <v>578.0333333333333</v>
      </c>
      <c r="H37" s="37">
        <v>625.93333333333339</v>
      </c>
      <c r="I37" s="37">
        <v>638.91666666666674</v>
      </c>
      <c r="J37" s="37">
        <v>649.88333333333344</v>
      </c>
      <c r="K37" s="28">
        <v>627.95000000000005</v>
      </c>
      <c r="L37" s="28">
        <v>604</v>
      </c>
      <c r="M37" s="28">
        <v>15.193899999999999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3666.2</v>
      </c>
      <c r="D38" s="37">
        <v>3719.3333333333335</v>
      </c>
      <c r="E38" s="37">
        <v>3549.0166666666669</v>
      </c>
      <c r="F38" s="37">
        <v>3431.8333333333335</v>
      </c>
      <c r="G38" s="37">
        <v>3261.5166666666669</v>
      </c>
      <c r="H38" s="37">
        <v>3836.5166666666669</v>
      </c>
      <c r="I38" s="37">
        <v>4006.8333333333335</v>
      </c>
      <c r="J38" s="37">
        <v>4124.0166666666664</v>
      </c>
      <c r="K38" s="28">
        <v>3889.65</v>
      </c>
      <c r="L38" s="28">
        <v>3602.15</v>
      </c>
      <c r="M38" s="28">
        <v>8.5878700000000006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673.4</v>
      </c>
      <c r="D39" s="37">
        <v>678</v>
      </c>
      <c r="E39" s="37">
        <v>663.5</v>
      </c>
      <c r="F39" s="37">
        <v>653.6</v>
      </c>
      <c r="G39" s="37">
        <v>639.1</v>
      </c>
      <c r="H39" s="37">
        <v>687.9</v>
      </c>
      <c r="I39" s="37">
        <v>702.4</v>
      </c>
      <c r="J39" s="37">
        <v>712.3</v>
      </c>
      <c r="K39" s="28">
        <v>692.5</v>
      </c>
      <c r="L39" s="28">
        <v>668.1</v>
      </c>
      <c r="M39" s="28">
        <v>155.11195000000001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3499.75</v>
      </c>
      <c r="D40" s="37">
        <v>3504.9166666666665</v>
      </c>
      <c r="E40" s="37">
        <v>3454.833333333333</v>
      </c>
      <c r="F40" s="37">
        <v>3409.9166666666665</v>
      </c>
      <c r="G40" s="37">
        <v>3359.833333333333</v>
      </c>
      <c r="H40" s="37">
        <v>3549.833333333333</v>
      </c>
      <c r="I40" s="37">
        <v>3599.9166666666661</v>
      </c>
      <c r="J40" s="37">
        <v>3644.833333333333</v>
      </c>
      <c r="K40" s="28">
        <v>3555</v>
      </c>
      <c r="L40" s="28">
        <v>3460</v>
      </c>
      <c r="M40" s="28">
        <v>4.3636600000000003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6000.3</v>
      </c>
      <c r="D41" s="37">
        <v>6060.1166666666659</v>
      </c>
      <c r="E41" s="37">
        <v>5915.1833333333316</v>
      </c>
      <c r="F41" s="37">
        <v>5830.0666666666657</v>
      </c>
      <c r="G41" s="37">
        <v>5685.1333333333314</v>
      </c>
      <c r="H41" s="37">
        <v>6145.2333333333318</v>
      </c>
      <c r="I41" s="37">
        <v>6290.1666666666661</v>
      </c>
      <c r="J41" s="37">
        <v>6375.2833333333319</v>
      </c>
      <c r="K41" s="28">
        <v>6205.05</v>
      </c>
      <c r="L41" s="28">
        <v>5975</v>
      </c>
      <c r="M41" s="28">
        <v>30.64865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13640.5</v>
      </c>
      <c r="D42" s="37">
        <v>13681.933333333334</v>
      </c>
      <c r="E42" s="37">
        <v>13468.566666666669</v>
      </c>
      <c r="F42" s="37">
        <v>13296.633333333335</v>
      </c>
      <c r="G42" s="37">
        <v>13083.26666666667</v>
      </c>
      <c r="H42" s="37">
        <v>13853.866666666669</v>
      </c>
      <c r="I42" s="37">
        <v>14067.233333333334</v>
      </c>
      <c r="J42" s="37">
        <v>14239.166666666668</v>
      </c>
      <c r="K42" s="28">
        <v>13895.3</v>
      </c>
      <c r="L42" s="28">
        <v>13510</v>
      </c>
      <c r="M42" s="28">
        <v>3.5161600000000002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5020.25</v>
      </c>
      <c r="D43" s="37">
        <v>4991.4333333333334</v>
      </c>
      <c r="E43" s="37">
        <v>4929.8166666666666</v>
      </c>
      <c r="F43" s="37">
        <v>4839.3833333333332</v>
      </c>
      <c r="G43" s="37">
        <v>4777.7666666666664</v>
      </c>
      <c r="H43" s="37">
        <v>5081.8666666666668</v>
      </c>
      <c r="I43" s="37">
        <v>5143.4833333333336</v>
      </c>
      <c r="J43" s="37">
        <v>5233.916666666667</v>
      </c>
      <c r="K43" s="28">
        <v>5053.05</v>
      </c>
      <c r="L43" s="28">
        <v>4901</v>
      </c>
      <c r="M43" s="28">
        <v>0.47197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1994.85</v>
      </c>
      <c r="D44" s="37">
        <v>2001.5999999999997</v>
      </c>
      <c r="E44" s="37">
        <v>1971.3999999999994</v>
      </c>
      <c r="F44" s="37">
        <v>1947.9499999999998</v>
      </c>
      <c r="G44" s="37">
        <v>1917.7499999999995</v>
      </c>
      <c r="H44" s="37">
        <v>2025.0499999999993</v>
      </c>
      <c r="I44" s="37">
        <v>2055.2499999999995</v>
      </c>
      <c r="J44" s="37">
        <v>2078.6999999999989</v>
      </c>
      <c r="K44" s="28">
        <v>2031.8</v>
      </c>
      <c r="L44" s="28">
        <v>1978.15</v>
      </c>
      <c r="M44" s="28">
        <v>1.6294599999999999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318.8</v>
      </c>
      <c r="D45" s="37">
        <v>316.2166666666667</v>
      </c>
      <c r="E45" s="37">
        <v>310.38333333333338</v>
      </c>
      <c r="F45" s="37">
        <v>301.9666666666667</v>
      </c>
      <c r="G45" s="37">
        <v>296.13333333333338</v>
      </c>
      <c r="H45" s="37">
        <v>324.63333333333338</v>
      </c>
      <c r="I45" s="37">
        <v>330.46666666666664</v>
      </c>
      <c r="J45" s="37">
        <v>338.88333333333338</v>
      </c>
      <c r="K45" s="28">
        <v>322.05</v>
      </c>
      <c r="L45" s="28">
        <v>307.8</v>
      </c>
      <c r="M45" s="28">
        <v>71.203460000000007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104.95</v>
      </c>
      <c r="D46" s="37">
        <v>104.25</v>
      </c>
      <c r="E46" s="37">
        <v>102.7</v>
      </c>
      <c r="F46" s="37">
        <v>100.45</v>
      </c>
      <c r="G46" s="37">
        <v>98.9</v>
      </c>
      <c r="H46" s="37">
        <v>106.5</v>
      </c>
      <c r="I46" s="37">
        <v>108.05000000000001</v>
      </c>
      <c r="J46" s="37">
        <v>110.3</v>
      </c>
      <c r="K46" s="28">
        <v>105.8</v>
      </c>
      <c r="L46" s="28">
        <v>102</v>
      </c>
      <c r="M46" s="28">
        <v>251.32051000000001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46</v>
      </c>
      <c r="D47" s="37">
        <v>45.699999999999996</v>
      </c>
      <c r="E47" s="37">
        <v>45.099999999999994</v>
      </c>
      <c r="F47" s="37">
        <v>44.199999999999996</v>
      </c>
      <c r="G47" s="37">
        <v>43.599999999999994</v>
      </c>
      <c r="H47" s="37">
        <v>46.599999999999994</v>
      </c>
      <c r="I47" s="37">
        <v>47.2</v>
      </c>
      <c r="J47" s="37">
        <v>48.099999999999994</v>
      </c>
      <c r="K47" s="28">
        <v>46.3</v>
      </c>
      <c r="L47" s="28">
        <v>44.8</v>
      </c>
      <c r="M47" s="28">
        <v>29.36589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1856.8</v>
      </c>
      <c r="D48" s="37">
        <v>1853.6000000000001</v>
      </c>
      <c r="E48" s="37">
        <v>1834.7000000000003</v>
      </c>
      <c r="F48" s="37">
        <v>1812.6000000000001</v>
      </c>
      <c r="G48" s="37">
        <v>1793.7000000000003</v>
      </c>
      <c r="H48" s="37">
        <v>1875.7000000000003</v>
      </c>
      <c r="I48" s="37">
        <v>1894.6000000000004</v>
      </c>
      <c r="J48" s="37">
        <v>1916.7000000000003</v>
      </c>
      <c r="K48" s="28">
        <v>1872.5</v>
      </c>
      <c r="L48" s="28">
        <v>1831.5</v>
      </c>
      <c r="M48" s="28">
        <v>2.54583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666.7</v>
      </c>
      <c r="D49" s="37">
        <v>671.36666666666667</v>
      </c>
      <c r="E49" s="37">
        <v>658.7833333333333</v>
      </c>
      <c r="F49" s="37">
        <v>650.86666666666667</v>
      </c>
      <c r="G49" s="37">
        <v>638.2833333333333</v>
      </c>
      <c r="H49" s="37">
        <v>679.2833333333333</v>
      </c>
      <c r="I49" s="37">
        <v>691.86666666666656</v>
      </c>
      <c r="J49" s="37">
        <v>699.7833333333333</v>
      </c>
      <c r="K49" s="28">
        <v>683.95</v>
      </c>
      <c r="L49" s="28">
        <v>663.45</v>
      </c>
      <c r="M49" s="28">
        <v>3.53755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228.15</v>
      </c>
      <c r="D50" s="37">
        <v>229.88333333333333</v>
      </c>
      <c r="E50" s="37">
        <v>225.51666666666665</v>
      </c>
      <c r="F50" s="37">
        <v>222.88333333333333</v>
      </c>
      <c r="G50" s="37">
        <v>218.51666666666665</v>
      </c>
      <c r="H50" s="37">
        <v>232.51666666666665</v>
      </c>
      <c r="I50" s="37">
        <v>236.88333333333333</v>
      </c>
      <c r="J50" s="37">
        <v>239.51666666666665</v>
      </c>
      <c r="K50" s="28">
        <v>234.25</v>
      </c>
      <c r="L50" s="28">
        <v>227.25</v>
      </c>
      <c r="M50" s="28">
        <v>55.984859999999998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658.5</v>
      </c>
      <c r="D51" s="37">
        <v>660.0333333333333</v>
      </c>
      <c r="E51" s="37">
        <v>650.06666666666661</v>
      </c>
      <c r="F51" s="37">
        <v>641.63333333333333</v>
      </c>
      <c r="G51" s="37">
        <v>631.66666666666663</v>
      </c>
      <c r="H51" s="37">
        <v>668.46666666666658</v>
      </c>
      <c r="I51" s="37">
        <v>678.43333333333328</v>
      </c>
      <c r="J51" s="37">
        <v>686.86666666666656</v>
      </c>
      <c r="K51" s="28">
        <v>670</v>
      </c>
      <c r="L51" s="28">
        <v>651.6</v>
      </c>
      <c r="M51" s="28">
        <v>12.319900000000001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51.05</v>
      </c>
      <c r="D52" s="37">
        <v>51.5</v>
      </c>
      <c r="E52" s="37">
        <v>50.05</v>
      </c>
      <c r="F52" s="37">
        <v>49.05</v>
      </c>
      <c r="G52" s="37">
        <v>47.599999999999994</v>
      </c>
      <c r="H52" s="37">
        <v>52.5</v>
      </c>
      <c r="I52" s="37">
        <v>53.95</v>
      </c>
      <c r="J52" s="37">
        <v>54.95</v>
      </c>
      <c r="K52" s="28">
        <v>52.95</v>
      </c>
      <c r="L52" s="28">
        <v>50.5</v>
      </c>
      <c r="M52" s="28">
        <v>371.46289999999999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357.3</v>
      </c>
      <c r="D53" s="37">
        <v>356.7</v>
      </c>
      <c r="E53" s="37">
        <v>353.59999999999997</v>
      </c>
      <c r="F53" s="37">
        <v>349.9</v>
      </c>
      <c r="G53" s="37">
        <v>346.79999999999995</v>
      </c>
      <c r="H53" s="37">
        <v>360.4</v>
      </c>
      <c r="I53" s="37">
        <v>363.5</v>
      </c>
      <c r="J53" s="37">
        <v>367.2</v>
      </c>
      <c r="K53" s="28">
        <v>359.8</v>
      </c>
      <c r="L53" s="28">
        <v>353</v>
      </c>
      <c r="M53" s="28">
        <v>23.488710000000001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710.25</v>
      </c>
      <c r="D54" s="37">
        <v>713.9666666666667</v>
      </c>
      <c r="E54" s="37">
        <v>704.03333333333342</v>
      </c>
      <c r="F54" s="37">
        <v>697.81666666666672</v>
      </c>
      <c r="G54" s="37">
        <v>687.88333333333344</v>
      </c>
      <c r="H54" s="37">
        <v>720.18333333333339</v>
      </c>
      <c r="I54" s="37">
        <v>730.11666666666679</v>
      </c>
      <c r="J54" s="37">
        <v>736.33333333333337</v>
      </c>
      <c r="K54" s="28">
        <v>723.9</v>
      </c>
      <c r="L54" s="28">
        <v>707.75</v>
      </c>
      <c r="M54" s="28">
        <v>59.12312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348</v>
      </c>
      <c r="D55" s="37">
        <v>352.26666666666671</v>
      </c>
      <c r="E55" s="37">
        <v>342.83333333333343</v>
      </c>
      <c r="F55" s="37">
        <v>337.66666666666674</v>
      </c>
      <c r="G55" s="37">
        <v>328.23333333333346</v>
      </c>
      <c r="H55" s="37">
        <v>357.43333333333339</v>
      </c>
      <c r="I55" s="37">
        <v>366.86666666666667</v>
      </c>
      <c r="J55" s="37">
        <v>372.03333333333336</v>
      </c>
      <c r="K55" s="28">
        <v>361.7</v>
      </c>
      <c r="L55" s="28">
        <v>347.1</v>
      </c>
      <c r="M55" s="28">
        <v>12.73996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13848.95</v>
      </c>
      <c r="D56" s="37">
        <v>13902.266666666668</v>
      </c>
      <c r="E56" s="37">
        <v>13754.533333333336</v>
      </c>
      <c r="F56" s="37">
        <v>13660.116666666669</v>
      </c>
      <c r="G56" s="37">
        <v>13512.383333333337</v>
      </c>
      <c r="H56" s="37">
        <v>13996.683333333336</v>
      </c>
      <c r="I56" s="37">
        <v>14144.41666666667</v>
      </c>
      <c r="J56" s="37">
        <v>14238.833333333336</v>
      </c>
      <c r="K56" s="28">
        <v>14050</v>
      </c>
      <c r="L56" s="28">
        <v>13807.85</v>
      </c>
      <c r="M56" s="28">
        <v>0.20696999999999999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3307.8</v>
      </c>
      <c r="D57" s="37">
        <v>3272.9166666666665</v>
      </c>
      <c r="E57" s="37">
        <v>3221.9833333333331</v>
      </c>
      <c r="F57" s="37">
        <v>3136.1666666666665</v>
      </c>
      <c r="G57" s="37">
        <v>3085.2333333333331</v>
      </c>
      <c r="H57" s="37">
        <v>3358.7333333333331</v>
      </c>
      <c r="I57" s="37">
        <v>3409.6666666666665</v>
      </c>
      <c r="J57" s="37">
        <v>3495.4833333333331</v>
      </c>
      <c r="K57" s="28">
        <v>3323.85</v>
      </c>
      <c r="L57" s="28">
        <v>3187.1</v>
      </c>
      <c r="M57" s="28">
        <v>5.6037299999999997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678.35</v>
      </c>
      <c r="D58" s="37">
        <v>683.86666666666667</v>
      </c>
      <c r="E58" s="37">
        <v>655.73333333333335</v>
      </c>
      <c r="F58" s="37">
        <v>633.11666666666667</v>
      </c>
      <c r="G58" s="37">
        <v>604.98333333333335</v>
      </c>
      <c r="H58" s="37">
        <v>706.48333333333335</v>
      </c>
      <c r="I58" s="37">
        <v>734.61666666666679</v>
      </c>
      <c r="J58" s="37">
        <v>757.23333333333335</v>
      </c>
      <c r="K58" s="28">
        <v>712</v>
      </c>
      <c r="L58" s="28">
        <v>661.25</v>
      </c>
      <c r="M58" s="28">
        <v>15.149760000000001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219.35</v>
      </c>
      <c r="D59" s="37">
        <v>218.9</v>
      </c>
      <c r="E59" s="37">
        <v>213.05</v>
      </c>
      <c r="F59" s="37">
        <v>206.75</v>
      </c>
      <c r="G59" s="37">
        <v>200.9</v>
      </c>
      <c r="H59" s="37">
        <v>225.20000000000002</v>
      </c>
      <c r="I59" s="37">
        <v>231.04999999999998</v>
      </c>
      <c r="J59" s="37">
        <v>237.35000000000002</v>
      </c>
      <c r="K59" s="28">
        <v>224.75</v>
      </c>
      <c r="L59" s="28">
        <v>212.6</v>
      </c>
      <c r="M59" s="28">
        <v>192.32481000000001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105.55</v>
      </c>
      <c r="D60" s="37">
        <v>105.25</v>
      </c>
      <c r="E60" s="37">
        <v>104.65</v>
      </c>
      <c r="F60" s="37">
        <v>103.75</v>
      </c>
      <c r="G60" s="37">
        <v>103.15</v>
      </c>
      <c r="H60" s="37">
        <v>106.15</v>
      </c>
      <c r="I60" s="37">
        <v>106.75</v>
      </c>
      <c r="J60" s="37">
        <v>107.65</v>
      </c>
      <c r="K60" s="28">
        <v>105.85</v>
      </c>
      <c r="L60" s="28">
        <v>104.35</v>
      </c>
      <c r="M60" s="28">
        <v>8.7142900000000001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636.85</v>
      </c>
      <c r="D61" s="37">
        <v>655.33333333333337</v>
      </c>
      <c r="E61" s="37">
        <v>610.7166666666667</v>
      </c>
      <c r="F61" s="37">
        <v>584.58333333333337</v>
      </c>
      <c r="G61" s="37">
        <v>539.9666666666667</v>
      </c>
      <c r="H61" s="37">
        <v>681.4666666666667</v>
      </c>
      <c r="I61" s="37">
        <v>726.08333333333326</v>
      </c>
      <c r="J61" s="37">
        <v>752.2166666666667</v>
      </c>
      <c r="K61" s="28">
        <v>699.95</v>
      </c>
      <c r="L61" s="28">
        <v>629.20000000000005</v>
      </c>
      <c r="M61" s="28">
        <v>89.261179999999996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934.75</v>
      </c>
      <c r="D62" s="37">
        <v>935.5</v>
      </c>
      <c r="E62" s="37">
        <v>924.65</v>
      </c>
      <c r="F62" s="37">
        <v>914.55</v>
      </c>
      <c r="G62" s="37">
        <v>903.69999999999993</v>
      </c>
      <c r="H62" s="37">
        <v>945.6</v>
      </c>
      <c r="I62" s="37">
        <v>956.44999999999993</v>
      </c>
      <c r="J62" s="37">
        <v>966.55000000000007</v>
      </c>
      <c r="K62" s="28">
        <v>946.35</v>
      </c>
      <c r="L62" s="28">
        <v>925.4</v>
      </c>
      <c r="M62" s="28">
        <v>18.28238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125.85</v>
      </c>
      <c r="D63" s="37">
        <v>126.64999999999999</v>
      </c>
      <c r="E63" s="37">
        <v>124.29999999999998</v>
      </c>
      <c r="F63" s="37">
        <v>122.74999999999999</v>
      </c>
      <c r="G63" s="37">
        <v>120.39999999999998</v>
      </c>
      <c r="H63" s="37">
        <v>128.19999999999999</v>
      </c>
      <c r="I63" s="37">
        <v>130.54999999999998</v>
      </c>
      <c r="J63" s="37">
        <v>132.1</v>
      </c>
      <c r="K63" s="28">
        <v>129</v>
      </c>
      <c r="L63" s="28">
        <v>125.1</v>
      </c>
      <c r="M63" s="28">
        <v>9.9508899999999993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187.4</v>
      </c>
      <c r="D64" s="37">
        <v>186.4666666666667</v>
      </c>
      <c r="E64" s="37">
        <v>183.98333333333341</v>
      </c>
      <c r="F64" s="37">
        <v>180.56666666666672</v>
      </c>
      <c r="G64" s="37">
        <v>178.08333333333343</v>
      </c>
      <c r="H64" s="37">
        <v>189.88333333333338</v>
      </c>
      <c r="I64" s="37">
        <v>192.36666666666667</v>
      </c>
      <c r="J64" s="37">
        <v>195.78333333333336</v>
      </c>
      <c r="K64" s="28">
        <v>188.95</v>
      </c>
      <c r="L64" s="28">
        <v>183.05</v>
      </c>
      <c r="M64" s="28">
        <v>142.57552999999999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3905.4</v>
      </c>
      <c r="D65" s="37">
        <v>3850.9333333333329</v>
      </c>
      <c r="E65" s="37">
        <v>3645.2166666666658</v>
      </c>
      <c r="F65" s="37">
        <v>3385.0333333333328</v>
      </c>
      <c r="G65" s="37">
        <v>3179.3166666666657</v>
      </c>
      <c r="H65" s="37">
        <v>4111.1166666666659</v>
      </c>
      <c r="I65" s="37">
        <v>4316.833333333333</v>
      </c>
      <c r="J65" s="37">
        <v>4577.0166666666664</v>
      </c>
      <c r="K65" s="28">
        <v>4056.65</v>
      </c>
      <c r="L65" s="28">
        <v>3590.75</v>
      </c>
      <c r="M65" s="28">
        <v>18.942049999999998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1581.1</v>
      </c>
      <c r="D66" s="37">
        <v>1576.0333333333335</v>
      </c>
      <c r="E66" s="37">
        <v>1558.0666666666671</v>
      </c>
      <c r="F66" s="37">
        <v>1535.0333333333335</v>
      </c>
      <c r="G66" s="37">
        <v>1517.0666666666671</v>
      </c>
      <c r="H66" s="37">
        <v>1599.0666666666671</v>
      </c>
      <c r="I66" s="37">
        <v>1617.0333333333338</v>
      </c>
      <c r="J66" s="37">
        <v>1640.0666666666671</v>
      </c>
      <c r="K66" s="28">
        <v>1594</v>
      </c>
      <c r="L66" s="28">
        <v>1553</v>
      </c>
      <c r="M66" s="28">
        <v>4.1452999999999998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637.79999999999995</v>
      </c>
      <c r="D67" s="37">
        <v>636.84999999999991</v>
      </c>
      <c r="E67" s="37">
        <v>627.79999999999984</v>
      </c>
      <c r="F67" s="37">
        <v>617.79999999999995</v>
      </c>
      <c r="G67" s="37">
        <v>608.74999999999989</v>
      </c>
      <c r="H67" s="37">
        <v>646.8499999999998</v>
      </c>
      <c r="I67" s="37">
        <v>655.9</v>
      </c>
      <c r="J67" s="37">
        <v>665.89999999999975</v>
      </c>
      <c r="K67" s="28">
        <v>645.9</v>
      </c>
      <c r="L67" s="28">
        <v>626.85</v>
      </c>
      <c r="M67" s="28">
        <v>10.53543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911.45</v>
      </c>
      <c r="D68" s="37">
        <v>912.05000000000007</v>
      </c>
      <c r="E68" s="37">
        <v>895.40000000000009</v>
      </c>
      <c r="F68" s="37">
        <v>879.35</v>
      </c>
      <c r="G68" s="37">
        <v>862.7</v>
      </c>
      <c r="H68" s="37">
        <v>928.10000000000014</v>
      </c>
      <c r="I68" s="37">
        <v>944.75</v>
      </c>
      <c r="J68" s="37">
        <v>960.80000000000018</v>
      </c>
      <c r="K68" s="28">
        <v>928.7</v>
      </c>
      <c r="L68" s="28">
        <v>896</v>
      </c>
      <c r="M68" s="28">
        <v>9.0047499999999996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365</v>
      </c>
      <c r="D69" s="37">
        <v>362.5</v>
      </c>
      <c r="E69" s="37">
        <v>358</v>
      </c>
      <c r="F69" s="37">
        <v>351</v>
      </c>
      <c r="G69" s="37">
        <v>346.5</v>
      </c>
      <c r="H69" s="37">
        <v>369.5</v>
      </c>
      <c r="I69" s="37">
        <v>374</v>
      </c>
      <c r="J69" s="37">
        <v>381</v>
      </c>
      <c r="K69" s="28">
        <v>367</v>
      </c>
      <c r="L69" s="28">
        <v>355.5</v>
      </c>
      <c r="M69" s="28">
        <v>7.78207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1008.6</v>
      </c>
      <c r="D70" s="37">
        <v>1008.65</v>
      </c>
      <c r="E70" s="37">
        <v>999.94999999999993</v>
      </c>
      <c r="F70" s="37">
        <v>991.3</v>
      </c>
      <c r="G70" s="37">
        <v>982.59999999999991</v>
      </c>
      <c r="H70" s="37">
        <v>1017.3</v>
      </c>
      <c r="I70" s="37">
        <v>1026</v>
      </c>
      <c r="J70" s="37">
        <v>1034.6500000000001</v>
      </c>
      <c r="K70" s="28">
        <v>1017.35</v>
      </c>
      <c r="L70" s="28">
        <v>1000</v>
      </c>
      <c r="M70" s="28">
        <v>3.1593800000000001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329.15</v>
      </c>
      <c r="D71" s="37">
        <v>330.79999999999995</v>
      </c>
      <c r="E71" s="37">
        <v>324.64999999999992</v>
      </c>
      <c r="F71" s="37">
        <v>320.14999999999998</v>
      </c>
      <c r="G71" s="37">
        <v>313.99999999999994</v>
      </c>
      <c r="H71" s="37">
        <v>335.2999999999999</v>
      </c>
      <c r="I71" s="37">
        <v>341.45</v>
      </c>
      <c r="J71" s="37">
        <v>345.94999999999987</v>
      </c>
      <c r="K71" s="28">
        <v>336.95</v>
      </c>
      <c r="L71" s="28">
        <v>326.3</v>
      </c>
      <c r="M71" s="28">
        <v>105.54131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510.8</v>
      </c>
      <c r="D72" s="37">
        <v>515.35</v>
      </c>
      <c r="E72" s="37">
        <v>503.80000000000007</v>
      </c>
      <c r="F72" s="37">
        <v>496.80000000000007</v>
      </c>
      <c r="G72" s="37">
        <v>485.25000000000011</v>
      </c>
      <c r="H72" s="37">
        <v>522.35</v>
      </c>
      <c r="I72" s="37">
        <v>533.9</v>
      </c>
      <c r="J72" s="37">
        <v>540.9</v>
      </c>
      <c r="K72" s="28">
        <v>526.9</v>
      </c>
      <c r="L72" s="28">
        <v>508.35</v>
      </c>
      <c r="M72" s="28">
        <v>35.69229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1427.45</v>
      </c>
      <c r="D73" s="37">
        <v>1422.8666666666668</v>
      </c>
      <c r="E73" s="37">
        <v>1400.7333333333336</v>
      </c>
      <c r="F73" s="37">
        <v>1374.0166666666669</v>
      </c>
      <c r="G73" s="37">
        <v>1351.8833333333337</v>
      </c>
      <c r="H73" s="37">
        <v>1449.5833333333335</v>
      </c>
      <c r="I73" s="37">
        <v>1471.7166666666667</v>
      </c>
      <c r="J73" s="37">
        <v>1498.4333333333334</v>
      </c>
      <c r="K73" s="28">
        <v>1445</v>
      </c>
      <c r="L73" s="28">
        <v>1396.15</v>
      </c>
      <c r="M73" s="28">
        <v>1.0281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2028.6</v>
      </c>
      <c r="D74" s="37">
        <v>2065.1833333333329</v>
      </c>
      <c r="E74" s="37">
        <v>1984.4166666666661</v>
      </c>
      <c r="F74" s="37">
        <v>1940.2333333333331</v>
      </c>
      <c r="G74" s="37">
        <v>1859.4666666666662</v>
      </c>
      <c r="H74" s="37">
        <v>2109.3666666666659</v>
      </c>
      <c r="I74" s="37">
        <v>2190.1333333333332</v>
      </c>
      <c r="J74" s="37">
        <v>2234.3166666666657</v>
      </c>
      <c r="K74" s="28">
        <v>2145.9499999999998</v>
      </c>
      <c r="L74" s="28">
        <v>2021</v>
      </c>
      <c r="M74" s="28">
        <v>13.197789999999999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47.9</v>
      </c>
      <c r="D75" s="37">
        <v>47.800000000000004</v>
      </c>
      <c r="E75" s="37">
        <v>46.70000000000001</v>
      </c>
      <c r="F75" s="37">
        <v>45.500000000000007</v>
      </c>
      <c r="G75" s="37">
        <v>44.400000000000013</v>
      </c>
      <c r="H75" s="37">
        <v>49.000000000000007</v>
      </c>
      <c r="I75" s="37">
        <v>50.1</v>
      </c>
      <c r="J75" s="37">
        <v>51.300000000000004</v>
      </c>
      <c r="K75" s="28">
        <v>48.9</v>
      </c>
      <c r="L75" s="28">
        <v>46.6</v>
      </c>
      <c r="M75" s="28">
        <v>19.983329999999999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4165.8500000000004</v>
      </c>
      <c r="D76" s="37">
        <v>4199.3</v>
      </c>
      <c r="E76" s="37">
        <v>4088.05</v>
      </c>
      <c r="F76" s="37">
        <v>4010.25</v>
      </c>
      <c r="G76" s="37">
        <v>3899</v>
      </c>
      <c r="H76" s="37">
        <v>4277.1000000000004</v>
      </c>
      <c r="I76" s="37">
        <v>4388.3500000000004</v>
      </c>
      <c r="J76" s="37">
        <v>4466.1500000000005</v>
      </c>
      <c r="K76" s="28">
        <v>4310.55</v>
      </c>
      <c r="L76" s="28">
        <v>4121.5</v>
      </c>
      <c r="M76" s="28">
        <v>6.8491299999999997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3909.6</v>
      </c>
      <c r="D77" s="37">
        <v>3890.6</v>
      </c>
      <c r="E77" s="37">
        <v>3784.2</v>
      </c>
      <c r="F77" s="37">
        <v>3658.7999999999997</v>
      </c>
      <c r="G77" s="37">
        <v>3552.3999999999996</v>
      </c>
      <c r="H77" s="37">
        <v>4016</v>
      </c>
      <c r="I77" s="37">
        <v>4122.4000000000005</v>
      </c>
      <c r="J77" s="37">
        <v>4247.8</v>
      </c>
      <c r="K77" s="28">
        <v>3997</v>
      </c>
      <c r="L77" s="28">
        <v>3765.2</v>
      </c>
      <c r="M77" s="28">
        <v>6.3408699999999998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2380.25</v>
      </c>
      <c r="D78" s="37">
        <v>2392</v>
      </c>
      <c r="E78" s="37">
        <v>2347</v>
      </c>
      <c r="F78" s="37">
        <v>2313.75</v>
      </c>
      <c r="G78" s="37">
        <v>2268.75</v>
      </c>
      <c r="H78" s="37">
        <v>2425.25</v>
      </c>
      <c r="I78" s="37">
        <v>2470.25</v>
      </c>
      <c r="J78" s="37">
        <v>2503.5</v>
      </c>
      <c r="K78" s="28">
        <v>2437</v>
      </c>
      <c r="L78" s="28">
        <v>2358.75</v>
      </c>
      <c r="M78" s="28">
        <v>1.32494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3930.65</v>
      </c>
      <c r="D79" s="37">
        <v>3919.8333333333335</v>
      </c>
      <c r="E79" s="37">
        <v>3890.8166666666671</v>
      </c>
      <c r="F79" s="37">
        <v>3850.9833333333336</v>
      </c>
      <c r="G79" s="37">
        <v>3821.9666666666672</v>
      </c>
      <c r="H79" s="37">
        <v>3959.666666666667</v>
      </c>
      <c r="I79" s="37">
        <v>3988.6833333333334</v>
      </c>
      <c r="J79" s="37">
        <v>4028.5166666666669</v>
      </c>
      <c r="K79" s="28">
        <v>3948.85</v>
      </c>
      <c r="L79" s="28">
        <v>3880</v>
      </c>
      <c r="M79" s="28">
        <v>2.39479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2362.4499999999998</v>
      </c>
      <c r="D80" s="37">
        <v>2377.3333333333335</v>
      </c>
      <c r="E80" s="37">
        <v>2336.4666666666672</v>
      </c>
      <c r="F80" s="37">
        <v>2310.4833333333336</v>
      </c>
      <c r="G80" s="37">
        <v>2269.6166666666672</v>
      </c>
      <c r="H80" s="37">
        <v>2403.3166666666671</v>
      </c>
      <c r="I80" s="37">
        <v>2444.1833333333329</v>
      </c>
      <c r="J80" s="37">
        <v>2470.166666666667</v>
      </c>
      <c r="K80" s="28">
        <v>2418.1999999999998</v>
      </c>
      <c r="L80" s="28">
        <v>2351.35</v>
      </c>
      <c r="M80" s="28">
        <v>4.0739000000000001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474.8</v>
      </c>
      <c r="D81" s="37">
        <v>477.5</v>
      </c>
      <c r="E81" s="37">
        <v>468</v>
      </c>
      <c r="F81" s="37">
        <v>461.2</v>
      </c>
      <c r="G81" s="37">
        <v>451.7</v>
      </c>
      <c r="H81" s="37">
        <v>484.3</v>
      </c>
      <c r="I81" s="37">
        <v>493.8</v>
      </c>
      <c r="J81" s="37">
        <v>500.6</v>
      </c>
      <c r="K81" s="28">
        <v>487</v>
      </c>
      <c r="L81" s="28">
        <v>470.7</v>
      </c>
      <c r="M81" s="28">
        <v>2.1335799999999998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1240.6500000000001</v>
      </c>
      <c r="D82" s="37">
        <v>1228.55</v>
      </c>
      <c r="E82" s="37">
        <v>1207.0999999999999</v>
      </c>
      <c r="F82" s="37">
        <v>1173.55</v>
      </c>
      <c r="G82" s="37">
        <v>1152.0999999999999</v>
      </c>
      <c r="H82" s="37">
        <v>1262.0999999999999</v>
      </c>
      <c r="I82" s="37">
        <v>1283.5500000000002</v>
      </c>
      <c r="J82" s="37">
        <v>1317.1</v>
      </c>
      <c r="K82" s="28">
        <v>1250</v>
      </c>
      <c r="L82" s="28">
        <v>1195</v>
      </c>
      <c r="M82" s="28">
        <v>1.23685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1568.1</v>
      </c>
      <c r="D83" s="37">
        <v>1561.8166666666666</v>
      </c>
      <c r="E83" s="37">
        <v>1537.9833333333331</v>
      </c>
      <c r="F83" s="37">
        <v>1507.8666666666666</v>
      </c>
      <c r="G83" s="37">
        <v>1484.0333333333331</v>
      </c>
      <c r="H83" s="37">
        <v>1591.9333333333332</v>
      </c>
      <c r="I83" s="37">
        <v>1615.7666666666667</v>
      </c>
      <c r="J83" s="37">
        <v>1645.8833333333332</v>
      </c>
      <c r="K83" s="28">
        <v>1585.65</v>
      </c>
      <c r="L83" s="28">
        <v>1531.7</v>
      </c>
      <c r="M83" s="28">
        <v>3.0923500000000002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146.25</v>
      </c>
      <c r="D84" s="37">
        <v>146.18333333333334</v>
      </c>
      <c r="E84" s="37">
        <v>144.36666666666667</v>
      </c>
      <c r="F84" s="37">
        <v>142.48333333333335</v>
      </c>
      <c r="G84" s="37">
        <v>140.66666666666669</v>
      </c>
      <c r="H84" s="37">
        <v>148.06666666666666</v>
      </c>
      <c r="I84" s="37">
        <v>149.88333333333333</v>
      </c>
      <c r="J84" s="37">
        <v>151.76666666666665</v>
      </c>
      <c r="K84" s="28">
        <v>148</v>
      </c>
      <c r="L84" s="28">
        <v>144.30000000000001</v>
      </c>
      <c r="M84" s="28">
        <v>31.802879999999998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91.1</v>
      </c>
      <c r="D85" s="37">
        <v>91.216666666666654</v>
      </c>
      <c r="E85" s="37">
        <v>88.533333333333303</v>
      </c>
      <c r="F85" s="37">
        <v>85.966666666666654</v>
      </c>
      <c r="G85" s="37">
        <v>83.283333333333303</v>
      </c>
      <c r="H85" s="37">
        <v>93.783333333333303</v>
      </c>
      <c r="I85" s="37">
        <v>96.466666666666669</v>
      </c>
      <c r="J85" s="37">
        <v>99.033333333333303</v>
      </c>
      <c r="K85" s="28">
        <v>93.9</v>
      </c>
      <c r="L85" s="28">
        <v>88.65</v>
      </c>
      <c r="M85" s="28">
        <v>371.90821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250.9</v>
      </c>
      <c r="D86" s="37">
        <v>250.25</v>
      </c>
      <c r="E86" s="37">
        <v>247.85</v>
      </c>
      <c r="F86" s="37">
        <v>244.79999999999998</v>
      </c>
      <c r="G86" s="37">
        <v>242.39999999999998</v>
      </c>
      <c r="H86" s="37">
        <v>253.3</v>
      </c>
      <c r="I86" s="37">
        <v>255.7</v>
      </c>
      <c r="J86" s="37">
        <v>258.75</v>
      </c>
      <c r="K86" s="28">
        <v>252.65</v>
      </c>
      <c r="L86" s="28">
        <v>247.2</v>
      </c>
      <c r="M86" s="28">
        <v>13.519450000000001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160.19999999999999</v>
      </c>
      <c r="D87" s="37">
        <v>159.53333333333333</v>
      </c>
      <c r="E87" s="37">
        <v>158.06666666666666</v>
      </c>
      <c r="F87" s="37">
        <v>155.93333333333334</v>
      </c>
      <c r="G87" s="37">
        <v>154.46666666666667</v>
      </c>
      <c r="H87" s="37">
        <v>161.66666666666666</v>
      </c>
      <c r="I87" s="37">
        <v>163.1333333333333</v>
      </c>
      <c r="J87" s="37">
        <v>165.26666666666665</v>
      </c>
      <c r="K87" s="28">
        <v>161</v>
      </c>
      <c r="L87" s="28">
        <v>157.4</v>
      </c>
      <c r="M87" s="28">
        <v>79.103139999999996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35.15</v>
      </c>
      <c r="D88" s="37">
        <v>35.15</v>
      </c>
      <c r="E88" s="37">
        <v>34.699999999999996</v>
      </c>
      <c r="F88" s="37">
        <v>34.25</v>
      </c>
      <c r="G88" s="37">
        <v>33.799999999999997</v>
      </c>
      <c r="H88" s="37">
        <v>35.599999999999994</v>
      </c>
      <c r="I88" s="37">
        <v>36.049999999999997</v>
      </c>
      <c r="J88" s="37">
        <v>36.499999999999993</v>
      </c>
      <c r="K88" s="28">
        <v>35.6</v>
      </c>
      <c r="L88" s="28">
        <v>34.700000000000003</v>
      </c>
      <c r="M88" s="28">
        <v>65.337190000000007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3055.85</v>
      </c>
      <c r="D89" s="37">
        <v>3070.2333333333336</v>
      </c>
      <c r="E89" s="37">
        <v>3010.4666666666672</v>
      </c>
      <c r="F89" s="37">
        <v>2965.0833333333335</v>
      </c>
      <c r="G89" s="37">
        <v>2905.3166666666671</v>
      </c>
      <c r="H89" s="37">
        <v>3115.6166666666672</v>
      </c>
      <c r="I89" s="37">
        <v>3175.3833333333337</v>
      </c>
      <c r="J89" s="37">
        <v>3220.7666666666673</v>
      </c>
      <c r="K89" s="28">
        <v>3130</v>
      </c>
      <c r="L89" s="28">
        <v>3024.85</v>
      </c>
      <c r="M89" s="28">
        <v>1.4688699999999999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410.75</v>
      </c>
      <c r="D90" s="37">
        <v>410.61666666666662</v>
      </c>
      <c r="E90" s="37">
        <v>405.23333333333323</v>
      </c>
      <c r="F90" s="37">
        <v>399.71666666666664</v>
      </c>
      <c r="G90" s="37">
        <v>394.33333333333326</v>
      </c>
      <c r="H90" s="37">
        <v>416.13333333333321</v>
      </c>
      <c r="I90" s="37">
        <v>421.51666666666654</v>
      </c>
      <c r="J90" s="37">
        <v>427.03333333333319</v>
      </c>
      <c r="K90" s="28">
        <v>416</v>
      </c>
      <c r="L90" s="28">
        <v>405.1</v>
      </c>
      <c r="M90" s="28">
        <v>6.1954000000000002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756.1</v>
      </c>
      <c r="D91" s="37">
        <v>757.81666666666672</v>
      </c>
      <c r="E91" s="37">
        <v>745.68333333333339</v>
      </c>
      <c r="F91" s="37">
        <v>735.26666666666665</v>
      </c>
      <c r="G91" s="37">
        <v>723.13333333333333</v>
      </c>
      <c r="H91" s="37">
        <v>768.23333333333346</v>
      </c>
      <c r="I91" s="37">
        <v>780.3666666666669</v>
      </c>
      <c r="J91" s="37">
        <v>790.78333333333353</v>
      </c>
      <c r="K91" s="28">
        <v>769.95</v>
      </c>
      <c r="L91" s="28">
        <v>747.4</v>
      </c>
      <c r="M91" s="28">
        <v>8.9177199999999992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467.45</v>
      </c>
      <c r="D92" s="37">
        <v>466.7</v>
      </c>
      <c r="E92" s="37">
        <v>460.4</v>
      </c>
      <c r="F92" s="37">
        <v>453.34999999999997</v>
      </c>
      <c r="G92" s="37">
        <v>447.04999999999995</v>
      </c>
      <c r="H92" s="37">
        <v>473.75</v>
      </c>
      <c r="I92" s="37">
        <v>480.05000000000007</v>
      </c>
      <c r="J92" s="37">
        <v>487.1</v>
      </c>
      <c r="K92" s="28">
        <v>473</v>
      </c>
      <c r="L92" s="28">
        <v>459.65</v>
      </c>
      <c r="M92" s="28">
        <v>0.75802999999999998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1417.25</v>
      </c>
      <c r="D93" s="37">
        <v>1427.1666666666667</v>
      </c>
      <c r="E93" s="37">
        <v>1399.3833333333334</v>
      </c>
      <c r="F93" s="37">
        <v>1381.5166666666667</v>
      </c>
      <c r="G93" s="37">
        <v>1353.7333333333333</v>
      </c>
      <c r="H93" s="37">
        <v>1445.0333333333335</v>
      </c>
      <c r="I93" s="37">
        <v>1472.8166666666668</v>
      </c>
      <c r="J93" s="37">
        <v>1490.6833333333336</v>
      </c>
      <c r="K93" s="28">
        <v>1454.95</v>
      </c>
      <c r="L93" s="28">
        <v>1409.3</v>
      </c>
      <c r="M93" s="28">
        <v>8.7675000000000001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1565.6</v>
      </c>
      <c r="D94" s="37">
        <v>1573.6833333333334</v>
      </c>
      <c r="E94" s="37">
        <v>1542.9666666666667</v>
      </c>
      <c r="F94" s="37">
        <v>1520.3333333333333</v>
      </c>
      <c r="G94" s="37">
        <v>1489.6166666666666</v>
      </c>
      <c r="H94" s="37">
        <v>1596.3166666666668</v>
      </c>
      <c r="I94" s="37">
        <v>1627.0333333333335</v>
      </c>
      <c r="J94" s="37">
        <v>1649.666666666667</v>
      </c>
      <c r="K94" s="28">
        <v>1604.4</v>
      </c>
      <c r="L94" s="28">
        <v>1551.05</v>
      </c>
      <c r="M94" s="28">
        <v>5.2558199999999999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515.9</v>
      </c>
      <c r="D95" s="37">
        <v>510.86666666666662</v>
      </c>
      <c r="E95" s="37">
        <v>504.28333333333319</v>
      </c>
      <c r="F95" s="37">
        <v>492.66666666666657</v>
      </c>
      <c r="G95" s="37">
        <v>486.08333333333314</v>
      </c>
      <c r="H95" s="37">
        <v>522.48333333333323</v>
      </c>
      <c r="I95" s="37">
        <v>529.06666666666661</v>
      </c>
      <c r="J95" s="37">
        <v>540.68333333333328</v>
      </c>
      <c r="K95" s="28">
        <v>517.45000000000005</v>
      </c>
      <c r="L95" s="28">
        <v>499.25</v>
      </c>
      <c r="M95" s="28">
        <v>11.23799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257.60000000000002</v>
      </c>
      <c r="D96" s="37">
        <v>255.28333333333333</v>
      </c>
      <c r="E96" s="37">
        <v>252.06666666666666</v>
      </c>
      <c r="F96" s="37">
        <v>246.53333333333333</v>
      </c>
      <c r="G96" s="37">
        <v>243.31666666666666</v>
      </c>
      <c r="H96" s="37">
        <v>260.81666666666666</v>
      </c>
      <c r="I96" s="37">
        <v>264.0333333333333</v>
      </c>
      <c r="J96" s="37">
        <v>269.56666666666666</v>
      </c>
      <c r="K96" s="28">
        <v>258.5</v>
      </c>
      <c r="L96" s="28">
        <v>249.75</v>
      </c>
      <c r="M96" s="28">
        <v>6.8060200000000002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1050.2</v>
      </c>
      <c r="D97" s="37">
        <v>1045.2666666666667</v>
      </c>
      <c r="E97" s="37">
        <v>1033.8833333333332</v>
      </c>
      <c r="F97" s="37">
        <v>1017.5666666666666</v>
      </c>
      <c r="G97" s="37">
        <v>1006.1833333333332</v>
      </c>
      <c r="H97" s="37">
        <v>1061.5833333333333</v>
      </c>
      <c r="I97" s="37">
        <v>1072.9666666666669</v>
      </c>
      <c r="J97" s="37">
        <v>1089.2833333333333</v>
      </c>
      <c r="K97" s="28">
        <v>1056.6500000000001</v>
      </c>
      <c r="L97" s="28">
        <v>1028.95</v>
      </c>
      <c r="M97" s="28">
        <v>40.756059999999998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1958</v>
      </c>
      <c r="D98" s="37">
        <v>1954.3500000000001</v>
      </c>
      <c r="E98" s="37">
        <v>1922.4500000000003</v>
      </c>
      <c r="F98" s="37">
        <v>1886.9</v>
      </c>
      <c r="G98" s="37">
        <v>1855.0000000000002</v>
      </c>
      <c r="H98" s="37">
        <v>1989.9000000000003</v>
      </c>
      <c r="I98" s="37">
        <v>2021.8000000000004</v>
      </c>
      <c r="J98" s="37">
        <v>2057.3500000000004</v>
      </c>
      <c r="K98" s="28">
        <v>1986.25</v>
      </c>
      <c r="L98" s="28">
        <v>1918.8</v>
      </c>
      <c r="M98" s="28">
        <v>5.0433500000000002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1317.6</v>
      </c>
      <c r="D99" s="37">
        <v>1321.8666666666666</v>
      </c>
      <c r="E99" s="37">
        <v>1308.7333333333331</v>
      </c>
      <c r="F99" s="37">
        <v>1299.8666666666666</v>
      </c>
      <c r="G99" s="37">
        <v>1286.7333333333331</v>
      </c>
      <c r="H99" s="37">
        <v>1330.7333333333331</v>
      </c>
      <c r="I99" s="37">
        <v>1343.8666666666668</v>
      </c>
      <c r="J99" s="37">
        <v>1352.7333333333331</v>
      </c>
      <c r="K99" s="28">
        <v>1335</v>
      </c>
      <c r="L99" s="28">
        <v>1313</v>
      </c>
      <c r="M99" s="28">
        <v>133.65634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565.95000000000005</v>
      </c>
      <c r="D100" s="37">
        <v>564.9</v>
      </c>
      <c r="E100" s="37">
        <v>556.04999999999995</v>
      </c>
      <c r="F100" s="37">
        <v>546.15</v>
      </c>
      <c r="G100" s="37">
        <v>537.29999999999995</v>
      </c>
      <c r="H100" s="37">
        <v>574.79999999999995</v>
      </c>
      <c r="I100" s="37">
        <v>583.65000000000009</v>
      </c>
      <c r="J100" s="37">
        <v>593.54999999999995</v>
      </c>
      <c r="K100" s="28">
        <v>573.75</v>
      </c>
      <c r="L100" s="28">
        <v>555</v>
      </c>
      <c r="M100" s="28">
        <v>39.691110000000002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1238.55</v>
      </c>
      <c r="D101" s="37">
        <v>1232.5166666666667</v>
      </c>
      <c r="E101" s="37">
        <v>1211.2833333333333</v>
      </c>
      <c r="F101" s="37">
        <v>1184.0166666666667</v>
      </c>
      <c r="G101" s="37">
        <v>1162.7833333333333</v>
      </c>
      <c r="H101" s="37">
        <v>1259.7833333333333</v>
      </c>
      <c r="I101" s="37">
        <v>1281.0166666666664</v>
      </c>
      <c r="J101" s="37">
        <v>1308.2833333333333</v>
      </c>
      <c r="K101" s="28">
        <v>1253.75</v>
      </c>
      <c r="L101" s="28">
        <v>1205.25</v>
      </c>
      <c r="M101" s="28">
        <v>10.04903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2563.35</v>
      </c>
      <c r="D102" s="37">
        <v>2523.2000000000003</v>
      </c>
      <c r="E102" s="37">
        <v>2447.4000000000005</v>
      </c>
      <c r="F102" s="37">
        <v>2331.4500000000003</v>
      </c>
      <c r="G102" s="37">
        <v>2255.6500000000005</v>
      </c>
      <c r="H102" s="37">
        <v>2639.1500000000005</v>
      </c>
      <c r="I102" s="37">
        <v>2714.9500000000007</v>
      </c>
      <c r="J102" s="37">
        <v>2830.9000000000005</v>
      </c>
      <c r="K102" s="28">
        <v>2599</v>
      </c>
      <c r="L102" s="28">
        <v>2407.25</v>
      </c>
      <c r="M102" s="28">
        <v>24.914829999999998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443.75</v>
      </c>
      <c r="D103" s="37">
        <v>445.66666666666669</v>
      </c>
      <c r="E103" s="37">
        <v>437.08333333333337</v>
      </c>
      <c r="F103" s="37">
        <v>430.41666666666669</v>
      </c>
      <c r="G103" s="37">
        <v>421.83333333333337</v>
      </c>
      <c r="H103" s="37">
        <v>452.33333333333337</v>
      </c>
      <c r="I103" s="37">
        <v>460.91666666666674</v>
      </c>
      <c r="J103" s="37">
        <v>467.58333333333337</v>
      </c>
      <c r="K103" s="28">
        <v>454.25</v>
      </c>
      <c r="L103" s="28">
        <v>439</v>
      </c>
      <c r="M103" s="28">
        <v>85.952619999999996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1582.85</v>
      </c>
      <c r="D104" s="37">
        <v>1578.8499999999997</v>
      </c>
      <c r="E104" s="37">
        <v>1564.0999999999995</v>
      </c>
      <c r="F104" s="37">
        <v>1545.3499999999997</v>
      </c>
      <c r="G104" s="37">
        <v>1530.5999999999995</v>
      </c>
      <c r="H104" s="37">
        <v>1597.5999999999995</v>
      </c>
      <c r="I104" s="37">
        <v>1612.35</v>
      </c>
      <c r="J104" s="37">
        <v>1631.0999999999995</v>
      </c>
      <c r="K104" s="28">
        <v>1593.6</v>
      </c>
      <c r="L104" s="28">
        <v>1560.1</v>
      </c>
      <c r="M104" s="28">
        <v>6.1517900000000001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104.6</v>
      </c>
      <c r="D105" s="37">
        <v>105.05</v>
      </c>
      <c r="E105" s="37">
        <v>101.44999999999999</v>
      </c>
      <c r="F105" s="37">
        <v>98.3</v>
      </c>
      <c r="G105" s="37">
        <v>94.699999999999989</v>
      </c>
      <c r="H105" s="37">
        <v>108.19999999999999</v>
      </c>
      <c r="I105" s="37">
        <v>111.79999999999998</v>
      </c>
      <c r="J105" s="37">
        <v>114.94999999999999</v>
      </c>
      <c r="K105" s="28">
        <v>108.65</v>
      </c>
      <c r="L105" s="28">
        <v>101.9</v>
      </c>
      <c r="M105" s="28">
        <v>62.373840000000001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268.7</v>
      </c>
      <c r="D106" s="37">
        <v>267.66666666666669</v>
      </c>
      <c r="E106" s="37">
        <v>265.48333333333335</v>
      </c>
      <c r="F106" s="37">
        <v>262.26666666666665</v>
      </c>
      <c r="G106" s="37">
        <v>260.08333333333331</v>
      </c>
      <c r="H106" s="37">
        <v>270.88333333333338</v>
      </c>
      <c r="I106" s="37">
        <v>273.06666666666666</v>
      </c>
      <c r="J106" s="37">
        <v>276.28333333333342</v>
      </c>
      <c r="K106" s="28">
        <v>269.85000000000002</v>
      </c>
      <c r="L106" s="28">
        <v>264.45</v>
      </c>
      <c r="M106" s="28">
        <v>16.995259999999998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2149.1999999999998</v>
      </c>
      <c r="D107" s="37">
        <v>2141.7999999999997</v>
      </c>
      <c r="E107" s="37">
        <v>2113.5999999999995</v>
      </c>
      <c r="F107" s="37">
        <v>2077.9999999999995</v>
      </c>
      <c r="G107" s="37">
        <v>2049.7999999999993</v>
      </c>
      <c r="H107" s="37">
        <v>2177.3999999999996</v>
      </c>
      <c r="I107" s="37">
        <v>2205.5999999999995</v>
      </c>
      <c r="J107" s="37">
        <v>2241.1999999999998</v>
      </c>
      <c r="K107" s="28">
        <v>2170</v>
      </c>
      <c r="L107" s="28">
        <v>2106.1999999999998</v>
      </c>
      <c r="M107" s="28">
        <v>15.856019999999999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304.8</v>
      </c>
      <c r="D108" s="37">
        <v>305.2</v>
      </c>
      <c r="E108" s="37">
        <v>300.95</v>
      </c>
      <c r="F108" s="37">
        <v>297.10000000000002</v>
      </c>
      <c r="G108" s="37">
        <v>292.85000000000002</v>
      </c>
      <c r="H108" s="37">
        <v>309.04999999999995</v>
      </c>
      <c r="I108" s="37">
        <v>313.29999999999995</v>
      </c>
      <c r="J108" s="37">
        <v>317.14999999999992</v>
      </c>
      <c r="K108" s="28">
        <v>309.45</v>
      </c>
      <c r="L108" s="28">
        <v>301.35000000000002</v>
      </c>
      <c r="M108" s="28">
        <v>7.4127200000000002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2150.65</v>
      </c>
      <c r="D109" s="37">
        <v>2161.1333333333332</v>
      </c>
      <c r="E109" s="37">
        <v>2132.2666666666664</v>
      </c>
      <c r="F109" s="37">
        <v>2113.8833333333332</v>
      </c>
      <c r="G109" s="37">
        <v>2085.0166666666664</v>
      </c>
      <c r="H109" s="37">
        <v>2179.5166666666664</v>
      </c>
      <c r="I109" s="37">
        <v>2208.3833333333332</v>
      </c>
      <c r="J109" s="37">
        <v>2226.7666666666664</v>
      </c>
      <c r="K109" s="28">
        <v>2190</v>
      </c>
      <c r="L109" s="28">
        <v>2142.75</v>
      </c>
      <c r="M109" s="28">
        <v>38.629309999999997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719.25</v>
      </c>
      <c r="D110" s="37">
        <v>717.51666666666677</v>
      </c>
      <c r="E110" s="37">
        <v>712.03333333333353</v>
      </c>
      <c r="F110" s="37">
        <v>704.81666666666672</v>
      </c>
      <c r="G110" s="37">
        <v>699.33333333333348</v>
      </c>
      <c r="H110" s="37">
        <v>724.73333333333358</v>
      </c>
      <c r="I110" s="37">
        <v>730.21666666666692</v>
      </c>
      <c r="J110" s="37">
        <v>737.43333333333362</v>
      </c>
      <c r="K110" s="28">
        <v>723</v>
      </c>
      <c r="L110" s="28">
        <v>710.3</v>
      </c>
      <c r="M110" s="28">
        <v>124.55025000000001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1281.4000000000001</v>
      </c>
      <c r="D111" s="37">
        <v>1280.3</v>
      </c>
      <c r="E111" s="37">
        <v>1266.1999999999998</v>
      </c>
      <c r="F111" s="37">
        <v>1250.9999999999998</v>
      </c>
      <c r="G111" s="37">
        <v>1236.8999999999996</v>
      </c>
      <c r="H111" s="37">
        <v>1295.5</v>
      </c>
      <c r="I111" s="37">
        <v>1309.5999999999999</v>
      </c>
      <c r="J111" s="37">
        <v>1324.8000000000002</v>
      </c>
      <c r="K111" s="28">
        <v>1294.4000000000001</v>
      </c>
      <c r="L111" s="28">
        <v>1265.0999999999999</v>
      </c>
      <c r="M111" s="28">
        <v>1.9904200000000001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510.05</v>
      </c>
      <c r="D112" s="37">
        <v>509.33333333333331</v>
      </c>
      <c r="E112" s="37">
        <v>502.76666666666665</v>
      </c>
      <c r="F112" s="37">
        <v>495.48333333333335</v>
      </c>
      <c r="G112" s="37">
        <v>488.91666666666669</v>
      </c>
      <c r="H112" s="37">
        <v>516.61666666666656</v>
      </c>
      <c r="I112" s="37">
        <v>523.18333333333339</v>
      </c>
      <c r="J112" s="37">
        <v>530.46666666666658</v>
      </c>
      <c r="K112" s="28">
        <v>515.9</v>
      </c>
      <c r="L112" s="28">
        <v>502.05</v>
      </c>
      <c r="M112" s="28">
        <v>4.4562600000000003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509.9</v>
      </c>
      <c r="D113" s="37">
        <v>514.01666666666665</v>
      </c>
      <c r="E113" s="37">
        <v>500.88333333333333</v>
      </c>
      <c r="F113" s="37">
        <v>491.86666666666667</v>
      </c>
      <c r="G113" s="37">
        <v>478.73333333333335</v>
      </c>
      <c r="H113" s="37">
        <v>523.0333333333333</v>
      </c>
      <c r="I113" s="37">
        <v>536.16666666666652</v>
      </c>
      <c r="J113" s="37">
        <v>545.18333333333328</v>
      </c>
      <c r="K113" s="28">
        <v>527.15</v>
      </c>
      <c r="L113" s="28">
        <v>505</v>
      </c>
      <c r="M113" s="28">
        <v>6.1668599999999998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38.65</v>
      </c>
      <c r="D114" s="37">
        <v>38.566666666666663</v>
      </c>
      <c r="E114" s="37">
        <v>37.933333333333323</v>
      </c>
      <c r="F114" s="37">
        <v>37.216666666666661</v>
      </c>
      <c r="G114" s="37">
        <v>36.583333333333321</v>
      </c>
      <c r="H114" s="37">
        <v>39.283333333333324</v>
      </c>
      <c r="I114" s="37">
        <v>39.916666666666664</v>
      </c>
      <c r="J114" s="37">
        <v>40.633333333333326</v>
      </c>
      <c r="K114" s="28">
        <v>39.200000000000003</v>
      </c>
      <c r="L114" s="28">
        <v>37.85</v>
      </c>
      <c r="M114" s="28">
        <v>276.14742000000001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266.64999999999998</v>
      </c>
      <c r="D115" s="37">
        <v>264.3</v>
      </c>
      <c r="E115" s="37">
        <v>261.25</v>
      </c>
      <c r="F115" s="37">
        <v>255.84999999999997</v>
      </c>
      <c r="G115" s="37">
        <v>252.79999999999995</v>
      </c>
      <c r="H115" s="37">
        <v>269.70000000000005</v>
      </c>
      <c r="I115" s="37">
        <v>272.75000000000011</v>
      </c>
      <c r="J115" s="37">
        <v>278.15000000000009</v>
      </c>
      <c r="K115" s="28">
        <v>267.35000000000002</v>
      </c>
      <c r="L115" s="28">
        <v>258.89999999999998</v>
      </c>
      <c r="M115" s="28">
        <v>344.90123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4418.7</v>
      </c>
      <c r="D116" s="37">
        <v>4449.916666666667</v>
      </c>
      <c r="E116" s="37">
        <v>4359.8333333333339</v>
      </c>
      <c r="F116" s="37">
        <v>4300.9666666666672</v>
      </c>
      <c r="G116" s="37">
        <v>4210.8833333333341</v>
      </c>
      <c r="H116" s="37">
        <v>4508.7833333333338</v>
      </c>
      <c r="I116" s="37">
        <v>4598.8666666666677</v>
      </c>
      <c r="J116" s="37">
        <v>4657.7333333333336</v>
      </c>
      <c r="K116" s="28">
        <v>4540</v>
      </c>
      <c r="L116" s="28">
        <v>4391.05</v>
      </c>
      <c r="M116" s="28">
        <v>1.39137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153.25</v>
      </c>
      <c r="D117" s="37">
        <v>151.18333333333334</v>
      </c>
      <c r="E117" s="37">
        <v>148.26666666666668</v>
      </c>
      <c r="F117" s="37">
        <v>143.28333333333333</v>
      </c>
      <c r="G117" s="37">
        <v>140.36666666666667</v>
      </c>
      <c r="H117" s="37">
        <v>156.16666666666669</v>
      </c>
      <c r="I117" s="37">
        <v>159.08333333333331</v>
      </c>
      <c r="J117" s="37">
        <v>164.06666666666669</v>
      </c>
      <c r="K117" s="28">
        <v>154.1</v>
      </c>
      <c r="L117" s="28">
        <v>146.19999999999999</v>
      </c>
      <c r="M117" s="28">
        <v>16.322150000000001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248.95</v>
      </c>
      <c r="D118" s="37">
        <v>247.76666666666665</v>
      </c>
      <c r="E118" s="37">
        <v>244.18333333333331</v>
      </c>
      <c r="F118" s="37">
        <v>239.41666666666666</v>
      </c>
      <c r="G118" s="37">
        <v>235.83333333333331</v>
      </c>
      <c r="H118" s="37">
        <v>252.5333333333333</v>
      </c>
      <c r="I118" s="37">
        <v>256.11666666666667</v>
      </c>
      <c r="J118" s="37">
        <v>260.88333333333333</v>
      </c>
      <c r="K118" s="28">
        <v>251.35</v>
      </c>
      <c r="L118" s="28">
        <v>243</v>
      </c>
      <c r="M118" s="28">
        <v>62.575839999999999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126.25</v>
      </c>
      <c r="D119" s="37">
        <v>125.53333333333335</v>
      </c>
      <c r="E119" s="37">
        <v>123.31666666666669</v>
      </c>
      <c r="F119" s="37">
        <v>120.38333333333334</v>
      </c>
      <c r="G119" s="37">
        <v>118.16666666666669</v>
      </c>
      <c r="H119" s="37">
        <v>128.4666666666667</v>
      </c>
      <c r="I119" s="37">
        <v>130.68333333333337</v>
      </c>
      <c r="J119" s="37">
        <v>133.6166666666667</v>
      </c>
      <c r="K119" s="28">
        <v>127.75</v>
      </c>
      <c r="L119" s="28">
        <v>122.6</v>
      </c>
      <c r="M119" s="28">
        <v>91.204490000000007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704.55</v>
      </c>
      <c r="D120" s="37">
        <v>705.16666666666663</v>
      </c>
      <c r="E120" s="37">
        <v>699.38333333333321</v>
      </c>
      <c r="F120" s="37">
        <v>694.21666666666658</v>
      </c>
      <c r="G120" s="37">
        <v>688.43333333333317</v>
      </c>
      <c r="H120" s="37">
        <v>710.33333333333326</v>
      </c>
      <c r="I120" s="37">
        <v>716.11666666666679</v>
      </c>
      <c r="J120" s="37">
        <v>721.2833333333333</v>
      </c>
      <c r="K120" s="28">
        <v>710.95</v>
      </c>
      <c r="L120" s="28">
        <v>700</v>
      </c>
      <c r="M120" s="28">
        <v>21.646920000000001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21.7</v>
      </c>
      <c r="D121" s="37">
        <v>21.783333333333331</v>
      </c>
      <c r="E121" s="37">
        <v>21.566666666666663</v>
      </c>
      <c r="F121" s="37">
        <v>21.43333333333333</v>
      </c>
      <c r="G121" s="37">
        <v>21.216666666666661</v>
      </c>
      <c r="H121" s="37">
        <v>21.916666666666664</v>
      </c>
      <c r="I121" s="37">
        <v>22.133333333333333</v>
      </c>
      <c r="J121" s="37">
        <v>22.266666666666666</v>
      </c>
      <c r="K121" s="28">
        <v>22</v>
      </c>
      <c r="L121" s="28">
        <v>21.65</v>
      </c>
      <c r="M121" s="28">
        <v>40.088720000000002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348.95</v>
      </c>
      <c r="D122" s="37">
        <v>347.11666666666662</v>
      </c>
      <c r="E122" s="37">
        <v>342.28333333333325</v>
      </c>
      <c r="F122" s="37">
        <v>335.61666666666662</v>
      </c>
      <c r="G122" s="37">
        <v>330.78333333333325</v>
      </c>
      <c r="H122" s="37">
        <v>353.78333333333325</v>
      </c>
      <c r="I122" s="37">
        <v>358.61666666666662</v>
      </c>
      <c r="J122" s="37">
        <v>365.28333333333325</v>
      </c>
      <c r="K122" s="28">
        <v>351.95</v>
      </c>
      <c r="L122" s="28">
        <v>340.45</v>
      </c>
      <c r="M122" s="28">
        <v>13.7189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198.9</v>
      </c>
      <c r="D123" s="37">
        <v>198.73333333333335</v>
      </c>
      <c r="E123" s="37">
        <v>193.4666666666667</v>
      </c>
      <c r="F123" s="37">
        <v>188.03333333333336</v>
      </c>
      <c r="G123" s="37">
        <v>182.76666666666671</v>
      </c>
      <c r="H123" s="37">
        <v>204.16666666666669</v>
      </c>
      <c r="I123" s="37">
        <v>209.43333333333334</v>
      </c>
      <c r="J123" s="37">
        <v>214.86666666666667</v>
      </c>
      <c r="K123" s="28">
        <v>204</v>
      </c>
      <c r="L123" s="28">
        <v>193.3</v>
      </c>
      <c r="M123" s="28">
        <v>86.895439999999994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915.4</v>
      </c>
      <c r="D124" s="37">
        <v>917.4</v>
      </c>
      <c r="E124" s="37">
        <v>900.5</v>
      </c>
      <c r="F124" s="37">
        <v>885.6</v>
      </c>
      <c r="G124" s="37">
        <v>868.7</v>
      </c>
      <c r="H124" s="37">
        <v>932.3</v>
      </c>
      <c r="I124" s="37">
        <v>949.19999999999982</v>
      </c>
      <c r="J124" s="37">
        <v>964.09999999999991</v>
      </c>
      <c r="K124" s="28">
        <v>934.3</v>
      </c>
      <c r="L124" s="28">
        <v>902.5</v>
      </c>
      <c r="M124" s="28">
        <v>37.133809999999997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3898.05</v>
      </c>
      <c r="D125" s="37">
        <v>3900.0833333333335</v>
      </c>
      <c r="E125" s="37">
        <v>3750.166666666667</v>
      </c>
      <c r="F125" s="37">
        <v>3602.2833333333333</v>
      </c>
      <c r="G125" s="37">
        <v>3452.3666666666668</v>
      </c>
      <c r="H125" s="37">
        <v>4047.9666666666672</v>
      </c>
      <c r="I125" s="37">
        <v>4197.8833333333341</v>
      </c>
      <c r="J125" s="37">
        <v>4345.7666666666673</v>
      </c>
      <c r="K125" s="28">
        <v>4050</v>
      </c>
      <c r="L125" s="28">
        <v>3752.2</v>
      </c>
      <c r="M125" s="28">
        <v>13.487909999999999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1542.85</v>
      </c>
      <c r="D126" s="37">
        <v>1546.5833333333333</v>
      </c>
      <c r="E126" s="37">
        <v>1531.3166666666666</v>
      </c>
      <c r="F126" s="37">
        <v>1519.7833333333333</v>
      </c>
      <c r="G126" s="37">
        <v>1504.5166666666667</v>
      </c>
      <c r="H126" s="37">
        <v>1558.1166666666666</v>
      </c>
      <c r="I126" s="37">
        <v>1573.3833333333334</v>
      </c>
      <c r="J126" s="37">
        <v>1584.9166666666665</v>
      </c>
      <c r="K126" s="28">
        <v>1561.85</v>
      </c>
      <c r="L126" s="28">
        <v>1535.05</v>
      </c>
      <c r="M126" s="28">
        <v>61.71472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1745.35</v>
      </c>
      <c r="D127" s="37">
        <v>1747.75</v>
      </c>
      <c r="E127" s="37">
        <v>1721</v>
      </c>
      <c r="F127" s="37">
        <v>1696.65</v>
      </c>
      <c r="G127" s="37">
        <v>1669.9</v>
      </c>
      <c r="H127" s="37">
        <v>1772.1</v>
      </c>
      <c r="I127" s="37">
        <v>1798.85</v>
      </c>
      <c r="J127" s="37">
        <v>1823.1999999999998</v>
      </c>
      <c r="K127" s="28">
        <v>1774.5</v>
      </c>
      <c r="L127" s="28">
        <v>1723.4</v>
      </c>
      <c r="M127" s="28">
        <v>4.09633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993.25</v>
      </c>
      <c r="D128" s="37">
        <v>992.55000000000007</v>
      </c>
      <c r="E128" s="37">
        <v>980.70000000000016</v>
      </c>
      <c r="F128" s="37">
        <v>968.15000000000009</v>
      </c>
      <c r="G128" s="37">
        <v>956.30000000000018</v>
      </c>
      <c r="H128" s="37">
        <v>1005.1000000000001</v>
      </c>
      <c r="I128" s="37">
        <v>1016.95</v>
      </c>
      <c r="J128" s="37">
        <v>1029.5</v>
      </c>
      <c r="K128" s="28">
        <v>1004.4</v>
      </c>
      <c r="L128" s="28">
        <v>980</v>
      </c>
      <c r="M128" s="28">
        <v>2.5049100000000002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301.35000000000002</v>
      </c>
      <c r="D129" s="37">
        <v>301.40000000000003</v>
      </c>
      <c r="E129" s="37">
        <v>294.25000000000006</v>
      </c>
      <c r="F129" s="37">
        <v>287.15000000000003</v>
      </c>
      <c r="G129" s="37">
        <v>280.00000000000006</v>
      </c>
      <c r="H129" s="37">
        <v>308.50000000000006</v>
      </c>
      <c r="I129" s="37">
        <v>315.65000000000003</v>
      </c>
      <c r="J129" s="37">
        <v>322.75000000000006</v>
      </c>
      <c r="K129" s="28">
        <v>308.55</v>
      </c>
      <c r="L129" s="28">
        <v>294.3</v>
      </c>
      <c r="M129" s="28">
        <v>7.1146900000000004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690.4</v>
      </c>
      <c r="D130" s="37">
        <v>690.65</v>
      </c>
      <c r="E130" s="37">
        <v>680.4</v>
      </c>
      <c r="F130" s="37">
        <v>670.4</v>
      </c>
      <c r="G130" s="37">
        <v>660.15</v>
      </c>
      <c r="H130" s="37">
        <v>700.65</v>
      </c>
      <c r="I130" s="37">
        <v>710.9</v>
      </c>
      <c r="J130" s="37">
        <v>720.9</v>
      </c>
      <c r="K130" s="28">
        <v>700.9</v>
      </c>
      <c r="L130" s="28">
        <v>680.65</v>
      </c>
      <c r="M130" s="28">
        <v>39.306240000000003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503.8</v>
      </c>
      <c r="D131" s="37">
        <v>505.93333333333334</v>
      </c>
      <c r="E131" s="37">
        <v>495.86666666666667</v>
      </c>
      <c r="F131" s="37">
        <v>487.93333333333334</v>
      </c>
      <c r="G131" s="37">
        <v>477.86666666666667</v>
      </c>
      <c r="H131" s="37">
        <v>513.86666666666667</v>
      </c>
      <c r="I131" s="37">
        <v>523.93333333333339</v>
      </c>
      <c r="J131" s="37">
        <v>531.86666666666667</v>
      </c>
      <c r="K131" s="28">
        <v>516</v>
      </c>
      <c r="L131" s="28">
        <v>498</v>
      </c>
      <c r="M131" s="28">
        <v>46.177419999999998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496.55</v>
      </c>
      <c r="D132" s="37">
        <v>498.65000000000003</v>
      </c>
      <c r="E132" s="37">
        <v>490.10000000000008</v>
      </c>
      <c r="F132" s="37">
        <v>483.65000000000003</v>
      </c>
      <c r="G132" s="37">
        <v>475.10000000000008</v>
      </c>
      <c r="H132" s="37">
        <v>505.10000000000008</v>
      </c>
      <c r="I132" s="37">
        <v>513.65000000000009</v>
      </c>
      <c r="J132" s="37">
        <v>520.10000000000014</v>
      </c>
      <c r="K132" s="28">
        <v>507.2</v>
      </c>
      <c r="L132" s="28">
        <v>492.2</v>
      </c>
      <c r="M132" s="28">
        <v>25.89808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1775.3</v>
      </c>
      <c r="D133" s="37">
        <v>1773.4166666666667</v>
      </c>
      <c r="E133" s="37">
        <v>1751.8833333333334</v>
      </c>
      <c r="F133" s="37">
        <v>1728.4666666666667</v>
      </c>
      <c r="G133" s="37">
        <v>1706.9333333333334</v>
      </c>
      <c r="H133" s="37">
        <v>1796.8333333333335</v>
      </c>
      <c r="I133" s="37">
        <v>1818.3666666666668</v>
      </c>
      <c r="J133" s="37">
        <v>1841.7833333333335</v>
      </c>
      <c r="K133" s="28">
        <v>1794.95</v>
      </c>
      <c r="L133" s="28">
        <v>1750</v>
      </c>
      <c r="M133" s="28">
        <v>28.474830000000001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81.150000000000006</v>
      </c>
      <c r="D134" s="37">
        <v>80.88333333333334</v>
      </c>
      <c r="E134" s="37">
        <v>79.316666666666677</v>
      </c>
      <c r="F134" s="37">
        <v>77.483333333333334</v>
      </c>
      <c r="G134" s="37">
        <v>75.916666666666671</v>
      </c>
      <c r="H134" s="37">
        <v>82.716666666666683</v>
      </c>
      <c r="I134" s="37">
        <v>84.283333333333346</v>
      </c>
      <c r="J134" s="37">
        <v>86.116666666666688</v>
      </c>
      <c r="K134" s="28">
        <v>82.45</v>
      </c>
      <c r="L134" s="28">
        <v>79.05</v>
      </c>
      <c r="M134" s="28">
        <v>108.82669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3866.9</v>
      </c>
      <c r="D135" s="37">
        <v>3861.6333333333332</v>
      </c>
      <c r="E135" s="37">
        <v>3785.2666666666664</v>
      </c>
      <c r="F135" s="37">
        <v>3703.6333333333332</v>
      </c>
      <c r="G135" s="37">
        <v>3627.2666666666664</v>
      </c>
      <c r="H135" s="37">
        <v>3943.2666666666664</v>
      </c>
      <c r="I135" s="37">
        <v>4019.6333333333332</v>
      </c>
      <c r="J135" s="37">
        <v>4101.2666666666664</v>
      </c>
      <c r="K135" s="28">
        <v>3938</v>
      </c>
      <c r="L135" s="28">
        <v>3780</v>
      </c>
      <c r="M135" s="28">
        <v>3.9747300000000001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363.9</v>
      </c>
      <c r="D136" s="37">
        <v>361.75</v>
      </c>
      <c r="E136" s="37">
        <v>357.7</v>
      </c>
      <c r="F136" s="37">
        <v>351.5</v>
      </c>
      <c r="G136" s="37">
        <v>347.45</v>
      </c>
      <c r="H136" s="37">
        <v>367.95</v>
      </c>
      <c r="I136" s="37">
        <v>371.99999999999994</v>
      </c>
      <c r="J136" s="37">
        <v>378.2</v>
      </c>
      <c r="K136" s="28">
        <v>365.8</v>
      </c>
      <c r="L136" s="28">
        <v>355.55</v>
      </c>
      <c r="M136" s="28">
        <v>30.280159999999999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4593</v>
      </c>
      <c r="D137" s="37">
        <v>4594.3499999999995</v>
      </c>
      <c r="E137" s="37">
        <v>4484.6499999999987</v>
      </c>
      <c r="F137" s="37">
        <v>4376.2999999999993</v>
      </c>
      <c r="G137" s="37">
        <v>4266.5999999999985</v>
      </c>
      <c r="H137" s="37">
        <v>4702.6999999999989</v>
      </c>
      <c r="I137" s="37">
        <v>4812.3999999999996</v>
      </c>
      <c r="J137" s="37">
        <v>4920.7499999999991</v>
      </c>
      <c r="K137" s="28">
        <v>4704.05</v>
      </c>
      <c r="L137" s="28">
        <v>4486</v>
      </c>
      <c r="M137" s="28">
        <v>6.82606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1622.45</v>
      </c>
      <c r="D138" s="37">
        <v>1622.5166666666664</v>
      </c>
      <c r="E138" s="37">
        <v>1612.0333333333328</v>
      </c>
      <c r="F138" s="37">
        <v>1601.6166666666663</v>
      </c>
      <c r="G138" s="37">
        <v>1591.1333333333328</v>
      </c>
      <c r="H138" s="37">
        <v>1632.9333333333329</v>
      </c>
      <c r="I138" s="37">
        <v>1643.4166666666665</v>
      </c>
      <c r="J138" s="37">
        <v>1653.833333333333</v>
      </c>
      <c r="K138" s="28">
        <v>1633</v>
      </c>
      <c r="L138" s="28">
        <v>1612.1</v>
      </c>
      <c r="M138" s="28">
        <v>14.395200000000001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564.54999999999995</v>
      </c>
      <c r="D139" s="37">
        <v>564.7833333333333</v>
      </c>
      <c r="E139" s="37">
        <v>558.56666666666661</v>
      </c>
      <c r="F139" s="37">
        <v>552.58333333333326</v>
      </c>
      <c r="G139" s="37">
        <v>546.36666666666656</v>
      </c>
      <c r="H139" s="37">
        <v>570.76666666666665</v>
      </c>
      <c r="I139" s="37">
        <v>576.98333333333335</v>
      </c>
      <c r="J139" s="37">
        <v>582.9666666666667</v>
      </c>
      <c r="K139" s="28">
        <v>571</v>
      </c>
      <c r="L139" s="28">
        <v>558.79999999999995</v>
      </c>
      <c r="M139" s="28">
        <v>9.4649599999999996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723.85</v>
      </c>
      <c r="D140" s="37">
        <v>721.65</v>
      </c>
      <c r="E140" s="37">
        <v>714.3</v>
      </c>
      <c r="F140" s="37">
        <v>704.75</v>
      </c>
      <c r="G140" s="37">
        <v>697.4</v>
      </c>
      <c r="H140" s="37">
        <v>731.19999999999993</v>
      </c>
      <c r="I140" s="37">
        <v>738.55000000000007</v>
      </c>
      <c r="J140" s="37">
        <v>748.09999999999991</v>
      </c>
      <c r="K140" s="28">
        <v>729</v>
      </c>
      <c r="L140" s="28">
        <v>712.1</v>
      </c>
      <c r="M140" s="28">
        <v>6.9965799999999998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69913.600000000006</v>
      </c>
      <c r="D141" s="37">
        <v>69998.483333333337</v>
      </c>
      <c r="E141" s="37">
        <v>69165.116666666669</v>
      </c>
      <c r="F141" s="37">
        <v>68416.633333333331</v>
      </c>
      <c r="G141" s="37">
        <v>67583.266666666663</v>
      </c>
      <c r="H141" s="37">
        <v>70746.966666666674</v>
      </c>
      <c r="I141" s="37">
        <v>71580.333333333343</v>
      </c>
      <c r="J141" s="37">
        <v>72328.81666666668</v>
      </c>
      <c r="K141" s="28">
        <v>70831.850000000006</v>
      </c>
      <c r="L141" s="28">
        <v>69250</v>
      </c>
      <c r="M141" s="28">
        <v>8.6669999999999997E-2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763.95</v>
      </c>
      <c r="D142" s="37">
        <v>761.83333333333337</v>
      </c>
      <c r="E142" s="37">
        <v>754.66666666666674</v>
      </c>
      <c r="F142" s="37">
        <v>745.38333333333333</v>
      </c>
      <c r="G142" s="37">
        <v>738.2166666666667</v>
      </c>
      <c r="H142" s="37">
        <v>771.11666666666679</v>
      </c>
      <c r="I142" s="37">
        <v>778.28333333333353</v>
      </c>
      <c r="J142" s="37">
        <v>787.56666666666683</v>
      </c>
      <c r="K142" s="28">
        <v>769</v>
      </c>
      <c r="L142" s="28">
        <v>752.55</v>
      </c>
      <c r="M142" s="28">
        <v>2.06813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175.65</v>
      </c>
      <c r="D143" s="37">
        <v>175.23333333333335</v>
      </c>
      <c r="E143" s="37">
        <v>172.4666666666667</v>
      </c>
      <c r="F143" s="37">
        <v>169.28333333333336</v>
      </c>
      <c r="G143" s="37">
        <v>166.51666666666671</v>
      </c>
      <c r="H143" s="37">
        <v>178.41666666666669</v>
      </c>
      <c r="I143" s="37">
        <v>181.18333333333334</v>
      </c>
      <c r="J143" s="37">
        <v>184.36666666666667</v>
      </c>
      <c r="K143" s="28">
        <v>178</v>
      </c>
      <c r="L143" s="28">
        <v>172.05</v>
      </c>
      <c r="M143" s="28">
        <v>40.521349999999998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893.85</v>
      </c>
      <c r="D144" s="37">
        <v>898.65</v>
      </c>
      <c r="E144" s="37">
        <v>882.5</v>
      </c>
      <c r="F144" s="37">
        <v>871.15</v>
      </c>
      <c r="G144" s="37">
        <v>855</v>
      </c>
      <c r="H144" s="37">
        <v>910</v>
      </c>
      <c r="I144" s="37">
        <v>926.14999999999986</v>
      </c>
      <c r="J144" s="37">
        <v>937.5</v>
      </c>
      <c r="K144" s="28">
        <v>914.8</v>
      </c>
      <c r="L144" s="28">
        <v>887.3</v>
      </c>
      <c r="M144" s="28">
        <v>42.470880000000001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109.35</v>
      </c>
      <c r="D145" s="37">
        <v>108.89999999999999</v>
      </c>
      <c r="E145" s="37">
        <v>107.24999999999999</v>
      </c>
      <c r="F145" s="37">
        <v>105.14999999999999</v>
      </c>
      <c r="G145" s="37">
        <v>103.49999999999999</v>
      </c>
      <c r="H145" s="37">
        <v>110.99999999999999</v>
      </c>
      <c r="I145" s="37">
        <v>112.64999999999999</v>
      </c>
      <c r="J145" s="37">
        <v>114.74999999999999</v>
      </c>
      <c r="K145" s="28">
        <v>110.55</v>
      </c>
      <c r="L145" s="28">
        <v>106.8</v>
      </c>
      <c r="M145" s="28">
        <v>44.594149999999999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503.65</v>
      </c>
      <c r="D146" s="37">
        <v>507.45</v>
      </c>
      <c r="E146" s="37">
        <v>495.19999999999993</v>
      </c>
      <c r="F146" s="37">
        <v>486.74999999999994</v>
      </c>
      <c r="G146" s="37">
        <v>474.49999999999989</v>
      </c>
      <c r="H146" s="37">
        <v>515.9</v>
      </c>
      <c r="I146" s="37">
        <v>528.15000000000009</v>
      </c>
      <c r="J146" s="37">
        <v>536.6</v>
      </c>
      <c r="K146" s="28">
        <v>519.70000000000005</v>
      </c>
      <c r="L146" s="28">
        <v>499</v>
      </c>
      <c r="M146" s="28">
        <v>22.681699999999999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7279.25</v>
      </c>
      <c r="D147" s="37">
        <v>7265.2666666666664</v>
      </c>
      <c r="E147" s="37">
        <v>7170.6333333333332</v>
      </c>
      <c r="F147" s="37">
        <v>7062.0166666666664</v>
      </c>
      <c r="G147" s="37">
        <v>6967.3833333333332</v>
      </c>
      <c r="H147" s="37">
        <v>7373.8833333333332</v>
      </c>
      <c r="I147" s="37">
        <v>7468.5166666666664</v>
      </c>
      <c r="J147" s="37">
        <v>7577.1333333333332</v>
      </c>
      <c r="K147" s="28">
        <v>7359.9</v>
      </c>
      <c r="L147" s="28">
        <v>7156.65</v>
      </c>
      <c r="M147" s="28">
        <v>6.5055899999999998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710.4</v>
      </c>
      <c r="D148" s="37">
        <v>713.0333333333333</v>
      </c>
      <c r="E148" s="37">
        <v>699.11666666666656</v>
      </c>
      <c r="F148" s="37">
        <v>687.83333333333326</v>
      </c>
      <c r="G148" s="37">
        <v>673.91666666666652</v>
      </c>
      <c r="H148" s="37">
        <v>724.31666666666661</v>
      </c>
      <c r="I148" s="37">
        <v>738.23333333333335</v>
      </c>
      <c r="J148" s="37">
        <v>749.51666666666665</v>
      </c>
      <c r="K148" s="28">
        <v>726.95</v>
      </c>
      <c r="L148" s="28">
        <v>701.75</v>
      </c>
      <c r="M148" s="28">
        <v>2.46488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3373.8</v>
      </c>
      <c r="D149" s="37">
        <v>3363.65</v>
      </c>
      <c r="E149" s="37">
        <v>3290.3</v>
      </c>
      <c r="F149" s="37">
        <v>3206.8</v>
      </c>
      <c r="G149" s="37">
        <v>3133.4500000000003</v>
      </c>
      <c r="H149" s="37">
        <v>3447.15</v>
      </c>
      <c r="I149" s="37">
        <v>3520.4999999999995</v>
      </c>
      <c r="J149" s="37">
        <v>3604</v>
      </c>
      <c r="K149" s="28">
        <v>3437</v>
      </c>
      <c r="L149" s="28">
        <v>3280.15</v>
      </c>
      <c r="M149" s="28">
        <v>10.756539999999999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2694.05</v>
      </c>
      <c r="D150" s="37">
        <v>2655.7000000000003</v>
      </c>
      <c r="E150" s="37">
        <v>2598.4000000000005</v>
      </c>
      <c r="F150" s="37">
        <v>2502.7500000000005</v>
      </c>
      <c r="G150" s="37">
        <v>2445.4500000000007</v>
      </c>
      <c r="H150" s="37">
        <v>2751.3500000000004</v>
      </c>
      <c r="I150" s="37">
        <v>2808.6500000000005</v>
      </c>
      <c r="J150" s="37">
        <v>2904.3</v>
      </c>
      <c r="K150" s="28">
        <v>2713</v>
      </c>
      <c r="L150" s="28">
        <v>2560.0500000000002</v>
      </c>
      <c r="M150" s="28">
        <v>6.4908000000000001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1210.8499999999999</v>
      </c>
      <c r="D151" s="37">
        <v>1206</v>
      </c>
      <c r="E151" s="37">
        <v>1186</v>
      </c>
      <c r="F151" s="37">
        <v>1161.1500000000001</v>
      </c>
      <c r="G151" s="37">
        <v>1141.1500000000001</v>
      </c>
      <c r="H151" s="37">
        <v>1230.8499999999999</v>
      </c>
      <c r="I151" s="37">
        <v>1250.8499999999999</v>
      </c>
      <c r="J151" s="37">
        <v>1275.6999999999998</v>
      </c>
      <c r="K151" s="28">
        <v>1226</v>
      </c>
      <c r="L151" s="28">
        <v>1181.1500000000001</v>
      </c>
      <c r="M151" s="28">
        <v>4.8734799999999998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768.9</v>
      </c>
      <c r="D152" s="37">
        <v>771.30000000000007</v>
      </c>
      <c r="E152" s="37">
        <v>763.60000000000014</v>
      </c>
      <c r="F152" s="37">
        <v>758.30000000000007</v>
      </c>
      <c r="G152" s="37">
        <v>750.60000000000014</v>
      </c>
      <c r="H152" s="37">
        <v>776.60000000000014</v>
      </c>
      <c r="I152" s="37">
        <v>784.30000000000018</v>
      </c>
      <c r="J152" s="37">
        <v>789.60000000000014</v>
      </c>
      <c r="K152" s="28">
        <v>779</v>
      </c>
      <c r="L152" s="28">
        <v>766</v>
      </c>
      <c r="M152" s="28">
        <v>0.87753999999999999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152.44999999999999</v>
      </c>
      <c r="D153" s="37">
        <v>153.28333333333333</v>
      </c>
      <c r="E153" s="37">
        <v>149.96666666666667</v>
      </c>
      <c r="F153" s="37">
        <v>147.48333333333335</v>
      </c>
      <c r="G153" s="37">
        <v>144.16666666666669</v>
      </c>
      <c r="H153" s="37">
        <v>155.76666666666665</v>
      </c>
      <c r="I153" s="37">
        <v>159.08333333333331</v>
      </c>
      <c r="J153" s="37">
        <v>161.56666666666663</v>
      </c>
      <c r="K153" s="28">
        <v>156.6</v>
      </c>
      <c r="L153" s="28">
        <v>150.80000000000001</v>
      </c>
      <c r="M153" s="28">
        <v>73.264169999999993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159</v>
      </c>
      <c r="D154" s="37">
        <v>158.46666666666667</v>
      </c>
      <c r="E154" s="37">
        <v>156.58333333333334</v>
      </c>
      <c r="F154" s="37">
        <v>154.16666666666669</v>
      </c>
      <c r="G154" s="37">
        <v>152.28333333333336</v>
      </c>
      <c r="H154" s="37">
        <v>160.88333333333333</v>
      </c>
      <c r="I154" s="37">
        <v>162.76666666666665</v>
      </c>
      <c r="J154" s="37">
        <v>165.18333333333331</v>
      </c>
      <c r="K154" s="28">
        <v>160.35</v>
      </c>
      <c r="L154" s="28">
        <v>156.05000000000001</v>
      </c>
      <c r="M154" s="28">
        <v>226.04304999999999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98.6</v>
      </c>
      <c r="D155" s="37">
        <v>98.566666666666663</v>
      </c>
      <c r="E155" s="37">
        <v>97.333333333333329</v>
      </c>
      <c r="F155" s="37">
        <v>96.066666666666663</v>
      </c>
      <c r="G155" s="37">
        <v>94.833333333333329</v>
      </c>
      <c r="H155" s="37">
        <v>99.833333333333329</v>
      </c>
      <c r="I155" s="37">
        <v>101.06666666666668</v>
      </c>
      <c r="J155" s="37">
        <v>102.33333333333333</v>
      </c>
      <c r="K155" s="28">
        <v>99.8</v>
      </c>
      <c r="L155" s="28">
        <v>97.3</v>
      </c>
      <c r="M155" s="28">
        <v>152.93852000000001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3745.6</v>
      </c>
      <c r="D156" s="37">
        <v>3754.4</v>
      </c>
      <c r="E156" s="37">
        <v>3687.25</v>
      </c>
      <c r="F156" s="37">
        <v>3628.9</v>
      </c>
      <c r="G156" s="37">
        <v>3561.75</v>
      </c>
      <c r="H156" s="37">
        <v>3812.75</v>
      </c>
      <c r="I156" s="37">
        <v>3879.9000000000005</v>
      </c>
      <c r="J156" s="37">
        <v>3938.25</v>
      </c>
      <c r="K156" s="28">
        <v>3821.55</v>
      </c>
      <c r="L156" s="28">
        <v>3696.05</v>
      </c>
      <c r="M156" s="28">
        <v>3.6369099999999999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16995.45</v>
      </c>
      <c r="D157" s="37">
        <v>17190.05</v>
      </c>
      <c r="E157" s="37">
        <v>16780.399999999998</v>
      </c>
      <c r="F157" s="37">
        <v>16565.349999999999</v>
      </c>
      <c r="G157" s="37">
        <v>16155.699999999997</v>
      </c>
      <c r="H157" s="37">
        <v>17405.099999999999</v>
      </c>
      <c r="I157" s="37">
        <v>17814.75</v>
      </c>
      <c r="J157" s="37">
        <v>18029.8</v>
      </c>
      <c r="K157" s="28">
        <v>17599.7</v>
      </c>
      <c r="L157" s="28">
        <v>16975</v>
      </c>
      <c r="M157" s="28">
        <v>0.89997000000000005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294.25</v>
      </c>
      <c r="D158" s="37">
        <v>294.61666666666662</v>
      </c>
      <c r="E158" s="37">
        <v>290.58333333333326</v>
      </c>
      <c r="F158" s="37">
        <v>286.91666666666663</v>
      </c>
      <c r="G158" s="37">
        <v>282.88333333333327</v>
      </c>
      <c r="H158" s="37">
        <v>298.28333333333325</v>
      </c>
      <c r="I158" s="37">
        <v>302.31666666666666</v>
      </c>
      <c r="J158" s="37">
        <v>305.98333333333323</v>
      </c>
      <c r="K158" s="28">
        <v>298.64999999999998</v>
      </c>
      <c r="L158" s="28">
        <v>290.95</v>
      </c>
      <c r="M158" s="28">
        <v>5.7562499999999996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875.5</v>
      </c>
      <c r="D159" s="37">
        <v>881.61666666666667</v>
      </c>
      <c r="E159" s="37">
        <v>861.73333333333335</v>
      </c>
      <c r="F159" s="37">
        <v>847.9666666666667</v>
      </c>
      <c r="G159" s="37">
        <v>828.08333333333337</v>
      </c>
      <c r="H159" s="37">
        <v>895.38333333333333</v>
      </c>
      <c r="I159" s="37">
        <v>915.26666666666677</v>
      </c>
      <c r="J159" s="37">
        <v>929.0333333333333</v>
      </c>
      <c r="K159" s="28">
        <v>901.5</v>
      </c>
      <c r="L159" s="28">
        <v>867.85</v>
      </c>
      <c r="M159" s="28">
        <v>10.22364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166.95</v>
      </c>
      <c r="D160" s="37">
        <v>165.15</v>
      </c>
      <c r="E160" s="37">
        <v>162.9</v>
      </c>
      <c r="F160" s="37">
        <v>158.85</v>
      </c>
      <c r="G160" s="37">
        <v>156.6</v>
      </c>
      <c r="H160" s="37">
        <v>169.20000000000002</v>
      </c>
      <c r="I160" s="37">
        <v>171.45000000000002</v>
      </c>
      <c r="J160" s="37">
        <v>175.50000000000003</v>
      </c>
      <c r="K160" s="28">
        <v>167.4</v>
      </c>
      <c r="L160" s="28">
        <v>161.1</v>
      </c>
      <c r="M160" s="28">
        <v>167.68573000000001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229.9</v>
      </c>
      <c r="D161" s="37">
        <v>228.79999999999998</v>
      </c>
      <c r="E161" s="37">
        <v>223.74999999999997</v>
      </c>
      <c r="F161" s="37">
        <v>217.6</v>
      </c>
      <c r="G161" s="37">
        <v>212.54999999999998</v>
      </c>
      <c r="H161" s="37">
        <v>234.94999999999996</v>
      </c>
      <c r="I161" s="37">
        <v>239.99999999999997</v>
      </c>
      <c r="J161" s="37">
        <v>246.14999999999995</v>
      </c>
      <c r="K161" s="28">
        <v>233.85</v>
      </c>
      <c r="L161" s="28">
        <v>222.65</v>
      </c>
      <c r="M161" s="28">
        <v>26.65033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2620.3000000000002</v>
      </c>
      <c r="D162" s="37">
        <v>2645.4666666666667</v>
      </c>
      <c r="E162" s="37">
        <v>2565.9333333333334</v>
      </c>
      <c r="F162" s="37">
        <v>2511.5666666666666</v>
      </c>
      <c r="G162" s="37">
        <v>2432.0333333333333</v>
      </c>
      <c r="H162" s="37">
        <v>2699.8333333333335</v>
      </c>
      <c r="I162" s="37">
        <v>2779.3666666666672</v>
      </c>
      <c r="J162" s="37">
        <v>2833.7333333333336</v>
      </c>
      <c r="K162" s="28">
        <v>2725</v>
      </c>
      <c r="L162" s="28">
        <v>2591.1</v>
      </c>
      <c r="M162" s="28">
        <v>2.3886400000000001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44911.5</v>
      </c>
      <c r="D163" s="37">
        <v>45039.983333333337</v>
      </c>
      <c r="E163" s="37">
        <v>44579.966666666674</v>
      </c>
      <c r="F163" s="37">
        <v>44248.433333333334</v>
      </c>
      <c r="G163" s="37">
        <v>43788.416666666672</v>
      </c>
      <c r="H163" s="37">
        <v>45371.516666666677</v>
      </c>
      <c r="I163" s="37">
        <v>45831.53333333334</v>
      </c>
      <c r="J163" s="37">
        <v>46163.06666666668</v>
      </c>
      <c r="K163" s="28">
        <v>45500</v>
      </c>
      <c r="L163" s="28">
        <v>44708.45</v>
      </c>
      <c r="M163" s="28">
        <v>0.1991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215.65</v>
      </c>
      <c r="D164" s="37">
        <v>213.36666666666665</v>
      </c>
      <c r="E164" s="37">
        <v>210.23333333333329</v>
      </c>
      <c r="F164" s="37">
        <v>204.81666666666663</v>
      </c>
      <c r="G164" s="37">
        <v>201.68333333333328</v>
      </c>
      <c r="H164" s="37">
        <v>218.7833333333333</v>
      </c>
      <c r="I164" s="37">
        <v>221.91666666666669</v>
      </c>
      <c r="J164" s="37">
        <v>227.33333333333331</v>
      </c>
      <c r="K164" s="28">
        <v>216.5</v>
      </c>
      <c r="L164" s="28">
        <v>207.95</v>
      </c>
      <c r="M164" s="28">
        <v>21.33417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4316.8999999999996</v>
      </c>
      <c r="D165" s="37">
        <v>4316.55</v>
      </c>
      <c r="E165" s="37">
        <v>4255.3500000000004</v>
      </c>
      <c r="F165" s="37">
        <v>4193.8</v>
      </c>
      <c r="G165" s="37">
        <v>4132.6000000000004</v>
      </c>
      <c r="H165" s="37">
        <v>4378.1000000000004</v>
      </c>
      <c r="I165" s="37">
        <v>4439.2999999999993</v>
      </c>
      <c r="J165" s="37">
        <v>4500.8500000000004</v>
      </c>
      <c r="K165" s="28">
        <v>4377.75</v>
      </c>
      <c r="L165" s="28">
        <v>4255</v>
      </c>
      <c r="M165" s="28">
        <v>0.41153000000000001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2236.5</v>
      </c>
      <c r="D166" s="37">
        <v>2246.6833333333334</v>
      </c>
      <c r="E166" s="37">
        <v>2207.8166666666666</v>
      </c>
      <c r="F166" s="37">
        <v>2179.1333333333332</v>
      </c>
      <c r="G166" s="37">
        <v>2140.2666666666664</v>
      </c>
      <c r="H166" s="37">
        <v>2275.3666666666668</v>
      </c>
      <c r="I166" s="37">
        <v>2314.2333333333336</v>
      </c>
      <c r="J166" s="37">
        <v>2342.916666666667</v>
      </c>
      <c r="K166" s="28">
        <v>2285.5500000000002</v>
      </c>
      <c r="L166" s="28">
        <v>2218</v>
      </c>
      <c r="M166" s="28">
        <v>3.8657900000000001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1975.55</v>
      </c>
      <c r="D167" s="37">
        <v>1978.25</v>
      </c>
      <c r="E167" s="37">
        <v>1952.3</v>
      </c>
      <c r="F167" s="37">
        <v>1929.05</v>
      </c>
      <c r="G167" s="37">
        <v>1903.1</v>
      </c>
      <c r="H167" s="37">
        <v>2001.5</v>
      </c>
      <c r="I167" s="37">
        <v>2027.4499999999998</v>
      </c>
      <c r="J167" s="37">
        <v>2050.6999999999998</v>
      </c>
      <c r="K167" s="28">
        <v>2004.2</v>
      </c>
      <c r="L167" s="28">
        <v>1955</v>
      </c>
      <c r="M167" s="28">
        <v>3.20343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2418.4499999999998</v>
      </c>
      <c r="D168" s="37">
        <v>2413.6</v>
      </c>
      <c r="E168" s="37">
        <v>2379.8999999999996</v>
      </c>
      <c r="F168" s="37">
        <v>2341.35</v>
      </c>
      <c r="G168" s="37">
        <v>2307.6499999999996</v>
      </c>
      <c r="H168" s="37">
        <v>2452.1499999999996</v>
      </c>
      <c r="I168" s="37">
        <v>2485.8499999999995</v>
      </c>
      <c r="J168" s="37">
        <v>2524.3999999999996</v>
      </c>
      <c r="K168" s="28">
        <v>2447.3000000000002</v>
      </c>
      <c r="L168" s="28">
        <v>2375.0500000000002</v>
      </c>
      <c r="M168" s="28">
        <v>3.7767400000000002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112.75</v>
      </c>
      <c r="D169" s="37">
        <v>112.21666666666665</v>
      </c>
      <c r="E169" s="37">
        <v>111.18333333333331</v>
      </c>
      <c r="F169" s="37">
        <v>109.61666666666666</v>
      </c>
      <c r="G169" s="37">
        <v>108.58333333333331</v>
      </c>
      <c r="H169" s="37">
        <v>113.7833333333333</v>
      </c>
      <c r="I169" s="37">
        <v>114.81666666666663</v>
      </c>
      <c r="J169" s="37">
        <v>116.3833333333333</v>
      </c>
      <c r="K169" s="28">
        <v>113.25</v>
      </c>
      <c r="L169" s="28">
        <v>110.65</v>
      </c>
      <c r="M169" s="28">
        <v>30.356339999999999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238.4</v>
      </c>
      <c r="D170" s="37">
        <v>236.33333333333334</v>
      </c>
      <c r="E170" s="37">
        <v>233.51666666666668</v>
      </c>
      <c r="F170" s="37">
        <v>228.63333333333333</v>
      </c>
      <c r="G170" s="37">
        <v>225.81666666666666</v>
      </c>
      <c r="H170" s="37">
        <v>241.2166666666667</v>
      </c>
      <c r="I170" s="37">
        <v>244.03333333333336</v>
      </c>
      <c r="J170" s="37">
        <v>248.91666666666671</v>
      </c>
      <c r="K170" s="28">
        <v>239.15</v>
      </c>
      <c r="L170" s="28">
        <v>231.45</v>
      </c>
      <c r="M170" s="28">
        <v>132.8639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457.7</v>
      </c>
      <c r="D171" s="37">
        <v>459.98333333333335</v>
      </c>
      <c r="E171" s="37">
        <v>451.9666666666667</v>
      </c>
      <c r="F171" s="37">
        <v>446.23333333333335</v>
      </c>
      <c r="G171" s="37">
        <v>438.2166666666667</v>
      </c>
      <c r="H171" s="37">
        <v>465.7166666666667</v>
      </c>
      <c r="I171" s="37">
        <v>473.73333333333335</v>
      </c>
      <c r="J171" s="37">
        <v>479.4666666666667</v>
      </c>
      <c r="K171" s="28">
        <v>468</v>
      </c>
      <c r="L171" s="28">
        <v>454.25</v>
      </c>
      <c r="M171" s="28">
        <v>5.4175399999999998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13756.05</v>
      </c>
      <c r="D172" s="37">
        <v>13589.283333333333</v>
      </c>
      <c r="E172" s="37">
        <v>13358.616666666665</v>
      </c>
      <c r="F172" s="37">
        <v>12961.183333333332</v>
      </c>
      <c r="G172" s="37">
        <v>12730.516666666665</v>
      </c>
      <c r="H172" s="37">
        <v>13986.716666666665</v>
      </c>
      <c r="I172" s="37">
        <v>14217.383333333333</v>
      </c>
      <c r="J172" s="37">
        <v>14614.816666666666</v>
      </c>
      <c r="K172" s="28">
        <v>13819.95</v>
      </c>
      <c r="L172" s="28">
        <v>13191.85</v>
      </c>
      <c r="M172" s="28">
        <v>4.6350000000000002E-2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33.85</v>
      </c>
      <c r="D173" s="37">
        <v>33.800000000000004</v>
      </c>
      <c r="E173" s="37">
        <v>33.45000000000001</v>
      </c>
      <c r="F173" s="37">
        <v>33.050000000000004</v>
      </c>
      <c r="G173" s="37">
        <v>32.70000000000001</v>
      </c>
      <c r="H173" s="37">
        <v>34.20000000000001</v>
      </c>
      <c r="I173" s="37">
        <v>34.550000000000004</v>
      </c>
      <c r="J173" s="37">
        <v>34.95000000000001</v>
      </c>
      <c r="K173" s="28">
        <v>34.15</v>
      </c>
      <c r="L173" s="28">
        <v>33.4</v>
      </c>
      <c r="M173" s="28">
        <v>363.31439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114.7</v>
      </c>
      <c r="D174" s="37">
        <v>115.05</v>
      </c>
      <c r="E174" s="37">
        <v>112.89999999999999</v>
      </c>
      <c r="F174" s="37">
        <v>111.1</v>
      </c>
      <c r="G174" s="37">
        <v>108.94999999999999</v>
      </c>
      <c r="H174" s="37">
        <v>116.85</v>
      </c>
      <c r="I174" s="37">
        <v>119</v>
      </c>
      <c r="J174" s="37">
        <v>120.8</v>
      </c>
      <c r="K174" s="28">
        <v>117.2</v>
      </c>
      <c r="L174" s="28">
        <v>113.25</v>
      </c>
      <c r="M174" s="28">
        <v>146.0308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122.55</v>
      </c>
      <c r="D175" s="37">
        <v>121.98333333333333</v>
      </c>
      <c r="E175" s="37">
        <v>120.91666666666667</v>
      </c>
      <c r="F175" s="37">
        <v>119.28333333333333</v>
      </c>
      <c r="G175" s="37">
        <v>118.21666666666667</v>
      </c>
      <c r="H175" s="37">
        <v>123.61666666666667</v>
      </c>
      <c r="I175" s="37">
        <v>124.68333333333334</v>
      </c>
      <c r="J175" s="37">
        <v>126.31666666666668</v>
      </c>
      <c r="K175" s="28">
        <v>123.05</v>
      </c>
      <c r="L175" s="28">
        <v>120.35</v>
      </c>
      <c r="M175" s="28">
        <v>27.900259999999999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2620.65</v>
      </c>
      <c r="D176" s="37">
        <v>2624.4</v>
      </c>
      <c r="E176" s="37">
        <v>2589.8000000000002</v>
      </c>
      <c r="F176" s="37">
        <v>2558.9500000000003</v>
      </c>
      <c r="G176" s="37">
        <v>2524.3500000000004</v>
      </c>
      <c r="H176" s="37">
        <v>2655.25</v>
      </c>
      <c r="I176" s="37">
        <v>2689.8499999999995</v>
      </c>
      <c r="J176" s="37">
        <v>2720.7</v>
      </c>
      <c r="K176" s="28">
        <v>2659</v>
      </c>
      <c r="L176" s="28">
        <v>2593.5500000000002</v>
      </c>
      <c r="M176" s="28">
        <v>90.684479999999994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752.9</v>
      </c>
      <c r="D177" s="37">
        <v>760.68333333333339</v>
      </c>
      <c r="E177" s="37">
        <v>741.41666666666674</v>
      </c>
      <c r="F177" s="37">
        <v>729.93333333333339</v>
      </c>
      <c r="G177" s="37">
        <v>710.66666666666674</v>
      </c>
      <c r="H177" s="37">
        <v>772.16666666666674</v>
      </c>
      <c r="I177" s="37">
        <v>791.43333333333339</v>
      </c>
      <c r="J177" s="37">
        <v>802.91666666666674</v>
      </c>
      <c r="K177" s="28">
        <v>779.95</v>
      </c>
      <c r="L177" s="28">
        <v>749.2</v>
      </c>
      <c r="M177" s="28">
        <v>28.546600000000002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1059.1500000000001</v>
      </c>
      <c r="D178" s="37">
        <v>1064.1166666666668</v>
      </c>
      <c r="E178" s="37">
        <v>1047.2333333333336</v>
      </c>
      <c r="F178" s="37">
        <v>1035.3166666666668</v>
      </c>
      <c r="G178" s="37">
        <v>1018.4333333333336</v>
      </c>
      <c r="H178" s="37">
        <v>1076.0333333333335</v>
      </c>
      <c r="I178" s="37">
        <v>1092.9166666666667</v>
      </c>
      <c r="J178" s="37">
        <v>1104.8333333333335</v>
      </c>
      <c r="K178" s="28">
        <v>1081</v>
      </c>
      <c r="L178" s="28">
        <v>1052.2</v>
      </c>
      <c r="M178" s="28">
        <v>13.50057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2301.0500000000002</v>
      </c>
      <c r="D179" s="37">
        <v>2324.0666666666666</v>
      </c>
      <c r="E179" s="37">
        <v>2263.7833333333333</v>
      </c>
      <c r="F179" s="37">
        <v>2226.5166666666669</v>
      </c>
      <c r="G179" s="37">
        <v>2166.2333333333336</v>
      </c>
      <c r="H179" s="37">
        <v>2361.333333333333</v>
      </c>
      <c r="I179" s="37">
        <v>2421.6166666666659</v>
      </c>
      <c r="J179" s="37">
        <v>2458.8833333333328</v>
      </c>
      <c r="K179" s="28">
        <v>2384.35</v>
      </c>
      <c r="L179" s="28">
        <v>2286.8000000000002</v>
      </c>
      <c r="M179" s="28">
        <v>5.2799699999999996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6862.85</v>
      </c>
      <c r="D180" s="37">
        <v>6864.6833333333334</v>
      </c>
      <c r="E180" s="37">
        <v>6823.416666666667</v>
      </c>
      <c r="F180" s="37">
        <v>6783.9833333333336</v>
      </c>
      <c r="G180" s="37">
        <v>6742.7166666666672</v>
      </c>
      <c r="H180" s="37">
        <v>6904.1166666666668</v>
      </c>
      <c r="I180" s="37">
        <v>6945.3833333333332</v>
      </c>
      <c r="J180" s="37">
        <v>6984.8166666666666</v>
      </c>
      <c r="K180" s="28">
        <v>6905.95</v>
      </c>
      <c r="L180" s="28">
        <v>6825.25</v>
      </c>
      <c r="M180" s="28">
        <v>0.11791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23973.65</v>
      </c>
      <c r="D181" s="37">
        <v>24294.283333333336</v>
      </c>
      <c r="E181" s="37">
        <v>23529.366666666672</v>
      </c>
      <c r="F181" s="37">
        <v>23085.083333333336</v>
      </c>
      <c r="G181" s="37">
        <v>22320.166666666672</v>
      </c>
      <c r="H181" s="37">
        <v>24738.566666666673</v>
      </c>
      <c r="I181" s="37">
        <v>25503.483333333337</v>
      </c>
      <c r="J181" s="37">
        <v>25947.766666666674</v>
      </c>
      <c r="K181" s="28">
        <v>25059.200000000001</v>
      </c>
      <c r="L181" s="28">
        <v>23850</v>
      </c>
      <c r="M181" s="28">
        <v>0.43939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1183.8</v>
      </c>
      <c r="D182" s="37">
        <v>1169.9333333333334</v>
      </c>
      <c r="E182" s="37">
        <v>1146.8666666666668</v>
      </c>
      <c r="F182" s="37">
        <v>1109.9333333333334</v>
      </c>
      <c r="G182" s="37">
        <v>1086.8666666666668</v>
      </c>
      <c r="H182" s="37">
        <v>1206.8666666666668</v>
      </c>
      <c r="I182" s="37">
        <v>1229.9333333333334</v>
      </c>
      <c r="J182" s="37">
        <v>1266.8666666666668</v>
      </c>
      <c r="K182" s="28">
        <v>1193</v>
      </c>
      <c r="L182" s="28">
        <v>1133</v>
      </c>
      <c r="M182" s="28">
        <v>19.04964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2216</v>
      </c>
      <c r="D183" s="37">
        <v>2236.0666666666671</v>
      </c>
      <c r="E183" s="37">
        <v>2187.2833333333342</v>
      </c>
      <c r="F183" s="37">
        <v>2158.5666666666671</v>
      </c>
      <c r="G183" s="37">
        <v>2109.7833333333342</v>
      </c>
      <c r="H183" s="37">
        <v>2264.7833333333342</v>
      </c>
      <c r="I183" s="37">
        <v>2313.5666666666671</v>
      </c>
      <c r="J183" s="37">
        <v>2342.2833333333342</v>
      </c>
      <c r="K183" s="28">
        <v>2284.85</v>
      </c>
      <c r="L183" s="28">
        <v>2207.35</v>
      </c>
      <c r="M183" s="28">
        <v>2.17984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483.95</v>
      </c>
      <c r="D184" s="37">
        <v>480.34999999999997</v>
      </c>
      <c r="E184" s="37">
        <v>474.59999999999991</v>
      </c>
      <c r="F184" s="37">
        <v>465.24999999999994</v>
      </c>
      <c r="G184" s="37">
        <v>459.49999999999989</v>
      </c>
      <c r="H184" s="37">
        <v>489.69999999999993</v>
      </c>
      <c r="I184" s="37">
        <v>495.45000000000005</v>
      </c>
      <c r="J184" s="37">
        <v>504.79999999999995</v>
      </c>
      <c r="K184" s="28">
        <v>486.1</v>
      </c>
      <c r="L184" s="28">
        <v>471</v>
      </c>
      <c r="M184" s="28">
        <v>167.1002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89.9</v>
      </c>
      <c r="D185" s="37">
        <v>90.649999999999991</v>
      </c>
      <c r="E185" s="37">
        <v>88.299999999999983</v>
      </c>
      <c r="F185" s="37">
        <v>86.699999999999989</v>
      </c>
      <c r="G185" s="37">
        <v>84.34999999999998</v>
      </c>
      <c r="H185" s="37">
        <v>92.249999999999986</v>
      </c>
      <c r="I185" s="37">
        <v>94.59999999999998</v>
      </c>
      <c r="J185" s="37">
        <v>96.199999999999989</v>
      </c>
      <c r="K185" s="28">
        <v>93</v>
      </c>
      <c r="L185" s="28">
        <v>89.05</v>
      </c>
      <c r="M185" s="28">
        <v>488.45546000000002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883.3</v>
      </c>
      <c r="D186" s="37">
        <v>876.83333333333337</v>
      </c>
      <c r="E186" s="37">
        <v>867.9666666666667</v>
      </c>
      <c r="F186" s="37">
        <v>852.63333333333333</v>
      </c>
      <c r="G186" s="37">
        <v>843.76666666666665</v>
      </c>
      <c r="H186" s="37">
        <v>892.16666666666674</v>
      </c>
      <c r="I186" s="37">
        <v>901.0333333333333</v>
      </c>
      <c r="J186" s="37">
        <v>916.36666666666679</v>
      </c>
      <c r="K186" s="28">
        <v>885.7</v>
      </c>
      <c r="L186" s="28">
        <v>861.5</v>
      </c>
      <c r="M186" s="28">
        <v>23.505320000000001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453</v>
      </c>
      <c r="D187" s="37">
        <v>454.0333333333333</v>
      </c>
      <c r="E187" s="37">
        <v>449.26666666666659</v>
      </c>
      <c r="F187" s="37">
        <v>445.5333333333333</v>
      </c>
      <c r="G187" s="37">
        <v>440.76666666666659</v>
      </c>
      <c r="H187" s="37">
        <v>457.76666666666659</v>
      </c>
      <c r="I187" s="37">
        <v>462.53333333333325</v>
      </c>
      <c r="J187" s="37">
        <v>466.26666666666659</v>
      </c>
      <c r="K187" s="28">
        <v>458.8</v>
      </c>
      <c r="L187" s="28">
        <v>450.3</v>
      </c>
      <c r="M187" s="28">
        <v>4.2505800000000002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585.95000000000005</v>
      </c>
      <c r="D188" s="37">
        <v>589.41666666666663</v>
      </c>
      <c r="E188" s="37">
        <v>579.5333333333333</v>
      </c>
      <c r="F188" s="37">
        <v>573.11666666666667</v>
      </c>
      <c r="G188" s="37">
        <v>563.23333333333335</v>
      </c>
      <c r="H188" s="37">
        <v>595.83333333333326</v>
      </c>
      <c r="I188" s="37">
        <v>605.7166666666667</v>
      </c>
      <c r="J188" s="37">
        <v>612.13333333333321</v>
      </c>
      <c r="K188" s="28">
        <v>599.29999999999995</v>
      </c>
      <c r="L188" s="28">
        <v>583</v>
      </c>
      <c r="M188" s="28">
        <v>2.1084700000000001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629.04999999999995</v>
      </c>
      <c r="D189" s="37">
        <v>628.4</v>
      </c>
      <c r="E189" s="37">
        <v>619.84999999999991</v>
      </c>
      <c r="F189" s="37">
        <v>610.65</v>
      </c>
      <c r="G189" s="37">
        <v>602.09999999999991</v>
      </c>
      <c r="H189" s="37">
        <v>637.59999999999991</v>
      </c>
      <c r="I189" s="37">
        <v>646.14999999999986</v>
      </c>
      <c r="J189" s="37">
        <v>655.34999999999991</v>
      </c>
      <c r="K189" s="28">
        <v>636.95000000000005</v>
      </c>
      <c r="L189" s="28">
        <v>619.20000000000005</v>
      </c>
      <c r="M189" s="28">
        <v>39.63203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1032.5</v>
      </c>
      <c r="D190" s="37">
        <v>1036.3333333333333</v>
      </c>
      <c r="E190" s="37">
        <v>1023.7166666666665</v>
      </c>
      <c r="F190" s="37">
        <v>1014.9333333333332</v>
      </c>
      <c r="G190" s="37">
        <v>1002.3166666666664</v>
      </c>
      <c r="H190" s="37">
        <v>1045.1166666666666</v>
      </c>
      <c r="I190" s="37">
        <v>1057.7333333333333</v>
      </c>
      <c r="J190" s="37">
        <v>1066.5166666666667</v>
      </c>
      <c r="K190" s="28">
        <v>1048.95</v>
      </c>
      <c r="L190" s="28">
        <v>1027.55</v>
      </c>
      <c r="M190" s="28">
        <v>17.572890000000001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1037.75</v>
      </c>
      <c r="D191" s="37">
        <v>1032.3666666666666</v>
      </c>
      <c r="E191" s="37">
        <v>1005.1333333333332</v>
      </c>
      <c r="F191" s="37">
        <v>972.51666666666665</v>
      </c>
      <c r="G191" s="37">
        <v>945.2833333333333</v>
      </c>
      <c r="H191" s="37">
        <v>1064.9833333333331</v>
      </c>
      <c r="I191" s="37">
        <v>1092.2166666666662</v>
      </c>
      <c r="J191" s="37">
        <v>1124.833333333333</v>
      </c>
      <c r="K191" s="28">
        <v>1059.5999999999999</v>
      </c>
      <c r="L191" s="28">
        <v>999.75</v>
      </c>
      <c r="M191" s="28">
        <v>11.251620000000001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3432.6</v>
      </c>
      <c r="D192" s="37">
        <v>3443.8666666666668</v>
      </c>
      <c r="E192" s="37">
        <v>3413.2333333333336</v>
      </c>
      <c r="F192" s="37">
        <v>3393.8666666666668</v>
      </c>
      <c r="G192" s="37">
        <v>3363.2333333333336</v>
      </c>
      <c r="H192" s="37">
        <v>3463.2333333333336</v>
      </c>
      <c r="I192" s="37">
        <v>3493.8666666666668</v>
      </c>
      <c r="J192" s="37">
        <v>3513.2333333333336</v>
      </c>
      <c r="K192" s="28">
        <v>3474.5</v>
      </c>
      <c r="L192" s="28">
        <v>3424.5</v>
      </c>
      <c r="M192" s="28">
        <v>20.10812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764.95</v>
      </c>
      <c r="D193" s="37">
        <v>768.80000000000007</v>
      </c>
      <c r="E193" s="37">
        <v>759.10000000000014</v>
      </c>
      <c r="F193" s="37">
        <v>753.25000000000011</v>
      </c>
      <c r="G193" s="37">
        <v>743.55000000000018</v>
      </c>
      <c r="H193" s="37">
        <v>774.65000000000009</v>
      </c>
      <c r="I193" s="37">
        <v>784.35000000000014</v>
      </c>
      <c r="J193" s="37">
        <v>790.2</v>
      </c>
      <c r="K193" s="28">
        <v>778.5</v>
      </c>
      <c r="L193" s="28">
        <v>762.95</v>
      </c>
      <c r="M193" s="28">
        <v>20.033950000000001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7508</v>
      </c>
      <c r="D194" s="37">
        <v>7572.2</v>
      </c>
      <c r="E194" s="37">
        <v>7422.7999999999993</v>
      </c>
      <c r="F194" s="37">
        <v>7337.5999999999995</v>
      </c>
      <c r="G194" s="37">
        <v>7188.1999999999989</v>
      </c>
      <c r="H194" s="37">
        <v>7657.4</v>
      </c>
      <c r="I194" s="37">
        <v>7806.7999999999993</v>
      </c>
      <c r="J194" s="37">
        <v>7892</v>
      </c>
      <c r="K194" s="28">
        <v>7721.6</v>
      </c>
      <c r="L194" s="28">
        <v>7487</v>
      </c>
      <c r="M194" s="28">
        <v>4.99986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408.55</v>
      </c>
      <c r="D195" s="37">
        <v>411.91666666666669</v>
      </c>
      <c r="E195" s="37">
        <v>403.63333333333338</v>
      </c>
      <c r="F195" s="37">
        <v>398.7166666666667</v>
      </c>
      <c r="G195" s="37">
        <v>390.43333333333339</v>
      </c>
      <c r="H195" s="37">
        <v>416.83333333333337</v>
      </c>
      <c r="I195" s="37">
        <v>425.11666666666667</v>
      </c>
      <c r="J195" s="37">
        <v>430.03333333333336</v>
      </c>
      <c r="K195" s="28">
        <v>420.2</v>
      </c>
      <c r="L195" s="28">
        <v>407</v>
      </c>
      <c r="M195" s="28">
        <v>251.42224999999999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245.2</v>
      </c>
      <c r="D196" s="37">
        <v>244.28333333333333</v>
      </c>
      <c r="E196" s="37">
        <v>241.56666666666666</v>
      </c>
      <c r="F196" s="37">
        <v>237.93333333333334</v>
      </c>
      <c r="G196" s="37">
        <v>235.21666666666667</v>
      </c>
      <c r="H196" s="37">
        <v>247.91666666666666</v>
      </c>
      <c r="I196" s="37">
        <v>250.6333333333333</v>
      </c>
      <c r="J196" s="37">
        <v>254.26666666666665</v>
      </c>
      <c r="K196" s="28">
        <v>247</v>
      </c>
      <c r="L196" s="28">
        <v>240.65</v>
      </c>
      <c r="M196" s="28">
        <v>280.44380999999998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1283.7</v>
      </c>
      <c r="D197" s="37">
        <v>1272.2333333333333</v>
      </c>
      <c r="E197" s="37">
        <v>1254.4666666666667</v>
      </c>
      <c r="F197" s="37">
        <v>1225.2333333333333</v>
      </c>
      <c r="G197" s="37">
        <v>1207.4666666666667</v>
      </c>
      <c r="H197" s="37">
        <v>1301.4666666666667</v>
      </c>
      <c r="I197" s="37">
        <v>1319.2333333333336</v>
      </c>
      <c r="J197" s="37">
        <v>1348.4666666666667</v>
      </c>
      <c r="K197" s="28">
        <v>1290</v>
      </c>
      <c r="L197" s="28">
        <v>1243</v>
      </c>
      <c r="M197" s="28">
        <v>69.25676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1290.75</v>
      </c>
      <c r="D198" s="37">
        <v>1272.8166666666666</v>
      </c>
      <c r="E198" s="37">
        <v>1246.6333333333332</v>
      </c>
      <c r="F198" s="37">
        <v>1202.5166666666667</v>
      </c>
      <c r="G198" s="37">
        <v>1176.3333333333333</v>
      </c>
      <c r="H198" s="37">
        <v>1316.9333333333332</v>
      </c>
      <c r="I198" s="37">
        <v>1343.1166666666666</v>
      </c>
      <c r="J198" s="37">
        <v>1387.2333333333331</v>
      </c>
      <c r="K198" s="28">
        <v>1299</v>
      </c>
      <c r="L198" s="28">
        <v>1228.7</v>
      </c>
      <c r="M198" s="28">
        <v>57.452030000000001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724.1</v>
      </c>
      <c r="D199" s="37">
        <v>724.46666666666658</v>
      </c>
      <c r="E199" s="37">
        <v>714.93333333333317</v>
      </c>
      <c r="F199" s="37">
        <v>705.76666666666654</v>
      </c>
      <c r="G199" s="37">
        <v>696.23333333333312</v>
      </c>
      <c r="H199" s="37">
        <v>733.63333333333321</v>
      </c>
      <c r="I199" s="37">
        <v>743.16666666666674</v>
      </c>
      <c r="J199" s="37">
        <v>752.33333333333326</v>
      </c>
      <c r="K199" s="28">
        <v>734</v>
      </c>
      <c r="L199" s="28">
        <v>715.3</v>
      </c>
      <c r="M199" s="28">
        <v>3.5699299999999998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2208.75</v>
      </c>
      <c r="D200" s="37">
        <v>2214.7333333333331</v>
      </c>
      <c r="E200" s="37">
        <v>2189.4666666666662</v>
      </c>
      <c r="F200" s="37">
        <v>2170.1833333333329</v>
      </c>
      <c r="G200" s="37">
        <v>2144.9166666666661</v>
      </c>
      <c r="H200" s="37">
        <v>2234.0166666666664</v>
      </c>
      <c r="I200" s="37">
        <v>2259.2833333333338</v>
      </c>
      <c r="J200" s="37">
        <v>2278.5666666666666</v>
      </c>
      <c r="K200" s="28">
        <v>2240</v>
      </c>
      <c r="L200" s="28">
        <v>2195.4499999999998</v>
      </c>
      <c r="M200" s="28">
        <v>14.65638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2650.85</v>
      </c>
      <c r="D201" s="37">
        <v>2656.2000000000003</v>
      </c>
      <c r="E201" s="37">
        <v>2629.4000000000005</v>
      </c>
      <c r="F201" s="37">
        <v>2607.9500000000003</v>
      </c>
      <c r="G201" s="37">
        <v>2581.1500000000005</v>
      </c>
      <c r="H201" s="37">
        <v>2677.6500000000005</v>
      </c>
      <c r="I201" s="37">
        <v>2704.4500000000007</v>
      </c>
      <c r="J201" s="37">
        <v>2725.9000000000005</v>
      </c>
      <c r="K201" s="28">
        <v>2683</v>
      </c>
      <c r="L201" s="28">
        <v>2634.75</v>
      </c>
      <c r="M201" s="28">
        <v>1.2303999999999999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493.45</v>
      </c>
      <c r="D202" s="37">
        <v>500.88333333333338</v>
      </c>
      <c r="E202" s="37">
        <v>479.41666666666674</v>
      </c>
      <c r="F202" s="37">
        <v>465.38333333333338</v>
      </c>
      <c r="G202" s="37">
        <v>443.91666666666674</v>
      </c>
      <c r="H202" s="37">
        <v>514.91666666666674</v>
      </c>
      <c r="I202" s="37">
        <v>536.38333333333333</v>
      </c>
      <c r="J202" s="37">
        <v>550.41666666666674</v>
      </c>
      <c r="K202" s="28">
        <v>522.35</v>
      </c>
      <c r="L202" s="28">
        <v>486.85</v>
      </c>
      <c r="M202" s="28">
        <v>11.661379999999999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1146.75</v>
      </c>
      <c r="D203" s="37">
        <v>1161.55</v>
      </c>
      <c r="E203" s="37">
        <v>1123.3499999999999</v>
      </c>
      <c r="F203" s="37">
        <v>1099.95</v>
      </c>
      <c r="G203" s="37">
        <v>1061.75</v>
      </c>
      <c r="H203" s="37">
        <v>1184.9499999999998</v>
      </c>
      <c r="I203" s="37">
        <v>1223.1500000000001</v>
      </c>
      <c r="J203" s="37">
        <v>1246.5499999999997</v>
      </c>
      <c r="K203" s="28">
        <v>1199.75</v>
      </c>
      <c r="L203" s="28">
        <v>1138.1500000000001</v>
      </c>
      <c r="M203" s="28">
        <v>8.4007799999999992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786.85</v>
      </c>
      <c r="D204" s="37">
        <v>793.76666666666677</v>
      </c>
      <c r="E204" s="37">
        <v>772.53333333333353</v>
      </c>
      <c r="F204" s="37">
        <v>758.21666666666681</v>
      </c>
      <c r="G204" s="37">
        <v>736.98333333333358</v>
      </c>
      <c r="H204" s="37">
        <v>808.08333333333348</v>
      </c>
      <c r="I204" s="37">
        <v>829.31666666666683</v>
      </c>
      <c r="J204" s="37">
        <v>843.63333333333344</v>
      </c>
      <c r="K204" s="28">
        <v>815</v>
      </c>
      <c r="L204" s="28">
        <v>779.45</v>
      </c>
      <c r="M204" s="28">
        <v>32.563360000000003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6200.2</v>
      </c>
      <c r="D205" s="37">
        <v>6220.0666666666666</v>
      </c>
      <c r="E205" s="37">
        <v>6140.1333333333332</v>
      </c>
      <c r="F205" s="37">
        <v>6080.0666666666666</v>
      </c>
      <c r="G205" s="37">
        <v>6000.1333333333332</v>
      </c>
      <c r="H205" s="37">
        <v>6280.1333333333332</v>
      </c>
      <c r="I205" s="37">
        <v>6360.0666666666657</v>
      </c>
      <c r="J205" s="37">
        <v>6420.1333333333332</v>
      </c>
      <c r="K205" s="28">
        <v>6300</v>
      </c>
      <c r="L205" s="28">
        <v>6160</v>
      </c>
      <c r="M205" s="28">
        <v>4.9991000000000003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35.700000000000003</v>
      </c>
      <c r="D206" s="37">
        <v>36.233333333333334</v>
      </c>
      <c r="E206" s="37">
        <v>35.016666666666666</v>
      </c>
      <c r="F206" s="37">
        <v>34.333333333333329</v>
      </c>
      <c r="G206" s="37">
        <v>33.11666666666666</v>
      </c>
      <c r="H206" s="37">
        <v>36.916666666666671</v>
      </c>
      <c r="I206" s="37">
        <v>38.13333333333334</v>
      </c>
      <c r="J206" s="37">
        <v>38.816666666666677</v>
      </c>
      <c r="K206" s="28">
        <v>37.450000000000003</v>
      </c>
      <c r="L206" s="28">
        <v>35.549999999999997</v>
      </c>
      <c r="M206" s="28">
        <v>124.22004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1481.65</v>
      </c>
      <c r="D207" s="37">
        <v>1475.5</v>
      </c>
      <c r="E207" s="37">
        <v>1457.05</v>
      </c>
      <c r="F207" s="37">
        <v>1432.45</v>
      </c>
      <c r="G207" s="37">
        <v>1414</v>
      </c>
      <c r="H207" s="37">
        <v>1500.1</v>
      </c>
      <c r="I207" s="37">
        <v>1518.5499999999997</v>
      </c>
      <c r="J207" s="37">
        <v>1543.1499999999999</v>
      </c>
      <c r="K207" s="28">
        <v>1493.95</v>
      </c>
      <c r="L207" s="28">
        <v>1450.9</v>
      </c>
      <c r="M207" s="28">
        <v>2.4468299999999998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817.4</v>
      </c>
      <c r="D208" s="37">
        <v>811.98333333333323</v>
      </c>
      <c r="E208" s="37">
        <v>803.51666666666642</v>
      </c>
      <c r="F208" s="37">
        <v>789.63333333333321</v>
      </c>
      <c r="G208" s="37">
        <v>781.1666666666664</v>
      </c>
      <c r="H208" s="37">
        <v>825.86666666666645</v>
      </c>
      <c r="I208" s="37">
        <v>834.33333333333337</v>
      </c>
      <c r="J208" s="37">
        <v>848.21666666666647</v>
      </c>
      <c r="K208" s="28">
        <v>820.45</v>
      </c>
      <c r="L208" s="28">
        <v>798.1</v>
      </c>
      <c r="M208" s="28">
        <v>11.77251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1075.5999999999999</v>
      </c>
      <c r="D209" s="37">
        <v>1074.6166666666666</v>
      </c>
      <c r="E209" s="37">
        <v>1060.9833333333331</v>
      </c>
      <c r="F209" s="37">
        <v>1046.3666666666666</v>
      </c>
      <c r="G209" s="37">
        <v>1032.7333333333331</v>
      </c>
      <c r="H209" s="37">
        <v>1089.2333333333331</v>
      </c>
      <c r="I209" s="37">
        <v>1102.8666666666668</v>
      </c>
      <c r="J209" s="37">
        <v>1117.4833333333331</v>
      </c>
      <c r="K209" s="28">
        <v>1088.25</v>
      </c>
      <c r="L209" s="28">
        <v>1060</v>
      </c>
      <c r="M209" s="28">
        <v>4.2178800000000001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360.4</v>
      </c>
      <c r="D210" s="37">
        <v>362.81666666666666</v>
      </c>
      <c r="E210" s="37">
        <v>353.63333333333333</v>
      </c>
      <c r="F210" s="37">
        <v>346.86666666666667</v>
      </c>
      <c r="G210" s="37">
        <v>337.68333333333334</v>
      </c>
      <c r="H210" s="37">
        <v>369.58333333333331</v>
      </c>
      <c r="I210" s="37">
        <v>378.76666666666659</v>
      </c>
      <c r="J210" s="37">
        <v>385.5333333333333</v>
      </c>
      <c r="K210" s="28">
        <v>372</v>
      </c>
      <c r="L210" s="28">
        <v>356.05</v>
      </c>
      <c r="M210" s="28">
        <v>173.72415000000001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9.0500000000000007</v>
      </c>
      <c r="D211" s="37">
        <v>9.0333333333333332</v>
      </c>
      <c r="E211" s="37">
        <v>8.8666666666666671</v>
      </c>
      <c r="F211" s="37">
        <v>8.6833333333333336</v>
      </c>
      <c r="G211" s="37">
        <v>8.5166666666666675</v>
      </c>
      <c r="H211" s="37">
        <v>9.2166666666666668</v>
      </c>
      <c r="I211" s="37">
        <v>9.3833333333333346</v>
      </c>
      <c r="J211" s="37">
        <v>9.5666666666666664</v>
      </c>
      <c r="K211" s="28">
        <v>9.1999999999999993</v>
      </c>
      <c r="L211" s="28">
        <v>8.85</v>
      </c>
      <c r="M211" s="28">
        <v>1082.7682500000001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1069.3</v>
      </c>
      <c r="D212" s="37">
        <v>1071.2833333333333</v>
      </c>
      <c r="E212" s="37">
        <v>1043.0166666666667</v>
      </c>
      <c r="F212" s="37">
        <v>1016.7333333333333</v>
      </c>
      <c r="G212" s="37">
        <v>988.4666666666667</v>
      </c>
      <c r="H212" s="37">
        <v>1097.5666666666666</v>
      </c>
      <c r="I212" s="37">
        <v>1125.833333333333</v>
      </c>
      <c r="J212" s="37">
        <v>1152.1166666666666</v>
      </c>
      <c r="K212" s="28">
        <v>1099.55</v>
      </c>
      <c r="L212" s="28">
        <v>1045</v>
      </c>
      <c r="M212" s="28">
        <v>42.790509999999998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1603.7</v>
      </c>
      <c r="D213" s="37">
        <v>1595.0833333333333</v>
      </c>
      <c r="E213" s="37">
        <v>1569.6666666666665</v>
      </c>
      <c r="F213" s="37">
        <v>1535.6333333333332</v>
      </c>
      <c r="G213" s="37">
        <v>1510.2166666666665</v>
      </c>
      <c r="H213" s="37">
        <v>1629.1166666666666</v>
      </c>
      <c r="I213" s="37">
        <v>1654.5333333333331</v>
      </c>
      <c r="J213" s="37">
        <v>1688.5666666666666</v>
      </c>
      <c r="K213" s="28">
        <v>1620.5</v>
      </c>
      <c r="L213" s="28">
        <v>1561.05</v>
      </c>
      <c r="M213" s="28">
        <v>1.4628300000000001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485.1</v>
      </c>
      <c r="D214" s="37">
        <v>485.66666666666669</v>
      </c>
      <c r="E214" s="37">
        <v>480.43333333333339</v>
      </c>
      <c r="F214" s="37">
        <v>475.76666666666671</v>
      </c>
      <c r="G214" s="37">
        <v>470.53333333333342</v>
      </c>
      <c r="H214" s="37">
        <v>490.33333333333337</v>
      </c>
      <c r="I214" s="37">
        <v>495.56666666666661</v>
      </c>
      <c r="J214" s="37">
        <v>500.23333333333335</v>
      </c>
      <c r="K214" s="37">
        <v>490.9</v>
      </c>
      <c r="L214" s="37">
        <v>481</v>
      </c>
      <c r="M214" s="37">
        <v>92.208910000000003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13.2</v>
      </c>
      <c r="D215" s="37">
        <v>13.233333333333334</v>
      </c>
      <c r="E215" s="37">
        <v>13.066666666666668</v>
      </c>
      <c r="F215" s="37">
        <v>12.933333333333334</v>
      </c>
      <c r="G215" s="37">
        <v>12.766666666666667</v>
      </c>
      <c r="H215" s="37">
        <v>13.366666666666669</v>
      </c>
      <c r="I215" s="37">
        <v>13.533333333333333</v>
      </c>
      <c r="J215" s="37">
        <v>13.66666666666667</v>
      </c>
      <c r="K215" s="37">
        <v>13.4</v>
      </c>
      <c r="L215" s="37">
        <v>13.1</v>
      </c>
      <c r="M215" s="37">
        <v>708.58847000000003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248.25</v>
      </c>
      <c r="D216" s="37">
        <v>245.23333333333335</v>
      </c>
      <c r="E216" s="37">
        <v>240.76666666666671</v>
      </c>
      <c r="F216" s="37">
        <v>233.28333333333336</v>
      </c>
      <c r="G216" s="37">
        <v>228.81666666666672</v>
      </c>
      <c r="H216" s="37">
        <v>252.7166666666667</v>
      </c>
      <c r="I216" s="37">
        <v>257.18333333333334</v>
      </c>
      <c r="J216" s="37">
        <v>264.66666666666669</v>
      </c>
      <c r="K216" s="37">
        <v>249.7</v>
      </c>
      <c r="L216" s="37">
        <v>237.75</v>
      </c>
      <c r="M216" s="37">
        <v>90.425870000000003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3"/>
      <c r="B1" s="43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0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44690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6" t="s">
        <v>16</v>
      </c>
      <c r="B9" s="428" t="s">
        <v>18</v>
      </c>
      <c r="C9" s="432" t="s">
        <v>20</v>
      </c>
      <c r="D9" s="432" t="s">
        <v>21</v>
      </c>
      <c r="E9" s="423" t="s">
        <v>22</v>
      </c>
      <c r="F9" s="424"/>
      <c r="G9" s="425"/>
      <c r="H9" s="423" t="s">
        <v>23</v>
      </c>
      <c r="I9" s="424"/>
      <c r="J9" s="425"/>
      <c r="K9" s="23"/>
      <c r="L9" s="24"/>
      <c r="M9" s="50"/>
      <c r="N9" s="1"/>
      <c r="O9" s="1"/>
    </row>
    <row r="10" spans="1:15" ht="42.75" customHeight="1">
      <c r="A10" s="430"/>
      <c r="B10" s="431"/>
      <c r="C10" s="431"/>
      <c r="D10" s="43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25" t="s">
        <v>288</v>
      </c>
      <c r="C11" s="316">
        <v>18449.95</v>
      </c>
      <c r="D11" s="317">
        <v>18383.3</v>
      </c>
      <c r="E11" s="317">
        <v>18166.649999999998</v>
      </c>
      <c r="F11" s="317">
        <v>17883.349999999999</v>
      </c>
      <c r="G11" s="317">
        <v>17666.699999999997</v>
      </c>
      <c r="H11" s="317">
        <v>18666.599999999999</v>
      </c>
      <c r="I11" s="317">
        <v>18883.25</v>
      </c>
      <c r="J11" s="317">
        <v>19166.55</v>
      </c>
      <c r="K11" s="316">
        <v>18599.95</v>
      </c>
      <c r="L11" s="316">
        <v>18100</v>
      </c>
      <c r="M11" s="316">
        <v>5.9549999999999999E-2</v>
      </c>
      <c r="N11" s="1"/>
      <c r="O11" s="1"/>
    </row>
    <row r="12" spans="1:15" ht="12" customHeight="1">
      <c r="A12" s="30">
        <v>2</v>
      </c>
      <c r="B12" s="326" t="s">
        <v>293</v>
      </c>
      <c r="C12" s="316">
        <v>445.75</v>
      </c>
      <c r="D12" s="317">
        <v>444.09999999999997</v>
      </c>
      <c r="E12" s="317">
        <v>438.29999999999995</v>
      </c>
      <c r="F12" s="317">
        <v>430.84999999999997</v>
      </c>
      <c r="G12" s="317">
        <v>425.04999999999995</v>
      </c>
      <c r="H12" s="317">
        <v>451.54999999999995</v>
      </c>
      <c r="I12" s="317">
        <v>457.35</v>
      </c>
      <c r="J12" s="317">
        <v>464.79999999999995</v>
      </c>
      <c r="K12" s="316">
        <v>449.9</v>
      </c>
      <c r="L12" s="316">
        <v>436.65</v>
      </c>
      <c r="M12" s="316">
        <v>0.62982000000000005</v>
      </c>
      <c r="N12" s="1"/>
      <c r="O12" s="1"/>
    </row>
    <row r="13" spans="1:15" ht="12" customHeight="1">
      <c r="A13" s="30">
        <v>3</v>
      </c>
      <c r="B13" s="326" t="s">
        <v>39</v>
      </c>
      <c r="C13" s="316">
        <v>793.45</v>
      </c>
      <c r="D13" s="317">
        <v>801.91666666666663</v>
      </c>
      <c r="E13" s="317">
        <v>781.5333333333333</v>
      </c>
      <c r="F13" s="317">
        <v>769.61666666666667</v>
      </c>
      <c r="G13" s="317">
        <v>749.23333333333335</v>
      </c>
      <c r="H13" s="317">
        <v>813.83333333333326</v>
      </c>
      <c r="I13" s="317">
        <v>834.2166666666667</v>
      </c>
      <c r="J13" s="317">
        <v>846.13333333333321</v>
      </c>
      <c r="K13" s="316">
        <v>822.3</v>
      </c>
      <c r="L13" s="316">
        <v>790</v>
      </c>
      <c r="M13" s="316">
        <v>11.409929999999999</v>
      </c>
      <c r="N13" s="1"/>
      <c r="O13" s="1"/>
    </row>
    <row r="14" spans="1:15" ht="12" customHeight="1">
      <c r="A14" s="30">
        <v>4</v>
      </c>
      <c r="B14" s="326" t="s">
        <v>294</v>
      </c>
      <c r="C14" s="316">
        <v>2172.1</v>
      </c>
      <c r="D14" s="317">
        <v>2166.1833333333329</v>
      </c>
      <c r="E14" s="317">
        <v>2116.016666666666</v>
      </c>
      <c r="F14" s="317">
        <v>2059.9333333333329</v>
      </c>
      <c r="G14" s="317">
        <v>2009.766666666666</v>
      </c>
      <c r="H14" s="317">
        <v>2222.266666666666</v>
      </c>
      <c r="I14" s="317">
        <v>2272.4333333333329</v>
      </c>
      <c r="J14" s="317">
        <v>2328.516666666666</v>
      </c>
      <c r="K14" s="316">
        <v>2216.35</v>
      </c>
      <c r="L14" s="316">
        <v>2110.1</v>
      </c>
      <c r="M14" s="316">
        <v>1.1160399999999999</v>
      </c>
      <c r="N14" s="1"/>
      <c r="O14" s="1"/>
    </row>
    <row r="15" spans="1:15" ht="12" customHeight="1">
      <c r="A15" s="30">
        <v>5</v>
      </c>
      <c r="B15" s="326" t="s">
        <v>289</v>
      </c>
      <c r="C15" s="316">
        <v>2254.1999999999998</v>
      </c>
      <c r="D15" s="317">
        <v>2235.7333333333331</v>
      </c>
      <c r="E15" s="317">
        <v>2196.4666666666662</v>
      </c>
      <c r="F15" s="317">
        <v>2138.7333333333331</v>
      </c>
      <c r="G15" s="317">
        <v>2099.4666666666662</v>
      </c>
      <c r="H15" s="317">
        <v>2293.4666666666662</v>
      </c>
      <c r="I15" s="317">
        <v>2332.7333333333336</v>
      </c>
      <c r="J15" s="317">
        <v>2390.4666666666662</v>
      </c>
      <c r="K15" s="316">
        <v>2275</v>
      </c>
      <c r="L15" s="316">
        <v>2178</v>
      </c>
      <c r="M15" s="316">
        <v>15.425369999999999</v>
      </c>
      <c r="N15" s="1"/>
      <c r="O15" s="1"/>
    </row>
    <row r="16" spans="1:15" ht="12" customHeight="1">
      <c r="A16" s="30">
        <v>6</v>
      </c>
      <c r="B16" s="326" t="s">
        <v>238</v>
      </c>
      <c r="C16" s="316">
        <v>16984.3</v>
      </c>
      <c r="D16" s="317">
        <v>16777.683333333334</v>
      </c>
      <c r="E16" s="317">
        <v>16506.616666666669</v>
      </c>
      <c r="F16" s="317">
        <v>16028.933333333334</v>
      </c>
      <c r="G16" s="317">
        <v>15757.866666666669</v>
      </c>
      <c r="H16" s="317">
        <v>17255.366666666669</v>
      </c>
      <c r="I16" s="317">
        <v>17526.433333333334</v>
      </c>
      <c r="J16" s="317">
        <v>18004.116666666669</v>
      </c>
      <c r="K16" s="316">
        <v>17048.75</v>
      </c>
      <c r="L16" s="316">
        <v>16300</v>
      </c>
      <c r="M16" s="316">
        <v>0.19270000000000001</v>
      </c>
      <c r="N16" s="1"/>
      <c r="O16" s="1"/>
    </row>
    <row r="17" spans="1:15" ht="12" customHeight="1">
      <c r="A17" s="30">
        <v>7</v>
      </c>
      <c r="B17" s="326" t="s">
        <v>242</v>
      </c>
      <c r="C17" s="316">
        <v>106.7</v>
      </c>
      <c r="D17" s="317">
        <v>107.26666666666667</v>
      </c>
      <c r="E17" s="317">
        <v>104.73333333333333</v>
      </c>
      <c r="F17" s="317">
        <v>102.76666666666667</v>
      </c>
      <c r="G17" s="317">
        <v>100.23333333333333</v>
      </c>
      <c r="H17" s="317">
        <v>109.23333333333333</v>
      </c>
      <c r="I17" s="317">
        <v>111.76666666666667</v>
      </c>
      <c r="J17" s="317">
        <v>113.73333333333333</v>
      </c>
      <c r="K17" s="316">
        <v>109.8</v>
      </c>
      <c r="L17" s="316">
        <v>105.3</v>
      </c>
      <c r="M17" s="316">
        <v>50.361849999999997</v>
      </c>
      <c r="N17" s="1"/>
      <c r="O17" s="1"/>
    </row>
    <row r="18" spans="1:15" ht="12" customHeight="1">
      <c r="A18" s="30">
        <v>8</v>
      </c>
      <c r="B18" s="326" t="s">
        <v>41</v>
      </c>
      <c r="C18" s="316">
        <v>270.35000000000002</v>
      </c>
      <c r="D18" s="317">
        <v>269.43333333333334</v>
      </c>
      <c r="E18" s="317">
        <v>262.76666666666665</v>
      </c>
      <c r="F18" s="317">
        <v>255.18333333333334</v>
      </c>
      <c r="G18" s="317">
        <v>248.51666666666665</v>
      </c>
      <c r="H18" s="317">
        <v>277.01666666666665</v>
      </c>
      <c r="I18" s="317">
        <v>283.68333333333328</v>
      </c>
      <c r="J18" s="317">
        <v>291.26666666666665</v>
      </c>
      <c r="K18" s="316">
        <v>276.10000000000002</v>
      </c>
      <c r="L18" s="316">
        <v>261.85000000000002</v>
      </c>
      <c r="M18" s="316">
        <v>30.914840000000002</v>
      </c>
      <c r="N18" s="1"/>
      <c r="O18" s="1"/>
    </row>
    <row r="19" spans="1:15" ht="12" customHeight="1">
      <c r="A19" s="30">
        <v>9</v>
      </c>
      <c r="B19" s="326" t="s">
        <v>43</v>
      </c>
      <c r="C19" s="316">
        <v>2245.4499999999998</v>
      </c>
      <c r="D19" s="317">
        <v>2250.9</v>
      </c>
      <c r="E19" s="317">
        <v>2226.9</v>
      </c>
      <c r="F19" s="317">
        <v>2208.35</v>
      </c>
      <c r="G19" s="317">
        <v>2184.35</v>
      </c>
      <c r="H19" s="317">
        <v>2269.4500000000003</v>
      </c>
      <c r="I19" s="317">
        <v>2293.4500000000003</v>
      </c>
      <c r="J19" s="317">
        <v>2312.0000000000005</v>
      </c>
      <c r="K19" s="316">
        <v>2274.9</v>
      </c>
      <c r="L19" s="316">
        <v>2232.35</v>
      </c>
      <c r="M19" s="316">
        <v>5.7140700000000004</v>
      </c>
      <c r="N19" s="1"/>
      <c r="O19" s="1"/>
    </row>
    <row r="20" spans="1:15" ht="12" customHeight="1">
      <c r="A20" s="30">
        <v>10</v>
      </c>
      <c r="B20" s="326" t="s">
        <v>45</v>
      </c>
      <c r="C20" s="316">
        <v>2247.6999999999998</v>
      </c>
      <c r="D20" s="317">
        <v>2236.5666666666666</v>
      </c>
      <c r="E20" s="317">
        <v>2211.1333333333332</v>
      </c>
      <c r="F20" s="317">
        <v>2174.5666666666666</v>
      </c>
      <c r="G20" s="317">
        <v>2149.1333333333332</v>
      </c>
      <c r="H20" s="317">
        <v>2273.1333333333332</v>
      </c>
      <c r="I20" s="317">
        <v>2298.5666666666666</v>
      </c>
      <c r="J20" s="317">
        <v>2335.1333333333332</v>
      </c>
      <c r="K20" s="316">
        <v>2262</v>
      </c>
      <c r="L20" s="316">
        <v>2200</v>
      </c>
      <c r="M20" s="316">
        <v>11.615790000000001</v>
      </c>
      <c r="N20" s="1"/>
      <c r="O20" s="1"/>
    </row>
    <row r="21" spans="1:15" ht="12" customHeight="1">
      <c r="A21" s="30">
        <v>11</v>
      </c>
      <c r="B21" s="326" t="s">
        <v>239</v>
      </c>
      <c r="C21" s="316">
        <v>2874.8</v>
      </c>
      <c r="D21" s="317">
        <v>2856.6</v>
      </c>
      <c r="E21" s="317">
        <v>2758.2</v>
      </c>
      <c r="F21" s="317">
        <v>2641.6</v>
      </c>
      <c r="G21" s="317">
        <v>2543.1999999999998</v>
      </c>
      <c r="H21" s="317">
        <v>2973.2</v>
      </c>
      <c r="I21" s="317">
        <v>3071.6000000000004</v>
      </c>
      <c r="J21" s="317">
        <v>3188.2</v>
      </c>
      <c r="K21" s="316">
        <v>2955</v>
      </c>
      <c r="L21" s="316">
        <v>2740</v>
      </c>
      <c r="M21" s="316">
        <v>9.1066699999999994</v>
      </c>
      <c r="N21" s="1"/>
      <c r="O21" s="1"/>
    </row>
    <row r="22" spans="1:15" ht="12" customHeight="1">
      <c r="A22" s="30">
        <v>12</v>
      </c>
      <c r="B22" s="326" t="s">
        <v>46</v>
      </c>
      <c r="C22" s="316">
        <v>811.4</v>
      </c>
      <c r="D22" s="317">
        <v>807.51666666666677</v>
      </c>
      <c r="E22" s="317">
        <v>794.08333333333348</v>
      </c>
      <c r="F22" s="317">
        <v>776.76666666666677</v>
      </c>
      <c r="G22" s="317">
        <v>763.33333333333348</v>
      </c>
      <c r="H22" s="317">
        <v>824.83333333333348</v>
      </c>
      <c r="I22" s="317">
        <v>838.26666666666665</v>
      </c>
      <c r="J22" s="317">
        <v>855.58333333333348</v>
      </c>
      <c r="K22" s="316">
        <v>820.95</v>
      </c>
      <c r="L22" s="316">
        <v>790.2</v>
      </c>
      <c r="M22" s="316">
        <v>61.503259999999997</v>
      </c>
      <c r="N22" s="1"/>
      <c r="O22" s="1"/>
    </row>
    <row r="23" spans="1:15" ht="12.75" customHeight="1">
      <c r="A23" s="30">
        <v>13</v>
      </c>
      <c r="B23" s="326" t="s">
        <v>241</v>
      </c>
      <c r="C23" s="316">
        <v>2816.5</v>
      </c>
      <c r="D23" s="317">
        <v>2792.6333333333332</v>
      </c>
      <c r="E23" s="317">
        <v>2714.0166666666664</v>
      </c>
      <c r="F23" s="317">
        <v>2611.5333333333333</v>
      </c>
      <c r="G23" s="317">
        <v>2532.9166666666665</v>
      </c>
      <c r="H23" s="317">
        <v>2895.1166666666663</v>
      </c>
      <c r="I23" s="317">
        <v>2973.7333333333331</v>
      </c>
      <c r="J23" s="317">
        <v>3076.2166666666662</v>
      </c>
      <c r="K23" s="316">
        <v>2871.25</v>
      </c>
      <c r="L23" s="316">
        <v>2690.15</v>
      </c>
      <c r="M23" s="316">
        <v>3.45791</v>
      </c>
      <c r="N23" s="1"/>
      <c r="O23" s="1"/>
    </row>
    <row r="24" spans="1:15" ht="12.75" customHeight="1">
      <c r="A24" s="30">
        <v>14</v>
      </c>
      <c r="B24" s="326" t="s">
        <v>295</v>
      </c>
      <c r="C24" s="316">
        <v>286.3</v>
      </c>
      <c r="D24" s="317">
        <v>286.96666666666664</v>
      </c>
      <c r="E24" s="317">
        <v>283.93333333333328</v>
      </c>
      <c r="F24" s="317">
        <v>281.56666666666666</v>
      </c>
      <c r="G24" s="317">
        <v>278.5333333333333</v>
      </c>
      <c r="H24" s="317">
        <v>289.33333333333326</v>
      </c>
      <c r="I24" s="317">
        <v>292.36666666666667</v>
      </c>
      <c r="J24" s="317">
        <v>294.73333333333323</v>
      </c>
      <c r="K24" s="316">
        <v>290</v>
      </c>
      <c r="L24" s="316">
        <v>284.60000000000002</v>
      </c>
      <c r="M24" s="316">
        <v>0.54354000000000002</v>
      </c>
      <c r="N24" s="1"/>
      <c r="O24" s="1"/>
    </row>
    <row r="25" spans="1:15" ht="12.75" customHeight="1">
      <c r="A25" s="30">
        <v>15</v>
      </c>
      <c r="B25" s="326" t="s">
        <v>296</v>
      </c>
      <c r="C25" s="316">
        <v>206.6</v>
      </c>
      <c r="D25" s="317">
        <v>205.31666666666669</v>
      </c>
      <c r="E25" s="317">
        <v>202.73333333333338</v>
      </c>
      <c r="F25" s="317">
        <v>198.86666666666667</v>
      </c>
      <c r="G25" s="317">
        <v>196.28333333333336</v>
      </c>
      <c r="H25" s="317">
        <v>209.18333333333339</v>
      </c>
      <c r="I25" s="317">
        <v>211.76666666666671</v>
      </c>
      <c r="J25" s="317">
        <v>215.63333333333341</v>
      </c>
      <c r="K25" s="316">
        <v>207.9</v>
      </c>
      <c r="L25" s="316">
        <v>201.45</v>
      </c>
      <c r="M25" s="316">
        <v>3.64377</v>
      </c>
      <c r="N25" s="1"/>
      <c r="O25" s="1"/>
    </row>
    <row r="26" spans="1:15" ht="12.75" customHeight="1">
      <c r="A26" s="30">
        <v>16</v>
      </c>
      <c r="B26" s="326" t="s">
        <v>297</v>
      </c>
      <c r="C26" s="316">
        <v>1110.4000000000001</v>
      </c>
      <c r="D26" s="317">
        <v>1116.7166666666667</v>
      </c>
      <c r="E26" s="317">
        <v>1089.7833333333333</v>
      </c>
      <c r="F26" s="317">
        <v>1069.1666666666665</v>
      </c>
      <c r="G26" s="317">
        <v>1042.2333333333331</v>
      </c>
      <c r="H26" s="317">
        <v>1137.3333333333335</v>
      </c>
      <c r="I26" s="317">
        <v>1164.2666666666669</v>
      </c>
      <c r="J26" s="317">
        <v>1184.8833333333337</v>
      </c>
      <c r="K26" s="316">
        <v>1143.6500000000001</v>
      </c>
      <c r="L26" s="316">
        <v>1096.0999999999999</v>
      </c>
      <c r="M26" s="316">
        <v>4.1223400000000003</v>
      </c>
      <c r="N26" s="1"/>
      <c r="O26" s="1"/>
    </row>
    <row r="27" spans="1:15" ht="12.75" customHeight="1">
      <c r="A27" s="30">
        <v>17</v>
      </c>
      <c r="B27" s="326" t="s">
        <v>291</v>
      </c>
      <c r="C27" s="316">
        <v>1912.2</v>
      </c>
      <c r="D27" s="317">
        <v>1906.7833333333335</v>
      </c>
      <c r="E27" s="317">
        <v>1867.5666666666671</v>
      </c>
      <c r="F27" s="317">
        <v>1822.9333333333336</v>
      </c>
      <c r="G27" s="317">
        <v>1783.7166666666672</v>
      </c>
      <c r="H27" s="317">
        <v>1951.416666666667</v>
      </c>
      <c r="I27" s="317">
        <v>1990.6333333333337</v>
      </c>
      <c r="J27" s="317">
        <v>2035.2666666666669</v>
      </c>
      <c r="K27" s="316">
        <v>1946</v>
      </c>
      <c r="L27" s="316">
        <v>1862.15</v>
      </c>
      <c r="M27" s="316">
        <v>0.84248000000000001</v>
      </c>
      <c r="N27" s="1"/>
      <c r="O27" s="1"/>
    </row>
    <row r="28" spans="1:15" ht="12.75" customHeight="1">
      <c r="A28" s="30">
        <v>18</v>
      </c>
      <c r="B28" s="326" t="s">
        <v>243</v>
      </c>
      <c r="C28" s="316">
        <v>1725.4</v>
      </c>
      <c r="D28" s="317">
        <v>1727.8166666666666</v>
      </c>
      <c r="E28" s="317">
        <v>1706.6333333333332</v>
      </c>
      <c r="F28" s="317">
        <v>1687.8666666666666</v>
      </c>
      <c r="G28" s="317">
        <v>1666.6833333333332</v>
      </c>
      <c r="H28" s="317">
        <v>1746.5833333333333</v>
      </c>
      <c r="I28" s="317">
        <v>1767.7666666666667</v>
      </c>
      <c r="J28" s="317">
        <v>1786.5333333333333</v>
      </c>
      <c r="K28" s="316">
        <v>1749</v>
      </c>
      <c r="L28" s="316">
        <v>1709.05</v>
      </c>
      <c r="M28" s="316">
        <v>0.34017999999999998</v>
      </c>
      <c r="N28" s="1"/>
      <c r="O28" s="1"/>
    </row>
    <row r="29" spans="1:15" ht="12.75" customHeight="1">
      <c r="A29" s="30">
        <v>19</v>
      </c>
      <c r="B29" s="326" t="s">
        <v>298</v>
      </c>
      <c r="C29" s="316">
        <v>74.05</v>
      </c>
      <c r="D29" s="317">
        <v>74.066666666666677</v>
      </c>
      <c r="E29" s="317">
        <v>72.133333333333354</v>
      </c>
      <c r="F29" s="317">
        <v>70.216666666666683</v>
      </c>
      <c r="G29" s="317">
        <v>68.28333333333336</v>
      </c>
      <c r="H29" s="317">
        <v>75.983333333333348</v>
      </c>
      <c r="I29" s="317">
        <v>77.916666666666657</v>
      </c>
      <c r="J29" s="317">
        <v>79.833333333333343</v>
      </c>
      <c r="K29" s="316">
        <v>76</v>
      </c>
      <c r="L29" s="316">
        <v>72.150000000000006</v>
      </c>
      <c r="M29" s="316">
        <v>1.99648</v>
      </c>
      <c r="N29" s="1"/>
      <c r="O29" s="1"/>
    </row>
    <row r="30" spans="1:15" ht="12.75" customHeight="1">
      <c r="A30" s="30">
        <v>20</v>
      </c>
      <c r="B30" s="326" t="s">
        <v>48</v>
      </c>
      <c r="C30" s="316">
        <v>3091.55</v>
      </c>
      <c r="D30" s="317">
        <v>3114.2000000000003</v>
      </c>
      <c r="E30" s="317">
        <v>3054.4000000000005</v>
      </c>
      <c r="F30" s="317">
        <v>3017.2500000000005</v>
      </c>
      <c r="G30" s="317">
        <v>2957.4500000000007</v>
      </c>
      <c r="H30" s="317">
        <v>3151.3500000000004</v>
      </c>
      <c r="I30" s="317">
        <v>3211.1500000000005</v>
      </c>
      <c r="J30" s="317">
        <v>3248.3</v>
      </c>
      <c r="K30" s="316">
        <v>3174</v>
      </c>
      <c r="L30" s="316">
        <v>3077.05</v>
      </c>
      <c r="M30" s="316">
        <v>0.94423000000000001</v>
      </c>
      <c r="N30" s="1"/>
      <c r="O30" s="1"/>
    </row>
    <row r="31" spans="1:15" ht="12.75" customHeight="1">
      <c r="A31" s="30">
        <v>21</v>
      </c>
      <c r="B31" s="326" t="s">
        <v>299</v>
      </c>
      <c r="C31" s="316">
        <v>2949.25</v>
      </c>
      <c r="D31" s="317">
        <v>2969.0833333333335</v>
      </c>
      <c r="E31" s="317">
        <v>2913.166666666667</v>
      </c>
      <c r="F31" s="317">
        <v>2877.0833333333335</v>
      </c>
      <c r="G31" s="317">
        <v>2821.166666666667</v>
      </c>
      <c r="H31" s="317">
        <v>3005.166666666667</v>
      </c>
      <c r="I31" s="317">
        <v>3061.0833333333339</v>
      </c>
      <c r="J31" s="317">
        <v>3097.166666666667</v>
      </c>
      <c r="K31" s="316">
        <v>3025</v>
      </c>
      <c r="L31" s="316">
        <v>2933</v>
      </c>
      <c r="M31" s="316">
        <v>0.28566999999999998</v>
      </c>
      <c r="N31" s="1"/>
      <c r="O31" s="1"/>
    </row>
    <row r="32" spans="1:15" ht="12.75" customHeight="1">
      <c r="A32" s="30">
        <v>22</v>
      </c>
      <c r="B32" s="326" t="s">
        <v>300</v>
      </c>
      <c r="C32" s="316">
        <v>23.9</v>
      </c>
      <c r="D32" s="317">
        <v>23.900000000000002</v>
      </c>
      <c r="E32" s="317">
        <v>23.500000000000004</v>
      </c>
      <c r="F32" s="317">
        <v>23.1</v>
      </c>
      <c r="G32" s="317">
        <v>22.700000000000003</v>
      </c>
      <c r="H32" s="317">
        <v>24.300000000000004</v>
      </c>
      <c r="I32" s="317">
        <v>24.700000000000003</v>
      </c>
      <c r="J32" s="317">
        <v>25.100000000000005</v>
      </c>
      <c r="K32" s="316">
        <v>24.3</v>
      </c>
      <c r="L32" s="316">
        <v>23.5</v>
      </c>
      <c r="M32" s="316">
        <v>124.58853999999999</v>
      </c>
      <c r="N32" s="1"/>
      <c r="O32" s="1"/>
    </row>
    <row r="33" spans="1:15" ht="12.75" customHeight="1">
      <c r="A33" s="30">
        <v>23</v>
      </c>
      <c r="B33" s="326" t="s">
        <v>50</v>
      </c>
      <c r="C33" s="316">
        <v>530.4</v>
      </c>
      <c r="D33" s="317">
        <v>533.25</v>
      </c>
      <c r="E33" s="317">
        <v>525.15</v>
      </c>
      <c r="F33" s="317">
        <v>519.9</v>
      </c>
      <c r="G33" s="317">
        <v>511.79999999999995</v>
      </c>
      <c r="H33" s="317">
        <v>538.5</v>
      </c>
      <c r="I33" s="317">
        <v>546.59999999999991</v>
      </c>
      <c r="J33" s="317">
        <v>551.85</v>
      </c>
      <c r="K33" s="316">
        <v>541.35</v>
      </c>
      <c r="L33" s="316">
        <v>528</v>
      </c>
      <c r="M33" s="316">
        <v>5.32944</v>
      </c>
      <c r="N33" s="1"/>
      <c r="O33" s="1"/>
    </row>
    <row r="34" spans="1:15" ht="12.75" customHeight="1">
      <c r="A34" s="30">
        <v>24</v>
      </c>
      <c r="B34" s="326" t="s">
        <v>301</v>
      </c>
      <c r="C34" s="316">
        <v>3725.05</v>
      </c>
      <c r="D34" s="317">
        <v>3727.1666666666665</v>
      </c>
      <c r="E34" s="317">
        <v>3604.4333333333329</v>
      </c>
      <c r="F34" s="317">
        <v>3483.8166666666666</v>
      </c>
      <c r="G34" s="317">
        <v>3361.083333333333</v>
      </c>
      <c r="H34" s="317">
        <v>3847.7833333333328</v>
      </c>
      <c r="I34" s="317">
        <v>3970.5166666666664</v>
      </c>
      <c r="J34" s="317">
        <v>4091.1333333333328</v>
      </c>
      <c r="K34" s="316">
        <v>3849.9</v>
      </c>
      <c r="L34" s="316">
        <v>3606.55</v>
      </c>
      <c r="M34" s="316">
        <v>1.3114699999999999</v>
      </c>
      <c r="N34" s="1"/>
      <c r="O34" s="1"/>
    </row>
    <row r="35" spans="1:15" ht="12.75" customHeight="1">
      <c r="A35" s="30">
        <v>25</v>
      </c>
      <c r="B35" s="326" t="s">
        <v>51</v>
      </c>
      <c r="C35" s="316">
        <v>365.4</v>
      </c>
      <c r="D35" s="317">
        <v>366.09999999999997</v>
      </c>
      <c r="E35" s="317">
        <v>359.84999999999991</v>
      </c>
      <c r="F35" s="317">
        <v>354.29999999999995</v>
      </c>
      <c r="G35" s="317">
        <v>348.0499999999999</v>
      </c>
      <c r="H35" s="317">
        <v>371.64999999999992</v>
      </c>
      <c r="I35" s="317">
        <v>377.90000000000003</v>
      </c>
      <c r="J35" s="317">
        <v>383.44999999999993</v>
      </c>
      <c r="K35" s="316">
        <v>372.35</v>
      </c>
      <c r="L35" s="316">
        <v>360.55</v>
      </c>
      <c r="M35" s="316">
        <v>58.688780000000001</v>
      </c>
      <c r="N35" s="1"/>
      <c r="O35" s="1"/>
    </row>
    <row r="36" spans="1:15" ht="12.75" customHeight="1">
      <c r="A36" s="30">
        <v>26</v>
      </c>
      <c r="B36" s="326" t="s">
        <v>848</v>
      </c>
      <c r="C36" s="316">
        <v>1452.5</v>
      </c>
      <c r="D36" s="317">
        <v>1438.1833333333334</v>
      </c>
      <c r="E36" s="317">
        <v>1347.3166666666668</v>
      </c>
      <c r="F36" s="317">
        <v>1242.1333333333334</v>
      </c>
      <c r="G36" s="317">
        <v>1151.2666666666669</v>
      </c>
      <c r="H36" s="317">
        <v>1543.3666666666668</v>
      </c>
      <c r="I36" s="317">
        <v>1634.2333333333336</v>
      </c>
      <c r="J36" s="317">
        <v>1739.4166666666667</v>
      </c>
      <c r="K36" s="316">
        <v>1529.05</v>
      </c>
      <c r="L36" s="316">
        <v>1333</v>
      </c>
      <c r="M36" s="316">
        <v>41.330080000000002</v>
      </c>
      <c r="N36" s="1"/>
      <c r="O36" s="1"/>
    </row>
    <row r="37" spans="1:15" ht="12.75" customHeight="1">
      <c r="A37" s="30">
        <v>27</v>
      </c>
      <c r="B37" s="326" t="s">
        <v>810</v>
      </c>
      <c r="C37" s="316">
        <v>825.05</v>
      </c>
      <c r="D37" s="317">
        <v>827.23333333333323</v>
      </c>
      <c r="E37" s="317">
        <v>814.46666666666647</v>
      </c>
      <c r="F37" s="317">
        <v>803.88333333333321</v>
      </c>
      <c r="G37" s="317">
        <v>791.11666666666645</v>
      </c>
      <c r="H37" s="317">
        <v>837.81666666666649</v>
      </c>
      <c r="I37" s="317">
        <v>850.58333333333314</v>
      </c>
      <c r="J37" s="317">
        <v>861.16666666666652</v>
      </c>
      <c r="K37" s="316">
        <v>840</v>
      </c>
      <c r="L37" s="316">
        <v>816.65</v>
      </c>
      <c r="M37" s="316">
        <v>0.76134999999999997</v>
      </c>
      <c r="N37" s="1"/>
      <c r="O37" s="1"/>
    </row>
    <row r="38" spans="1:15" ht="12.75" customHeight="1">
      <c r="A38" s="30">
        <v>28</v>
      </c>
      <c r="B38" s="326" t="s">
        <v>292</v>
      </c>
      <c r="C38" s="316">
        <v>949.95</v>
      </c>
      <c r="D38" s="317">
        <v>958.36666666666667</v>
      </c>
      <c r="E38" s="317">
        <v>937.08333333333337</v>
      </c>
      <c r="F38" s="317">
        <v>924.2166666666667</v>
      </c>
      <c r="G38" s="317">
        <v>902.93333333333339</v>
      </c>
      <c r="H38" s="317">
        <v>971.23333333333335</v>
      </c>
      <c r="I38" s="317">
        <v>992.51666666666665</v>
      </c>
      <c r="J38" s="317">
        <v>1005.3833333333333</v>
      </c>
      <c r="K38" s="316">
        <v>979.65</v>
      </c>
      <c r="L38" s="316">
        <v>945.5</v>
      </c>
      <c r="M38" s="316">
        <v>2.4308100000000001</v>
      </c>
      <c r="N38" s="1"/>
      <c r="O38" s="1"/>
    </row>
    <row r="39" spans="1:15" ht="12.75" customHeight="1">
      <c r="A39" s="30">
        <v>29</v>
      </c>
      <c r="B39" s="326" t="s">
        <v>52</v>
      </c>
      <c r="C39" s="316">
        <v>725</v>
      </c>
      <c r="D39" s="317">
        <v>720.69999999999993</v>
      </c>
      <c r="E39" s="317">
        <v>711.39999999999986</v>
      </c>
      <c r="F39" s="317">
        <v>697.8</v>
      </c>
      <c r="G39" s="317">
        <v>688.49999999999989</v>
      </c>
      <c r="H39" s="317">
        <v>734.29999999999984</v>
      </c>
      <c r="I39" s="317">
        <v>743.5999999999998</v>
      </c>
      <c r="J39" s="317">
        <v>757.19999999999982</v>
      </c>
      <c r="K39" s="316">
        <v>730</v>
      </c>
      <c r="L39" s="316">
        <v>707.1</v>
      </c>
      <c r="M39" s="316">
        <v>2.2377400000000001</v>
      </c>
      <c r="N39" s="1"/>
      <c r="O39" s="1"/>
    </row>
    <row r="40" spans="1:15" ht="12.75" customHeight="1">
      <c r="A40" s="30">
        <v>30</v>
      </c>
      <c r="B40" s="326" t="s">
        <v>53</v>
      </c>
      <c r="C40" s="316">
        <v>3827.35</v>
      </c>
      <c r="D40" s="317">
        <v>3839.0166666666664</v>
      </c>
      <c r="E40" s="317">
        <v>3779.3833333333328</v>
      </c>
      <c r="F40" s="317">
        <v>3731.4166666666665</v>
      </c>
      <c r="G40" s="317">
        <v>3671.7833333333328</v>
      </c>
      <c r="H40" s="317">
        <v>3886.9833333333327</v>
      </c>
      <c r="I40" s="317">
        <v>3946.6166666666659</v>
      </c>
      <c r="J40" s="317">
        <v>3994.5833333333326</v>
      </c>
      <c r="K40" s="316">
        <v>3898.65</v>
      </c>
      <c r="L40" s="316">
        <v>3791.05</v>
      </c>
      <c r="M40" s="316">
        <v>8.9144799999999993</v>
      </c>
      <c r="N40" s="1"/>
      <c r="O40" s="1"/>
    </row>
    <row r="41" spans="1:15" ht="12.75" customHeight="1">
      <c r="A41" s="30">
        <v>31</v>
      </c>
      <c r="B41" s="326" t="s">
        <v>54</v>
      </c>
      <c r="C41" s="316">
        <v>196.3</v>
      </c>
      <c r="D41" s="317">
        <v>195.13333333333333</v>
      </c>
      <c r="E41" s="317">
        <v>193.26666666666665</v>
      </c>
      <c r="F41" s="317">
        <v>190.23333333333332</v>
      </c>
      <c r="G41" s="317">
        <v>188.36666666666665</v>
      </c>
      <c r="H41" s="317">
        <v>198.16666666666666</v>
      </c>
      <c r="I41" s="317">
        <v>200.03333333333333</v>
      </c>
      <c r="J41" s="317">
        <v>203.06666666666666</v>
      </c>
      <c r="K41" s="316">
        <v>197</v>
      </c>
      <c r="L41" s="316">
        <v>192.1</v>
      </c>
      <c r="M41" s="316">
        <v>34.011450000000004</v>
      </c>
      <c r="N41" s="1"/>
      <c r="O41" s="1"/>
    </row>
    <row r="42" spans="1:15" ht="12.75" customHeight="1">
      <c r="A42" s="30">
        <v>32</v>
      </c>
      <c r="B42" s="326" t="s">
        <v>302</v>
      </c>
      <c r="C42" s="316">
        <v>436.8</v>
      </c>
      <c r="D42" s="317">
        <v>437.5</v>
      </c>
      <c r="E42" s="317">
        <v>430.1</v>
      </c>
      <c r="F42" s="317">
        <v>423.40000000000003</v>
      </c>
      <c r="G42" s="317">
        <v>416.00000000000006</v>
      </c>
      <c r="H42" s="317">
        <v>444.2</v>
      </c>
      <c r="I42" s="317">
        <v>451.59999999999997</v>
      </c>
      <c r="J42" s="317">
        <v>458.29999999999995</v>
      </c>
      <c r="K42" s="316">
        <v>444.9</v>
      </c>
      <c r="L42" s="316">
        <v>430.8</v>
      </c>
      <c r="M42" s="316">
        <v>1.2722599999999999</v>
      </c>
      <c r="N42" s="1"/>
      <c r="O42" s="1"/>
    </row>
    <row r="43" spans="1:15" ht="12.75" customHeight="1">
      <c r="A43" s="30">
        <v>33</v>
      </c>
      <c r="B43" s="326" t="s">
        <v>303</v>
      </c>
      <c r="C43" s="316">
        <v>80.349999999999994</v>
      </c>
      <c r="D43" s="317">
        <v>80.649999999999991</v>
      </c>
      <c r="E43" s="317">
        <v>79.149999999999977</v>
      </c>
      <c r="F43" s="317">
        <v>77.949999999999989</v>
      </c>
      <c r="G43" s="317">
        <v>76.449999999999974</v>
      </c>
      <c r="H43" s="317">
        <v>81.84999999999998</v>
      </c>
      <c r="I43" s="317">
        <v>83.350000000000009</v>
      </c>
      <c r="J43" s="317">
        <v>84.549999999999983</v>
      </c>
      <c r="K43" s="316">
        <v>82.15</v>
      </c>
      <c r="L43" s="316">
        <v>79.45</v>
      </c>
      <c r="M43" s="316">
        <v>7.3246000000000002</v>
      </c>
      <c r="N43" s="1"/>
      <c r="O43" s="1"/>
    </row>
    <row r="44" spans="1:15" ht="12.75" customHeight="1">
      <c r="A44" s="30">
        <v>34</v>
      </c>
      <c r="B44" s="326" t="s">
        <v>55</v>
      </c>
      <c r="C44" s="316">
        <v>119.55</v>
      </c>
      <c r="D44" s="317">
        <v>120.46666666666665</v>
      </c>
      <c r="E44" s="317">
        <v>117.58333333333331</v>
      </c>
      <c r="F44" s="317">
        <v>115.61666666666666</v>
      </c>
      <c r="G44" s="317">
        <v>112.73333333333332</v>
      </c>
      <c r="H44" s="317">
        <v>122.43333333333331</v>
      </c>
      <c r="I44" s="317">
        <v>125.31666666666666</v>
      </c>
      <c r="J44" s="317">
        <v>127.2833333333333</v>
      </c>
      <c r="K44" s="316">
        <v>123.35</v>
      </c>
      <c r="L44" s="316">
        <v>118.5</v>
      </c>
      <c r="M44" s="316">
        <v>190.71332000000001</v>
      </c>
      <c r="N44" s="1"/>
      <c r="O44" s="1"/>
    </row>
    <row r="45" spans="1:15" ht="12.75" customHeight="1">
      <c r="A45" s="30">
        <v>35</v>
      </c>
      <c r="B45" s="326" t="s">
        <v>57</v>
      </c>
      <c r="C45" s="316">
        <v>3016.25</v>
      </c>
      <c r="D45" s="317">
        <v>3024.1833333333329</v>
      </c>
      <c r="E45" s="317">
        <v>2995.9666666666658</v>
      </c>
      <c r="F45" s="317">
        <v>2975.6833333333329</v>
      </c>
      <c r="G45" s="317">
        <v>2947.4666666666658</v>
      </c>
      <c r="H45" s="317">
        <v>3044.4666666666658</v>
      </c>
      <c r="I45" s="317">
        <v>3072.6833333333329</v>
      </c>
      <c r="J45" s="317">
        <v>3092.9666666666658</v>
      </c>
      <c r="K45" s="316">
        <v>3052.4</v>
      </c>
      <c r="L45" s="316">
        <v>3003.9</v>
      </c>
      <c r="M45" s="316">
        <v>9.2394099999999995</v>
      </c>
      <c r="N45" s="1"/>
      <c r="O45" s="1"/>
    </row>
    <row r="46" spans="1:15" ht="12.75" customHeight="1">
      <c r="A46" s="30">
        <v>36</v>
      </c>
      <c r="B46" s="326" t="s">
        <v>304</v>
      </c>
      <c r="C46" s="316">
        <v>184.2</v>
      </c>
      <c r="D46" s="317">
        <v>184.5</v>
      </c>
      <c r="E46" s="317">
        <v>181.8</v>
      </c>
      <c r="F46" s="317">
        <v>179.4</v>
      </c>
      <c r="G46" s="317">
        <v>176.70000000000002</v>
      </c>
      <c r="H46" s="317">
        <v>186.9</v>
      </c>
      <c r="I46" s="317">
        <v>189.6</v>
      </c>
      <c r="J46" s="317">
        <v>192</v>
      </c>
      <c r="K46" s="316">
        <v>187.2</v>
      </c>
      <c r="L46" s="316">
        <v>182.1</v>
      </c>
      <c r="M46" s="316">
        <v>2.32029</v>
      </c>
      <c r="N46" s="1"/>
      <c r="O46" s="1"/>
    </row>
    <row r="47" spans="1:15" ht="12.75" customHeight="1">
      <c r="A47" s="30">
        <v>37</v>
      </c>
      <c r="B47" s="326" t="s">
        <v>306</v>
      </c>
      <c r="C47" s="316">
        <v>1925.7</v>
      </c>
      <c r="D47" s="317">
        <v>1925.5666666666666</v>
      </c>
      <c r="E47" s="317">
        <v>1860.1333333333332</v>
      </c>
      <c r="F47" s="317">
        <v>1794.5666666666666</v>
      </c>
      <c r="G47" s="317">
        <v>1729.1333333333332</v>
      </c>
      <c r="H47" s="317">
        <v>1991.1333333333332</v>
      </c>
      <c r="I47" s="317">
        <v>2056.5666666666666</v>
      </c>
      <c r="J47" s="317">
        <v>2122.1333333333332</v>
      </c>
      <c r="K47" s="316">
        <v>1991</v>
      </c>
      <c r="L47" s="316">
        <v>1860</v>
      </c>
      <c r="M47" s="316">
        <v>4.91174</v>
      </c>
      <c r="N47" s="1"/>
      <c r="O47" s="1"/>
    </row>
    <row r="48" spans="1:15" ht="12.75" customHeight="1">
      <c r="A48" s="30">
        <v>38</v>
      </c>
      <c r="B48" s="326" t="s">
        <v>305</v>
      </c>
      <c r="C48" s="316">
        <v>2694.45</v>
      </c>
      <c r="D48" s="317">
        <v>2680.2666666666664</v>
      </c>
      <c r="E48" s="317">
        <v>2639.583333333333</v>
      </c>
      <c r="F48" s="317">
        <v>2584.7166666666667</v>
      </c>
      <c r="G48" s="317">
        <v>2544.0333333333333</v>
      </c>
      <c r="H48" s="317">
        <v>2735.1333333333328</v>
      </c>
      <c r="I48" s="317">
        <v>2775.8166666666662</v>
      </c>
      <c r="J48" s="317">
        <v>2830.6833333333325</v>
      </c>
      <c r="K48" s="316">
        <v>2720.95</v>
      </c>
      <c r="L48" s="316">
        <v>2625.4</v>
      </c>
      <c r="M48" s="316">
        <v>5.6120000000000003E-2</v>
      </c>
      <c r="N48" s="1"/>
      <c r="O48" s="1"/>
    </row>
    <row r="49" spans="1:15" ht="12.75" customHeight="1">
      <c r="A49" s="30">
        <v>39</v>
      </c>
      <c r="B49" s="326" t="s">
        <v>240</v>
      </c>
      <c r="C49" s="316">
        <v>2437.65</v>
      </c>
      <c r="D49" s="317">
        <v>2427.9333333333329</v>
      </c>
      <c r="E49" s="317">
        <v>2379.8666666666659</v>
      </c>
      <c r="F49" s="317">
        <v>2322.083333333333</v>
      </c>
      <c r="G49" s="317">
        <v>2274.016666666666</v>
      </c>
      <c r="H49" s="317">
        <v>2485.7166666666658</v>
      </c>
      <c r="I49" s="317">
        <v>2533.7833333333324</v>
      </c>
      <c r="J49" s="317">
        <v>2591.5666666666657</v>
      </c>
      <c r="K49" s="316">
        <v>2476</v>
      </c>
      <c r="L49" s="316">
        <v>2370.15</v>
      </c>
      <c r="M49" s="316">
        <v>3.59823</v>
      </c>
      <c r="N49" s="1"/>
      <c r="O49" s="1"/>
    </row>
    <row r="50" spans="1:15" ht="12.75" customHeight="1">
      <c r="A50" s="30">
        <v>40</v>
      </c>
      <c r="B50" s="326" t="s">
        <v>307</v>
      </c>
      <c r="C50" s="316">
        <v>8533</v>
      </c>
      <c r="D50" s="317">
        <v>8492.6666666666661</v>
      </c>
      <c r="E50" s="317">
        <v>8335.3333333333321</v>
      </c>
      <c r="F50" s="317">
        <v>8137.6666666666661</v>
      </c>
      <c r="G50" s="317">
        <v>7980.3333333333321</v>
      </c>
      <c r="H50" s="317">
        <v>8690.3333333333321</v>
      </c>
      <c r="I50" s="317">
        <v>8847.6666666666642</v>
      </c>
      <c r="J50" s="317">
        <v>9045.3333333333321</v>
      </c>
      <c r="K50" s="316">
        <v>8650</v>
      </c>
      <c r="L50" s="316">
        <v>8295</v>
      </c>
      <c r="M50" s="316">
        <v>0.49199999999999999</v>
      </c>
      <c r="N50" s="1"/>
      <c r="O50" s="1"/>
    </row>
    <row r="51" spans="1:15" ht="12.75" customHeight="1">
      <c r="A51" s="30">
        <v>41</v>
      </c>
      <c r="B51" s="326" t="s">
        <v>59</v>
      </c>
      <c r="C51" s="316">
        <v>1316.45</v>
      </c>
      <c r="D51" s="317">
        <v>1310.7</v>
      </c>
      <c r="E51" s="317">
        <v>1281.45</v>
      </c>
      <c r="F51" s="317">
        <v>1246.45</v>
      </c>
      <c r="G51" s="317">
        <v>1217.2</v>
      </c>
      <c r="H51" s="317">
        <v>1345.7</v>
      </c>
      <c r="I51" s="317">
        <v>1374.95</v>
      </c>
      <c r="J51" s="317">
        <v>1409.95</v>
      </c>
      <c r="K51" s="316">
        <v>1339.95</v>
      </c>
      <c r="L51" s="316">
        <v>1275.7</v>
      </c>
      <c r="M51" s="316">
        <v>12.159079999999999</v>
      </c>
      <c r="N51" s="1"/>
      <c r="O51" s="1"/>
    </row>
    <row r="52" spans="1:15" ht="12.75" customHeight="1">
      <c r="A52" s="30">
        <v>42</v>
      </c>
      <c r="B52" s="326" t="s">
        <v>60</v>
      </c>
      <c r="C52" s="316">
        <v>612.95000000000005</v>
      </c>
      <c r="D52" s="317">
        <v>614.9666666666667</v>
      </c>
      <c r="E52" s="317">
        <v>601.98333333333335</v>
      </c>
      <c r="F52" s="317">
        <v>591.01666666666665</v>
      </c>
      <c r="G52" s="317">
        <v>578.0333333333333</v>
      </c>
      <c r="H52" s="317">
        <v>625.93333333333339</v>
      </c>
      <c r="I52" s="317">
        <v>638.91666666666674</v>
      </c>
      <c r="J52" s="317">
        <v>649.88333333333344</v>
      </c>
      <c r="K52" s="316">
        <v>627.95000000000005</v>
      </c>
      <c r="L52" s="316">
        <v>604</v>
      </c>
      <c r="M52" s="316">
        <v>15.193899999999999</v>
      </c>
      <c r="N52" s="1"/>
      <c r="O52" s="1"/>
    </row>
    <row r="53" spans="1:15" ht="12.75" customHeight="1">
      <c r="A53" s="30">
        <v>43</v>
      </c>
      <c r="B53" s="326" t="s">
        <v>308</v>
      </c>
      <c r="C53" s="316">
        <v>426.6</v>
      </c>
      <c r="D53" s="317">
        <v>426.2</v>
      </c>
      <c r="E53" s="317">
        <v>420.7</v>
      </c>
      <c r="F53" s="317">
        <v>414.8</v>
      </c>
      <c r="G53" s="317">
        <v>409.3</v>
      </c>
      <c r="H53" s="317">
        <v>432.09999999999997</v>
      </c>
      <c r="I53" s="317">
        <v>437.59999999999997</v>
      </c>
      <c r="J53" s="317">
        <v>443.49999999999994</v>
      </c>
      <c r="K53" s="316">
        <v>431.7</v>
      </c>
      <c r="L53" s="316">
        <v>420.3</v>
      </c>
      <c r="M53" s="316">
        <v>1.7130300000000001</v>
      </c>
      <c r="N53" s="1"/>
      <c r="O53" s="1"/>
    </row>
    <row r="54" spans="1:15" ht="12.75" customHeight="1">
      <c r="A54" s="30">
        <v>44</v>
      </c>
      <c r="B54" s="326" t="s">
        <v>61</v>
      </c>
      <c r="C54" s="316">
        <v>673.4</v>
      </c>
      <c r="D54" s="317">
        <v>678</v>
      </c>
      <c r="E54" s="317">
        <v>663.5</v>
      </c>
      <c r="F54" s="317">
        <v>653.6</v>
      </c>
      <c r="G54" s="317">
        <v>639.1</v>
      </c>
      <c r="H54" s="317">
        <v>687.9</v>
      </c>
      <c r="I54" s="317">
        <v>702.4</v>
      </c>
      <c r="J54" s="317">
        <v>712.3</v>
      </c>
      <c r="K54" s="316">
        <v>692.5</v>
      </c>
      <c r="L54" s="316">
        <v>668.1</v>
      </c>
      <c r="M54" s="316">
        <v>155.11195000000001</v>
      </c>
      <c r="N54" s="1"/>
      <c r="O54" s="1"/>
    </row>
    <row r="55" spans="1:15" ht="12.75" customHeight="1">
      <c r="A55" s="30">
        <v>45</v>
      </c>
      <c r="B55" s="326" t="s">
        <v>62</v>
      </c>
      <c r="C55" s="316">
        <v>3499.75</v>
      </c>
      <c r="D55" s="317">
        <v>3504.9166666666665</v>
      </c>
      <c r="E55" s="317">
        <v>3454.833333333333</v>
      </c>
      <c r="F55" s="317">
        <v>3409.9166666666665</v>
      </c>
      <c r="G55" s="317">
        <v>3359.833333333333</v>
      </c>
      <c r="H55" s="317">
        <v>3549.833333333333</v>
      </c>
      <c r="I55" s="317">
        <v>3599.9166666666661</v>
      </c>
      <c r="J55" s="317">
        <v>3644.833333333333</v>
      </c>
      <c r="K55" s="316">
        <v>3555</v>
      </c>
      <c r="L55" s="316">
        <v>3460</v>
      </c>
      <c r="M55" s="316">
        <v>4.3636600000000003</v>
      </c>
      <c r="N55" s="1"/>
      <c r="O55" s="1"/>
    </row>
    <row r="56" spans="1:15" ht="12.75" customHeight="1">
      <c r="A56" s="30">
        <v>46</v>
      </c>
      <c r="B56" s="326" t="s">
        <v>312</v>
      </c>
      <c r="C56" s="316">
        <v>161.80000000000001</v>
      </c>
      <c r="D56" s="317">
        <v>162.01666666666668</v>
      </c>
      <c r="E56" s="317">
        <v>160.03333333333336</v>
      </c>
      <c r="F56" s="317">
        <v>158.26666666666668</v>
      </c>
      <c r="G56" s="317">
        <v>156.28333333333336</v>
      </c>
      <c r="H56" s="317">
        <v>163.78333333333336</v>
      </c>
      <c r="I56" s="317">
        <v>165.76666666666665</v>
      </c>
      <c r="J56" s="317">
        <v>167.53333333333336</v>
      </c>
      <c r="K56" s="316">
        <v>164</v>
      </c>
      <c r="L56" s="316">
        <v>160.25</v>
      </c>
      <c r="M56" s="316">
        <v>3.4266399999999999</v>
      </c>
      <c r="N56" s="1"/>
      <c r="O56" s="1"/>
    </row>
    <row r="57" spans="1:15" ht="12.75" customHeight="1">
      <c r="A57" s="30">
        <v>47</v>
      </c>
      <c r="B57" s="326" t="s">
        <v>313</v>
      </c>
      <c r="C57" s="316">
        <v>1092.5999999999999</v>
      </c>
      <c r="D57" s="317">
        <v>1085.2666666666667</v>
      </c>
      <c r="E57" s="317">
        <v>1070.6333333333332</v>
      </c>
      <c r="F57" s="317">
        <v>1048.6666666666665</v>
      </c>
      <c r="G57" s="317">
        <v>1034.0333333333331</v>
      </c>
      <c r="H57" s="317">
        <v>1107.2333333333333</v>
      </c>
      <c r="I57" s="317">
        <v>1121.866666666667</v>
      </c>
      <c r="J57" s="317">
        <v>1143.8333333333335</v>
      </c>
      <c r="K57" s="316">
        <v>1099.9000000000001</v>
      </c>
      <c r="L57" s="316">
        <v>1063.3</v>
      </c>
      <c r="M57" s="316">
        <v>0.4289</v>
      </c>
      <c r="N57" s="1"/>
      <c r="O57" s="1"/>
    </row>
    <row r="58" spans="1:15" ht="12.75" customHeight="1">
      <c r="A58" s="30">
        <v>48</v>
      </c>
      <c r="B58" s="326" t="s">
        <v>64</v>
      </c>
      <c r="C58" s="316">
        <v>13640.5</v>
      </c>
      <c r="D58" s="317">
        <v>13681.933333333334</v>
      </c>
      <c r="E58" s="317">
        <v>13468.566666666669</v>
      </c>
      <c r="F58" s="317">
        <v>13296.633333333335</v>
      </c>
      <c r="G58" s="317">
        <v>13083.26666666667</v>
      </c>
      <c r="H58" s="317">
        <v>13853.866666666669</v>
      </c>
      <c r="I58" s="317">
        <v>14067.233333333334</v>
      </c>
      <c r="J58" s="317">
        <v>14239.166666666668</v>
      </c>
      <c r="K58" s="316">
        <v>13895.3</v>
      </c>
      <c r="L58" s="316">
        <v>13510</v>
      </c>
      <c r="M58" s="316">
        <v>3.5161600000000002</v>
      </c>
      <c r="N58" s="1"/>
      <c r="O58" s="1"/>
    </row>
    <row r="59" spans="1:15" ht="12" customHeight="1">
      <c r="A59" s="30">
        <v>49</v>
      </c>
      <c r="B59" s="326" t="s">
        <v>245</v>
      </c>
      <c r="C59" s="316">
        <v>5020.25</v>
      </c>
      <c r="D59" s="317">
        <v>4991.4333333333334</v>
      </c>
      <c r="E59" s="317">
        <v>4929.8166666666666</v>
      </c>
      <c r="F59" s="317">
        <v>4839.3833333333332</v>
      </c>
      <c r="G59" s="317">
        <v>4777.7666666666664</v>
      </c>
      <c r="H59" s="317">
        <v>5081.8666666666668</v>
      </c>
      <c r="I59" s="317">
        <v>5143.4833333333336</v>
      </c>
      <c r="J59" s="317">
        <v>5233.916666666667</v>
      </c>
      <c r="K59" s="316">
        <v>5053.05</v>
      </c>
      <c r="L59" s="316">
        <v>4901</v>
      </c>
      <c r="M59" s="316">
        <v>0.47197</v>
      </c>
      <c r="N59" s="1"/>
      <c r="O59" s="1"/>
    </row>
    <row r="60" spans="1:15" ht="12.75" customHeight="1">
      <c r="A60" s="30">
        <v>50</v>
      </c>
      <c r="B60" s="326" t="s">
        <v>65</v>
      </c>
      <c r="C60" s="316">
        <v>6000.3</v>
      </c>
      <c r="D60" s="317">
        <v>6060.1166666666659</v>
      </c>
      <c r="E60" s="317">
        <v>5915.1833333333316</v>
      </c>
      <c r="F60" s="317">
        <v>5830.0666666666657</v>
      </c>
      <c r="G60" s="317">
        <v>5685.1333333333314</v>
      </c>
      <c r="H60" s="317">
        <v>6145.2333333333318</v>
      </c>
      <c r="I60" s="317">
        <v>6290.1666666666661</v>
      </c>
      <c r="J60" s="317">
        <v>6375.2833333333319</v>
      </c>
      <c r="K60" s="316">
        <v>6205.05</v>
      </c>
      <c r="L60" s="316">
        <v>5975</v>
      </c>
      <c r="M60" s="316">
        <v>30.64865</v>
      </c>
      <c r="N60" s="1"/>
      <c r="O60" s="1"/>
    </row>
    <row r="61" spans="1:15" ht="12.75" customHeight="1">
      <c r="A61" s="30">
        <v>51</v>
      </c>
      <c r="B61" s="326" t="s">
        <v>314</v>
      </c>
      <c r="C61" s="316">
        <v>2983.1</v>
      </c>
      <c r="D61" s="317">
        <v>2989.35</v>
      </c>
      <c r="E61" s="317">
        <v>2949.85</v>
      </c>
      <c r="F61" s="317">
        <v>2916.6</v>
      </c>
      <c r="G61" s="317">
        <v>2877.1</v>
      </c>
      <c r="H61" s="317">
        <v>3022.6</v>
      </c>
      <c r="I61" s="317">
        <v>3062.1</v>
      </c>
      <c r="J61" s="317">
        <v>3095.35</v>
      </c>
      <c r="K61" s="316">
        <v>3028.85</v>
      </c>
      <c r="L61" s="316">
        <v>2956.1</v>
      </c>
      <c r="M61" s="316">
        <v>0.48643999999999998</v>
      </c>
      <c r="N61" s="1"/>
      <c r="O61" s="1"/>
    </row>
    <row r="62" spans="1:15" ht="12.75" customHeight="1">
      <c r="A62" s="30">
        <v>52</v>
      </c>
      <c r="B62" s="326" t="s">
        <v>66</v>
      </c>
      <c r="C62" s="316">
        <v>1994.85</v>
      </c>
      <c r="D62" s="317">
        <v>2001.5999999999997</v>
      </c>
      <c r="E62" s="317">
        <v>1971.3999999999994</v>
      </c>
      <c r="F62" s="317">
        <v>1947.9499999999998</v>
      </c>
      <c r="G62" s="317">
        <v>1917.7499999999995</v>
      </c>
      <c r="H62" s="317">
        <v>2025.0499999999993</v>
      </c>
      <c r="I62" s="317">
        <v>2055.2499999999995</v>
      </c>
      <c r="J62" s="317">
        <v>2078.6999999999989</v>
      </c>
      <c r="K62" s="316">
        <v>2031.8</v>
      </c>
      <c r="L62" s="316">
        <v>1978.15</v>
      </c>
      <c r="M62" s="316">
        <v>1.6294599999999999</v>
      </c>
      <c r="N62" s="1"/>
      <c r="O62" s="1"/>
    </row>
    <row r="63" spans="1:15" ht="12.75" customHeight="1">
      <c r="A63" s="30">
        <v>53</v>
      </c>
      <c r="B63" s="326" t="s">
        <v>315</v>
      </c>
      <c r="C63" s="316">
        <v>413.75</v>
      </c>
      <c r="D63" s="317">
        <v>418.88333333333338</v>
      </c>
      <c r="E63" s="317">
        <v>403.96666666666675</v>
      </c>
      <c r="F63" s="317">
        <v>394.18333333333339</v>
      </c>
      <c r="G63" s="317">
        <v>379.26666666666677</v>
      </c>
      <c r="H63" s="317">
        <v>428.66666666666674</v>
      </c>
      <c r="I63" s="317">
        <v>443.58333333333337</v>
      </c>
      <c r="J63" s="317">
        <v>453.36666666666673</v>
      </c>
      <c r="K63" s="316">
        <v>433.8</v>
      </c>
      <c r="L63" s="316">
        <v>409.1</v>
      </c>
      <c r="M63" s="316">
        <v>33.003189999999996</v>
      </c>
      <c r="N63" s="1"/>
      <c r="O63" s="1"/>
    </row>
    <row r="64" spans="1:15" ht="12.75" customHeight="1">
      <c r="A64" s="30">
        <v>54</v>
      </c>
      <c r="B64" s="326" t="s">
        <v>67</v>
      </c>
      <c r="C64" s="316">
        <v>318.8</v>
      </c>
      <c r="D64" s="317">
        <v>316.2166666666667</v>
      </c>
      <c r="E64" s="317">
        <v>310.38333333333338</v>
      </c>
      <c r="F64" s="317">
        <v>301.9666666666667</v>
      </c>
      <c r="G64" s="317">
        <v>296.13333333333338</v>
      </c>
      <c r="H64" s="317">
        <v>324.63333333333338</v>
      </c>
      <c r="I64" s="317">
        <v>330.46666666666664</v>
      </c>
      <c r="J64" s="317">
        <v>338.88333333333338</v>
      </c>
      <c r="K64" s="316">
        <v>322.05</v>
      </c>
      <c r="L64" s="316">
        <v>307.8</v>
      </c>
      <c r="M64" s="316">
        <v>71.203460000000007</v>
      </c>
      <c r="N64" s="1"/>
      <c r="O64" s="1"/>
    </row>
    <row r="65" spans="1:15" ht="12.75" customHeight="1">
      <c r="A65" s="30">
        <v>55</v>
      </c>
      <c r="B65" s="326" t="s">
        <v>68</v>
      </c>
      <c r="C65" s="316">
        <v>104.95</v>
      </c>
      <c r="D65" s="317">
        <v>104.25</v>
      </c>
      <c r="E65" s="317">
        <v>102.7</v>
      </c>
      <c r="F65" s="317">
        <v>100.45</v>
      </c>
      <c r="G65" s="317">
        <v>98.9</v>
      </c>
      <c r="H65" s="317">
        <v>106.5</v>
      </c>
      <c r="I65" s="317">
        <v>108.05000000000001</v>
      </c>
      <c r="J65" s="317">
        <v>110.3</v>
      </c>
      <c r="K65" s="316">
        <v>105.8</v>
      </c>
      <c r="L65" s="316">
        <v>102</v>
      </c>
      <c r="M65" s="316">
        <v>251.32051000000001</v>
      </c>
      <c r="N65" s="1"/>
      <c r="O65" s="1"/>
    </row>
    <row r="66" spans="1:15" ht="12.75" customHeight="1">
      <c r="A66" s="30">
        <v>56</v>
      </c>
      <c r="B66" s="326" t="s">
        <v>246</v>
      </c>
      <c r="C66" s="316">
        <v>46</v>
      </c>
      <c r="D66" s="317">
        <v>45.699999999999996</v>
      </c>
      <c r="E66" s="317">
        <v>45.099999999999994</v>
      </c>
      <c r="F66" s="317">
        <v>44.199999999999996</v>
      </c>
      <c r="G66" s="317">
        <v>43.599999999999994</v>
      </c>
      <c r="H66" s="317">
        <v>46.599999999999994</v>
      </c>
      <c r="I66" s="317">
        <v>47.2</v>
      </c>
      <c r="J66" s="317">
        <v>48.099999999999994</v>
      </c>
      <c r="K66" s="316">
        <v>46.3</v>
      </c>
      <c r="L66" s="316">
        <v>44.8</v>
      </c>
      <c r="M66" s="316">
        <v>29.36589</v>
      </c>
      <c r="N66" s="1"/>
      <c r="O66" s="1"/>
    </row>
    <row r="67" spans="1:15" ht="12.75" customHeight="1">
      <c r="A67" s="30">
        <v>57</v>
      </c>
      <c r="B67" s="326" t="s">
        <v>309</v>
      </c>
      <c r="C67" s="316">
        <v>2590.8000000000002</v>
      </c>
      <c r="D67" s="317">
        <v>2590.5666666666671</v>
      </c>
      <c r="E67" s="317">
        <v>2551.233333333334</v>
      </c>
      <c r="F67" s="317">
        <v>2511.666666666667</v>
      </c>
      <c r="G67" s="317">
        <v>2472.3333333333339</v>
      </c>
      <c r="H67" s="317">
        <v>2630.1333333333341</v>
      </c>
      <c r="I67" s="317">
        <v>2669.4666666666672</v>
      </c>
      <c r="J67" s="317">
        <v>2709.0333333333342</v>
      </c>
      <c r="K67" s="316">
        <v>2629.9</v>
      </c>
      <c r="L67" s="316">
        <v>2551</v>
      </c>
      <c r="M67" s="316">
        <v>0.12720999999999999</v>
      </c>
      <c r="N67" s="1"/>
      <c r="O67" s="1"/>
    </row>
    <row r="68" spans="1:15" ht="12.75" customHeight="1">
      <c r="A68" s="30">
        <v>58</v>
      </c>
      <c r="B68" s="326" t="s">
        <v>69</v>
      </c>
      <c r="C68" s="316">
        <v>1856.8</v>
      </c>
      <c r="D68" s="317">
        <v>1853.6000000000001</v>
      </c>
      <c r="E68" s="317">
        <v>1834.7000000000003</v>
      </c>
      <c r="F68" s="317">
        <v>1812.6000000000001</v>
      </c>
      <c r="G68" s="317">
        <v>1793.7000000000003</v>
      </c>
      <c r="H68" s="317">
        <v>1875.7000000000003</v>
      </c>
      <c r="I68" s="317">
        <v>1894.6000000000004</v>
      </c>
      <c r="J68" s="317">
        <v>1916.7000000000003</v>
      </c>
      <c r="K68" s="316">
        <v>1872.5</v>
      </c>
      <c r="L68" s="316">
        <v>1831.5</v>
      </c>
      <c r="M68" s="316">
        <v>2.54583</v>
      </c>
      <c r="N68" s="1"/>
      <c r="O68" s="1"/>
    </row>
    <row r="69" spans="1:15" ht="12.75" customHeight="1">
      <c r="A69" s="30">
        <v>59</v>
      </c>
      <c r="B69" s="326" t="s">
        <v>317</v>
      </c>
      <c r="C69" s="316">
        <v>4518.05</v>
      </c>
      <c r="D69" s="317">
        <v>4576.083333333333</v>
      </c>
      <c r="E69" s="317">
        <v>4449.5166666666664</v>
      </c>
      <c r="F69" s="317">
        <v>4380.9833333333336</v>
      </c>
      <c r="G69" s="317">
        <v>4254.416666666667</v>
      </c>
      <c r="H69" s="317">
        <v>4644.6166666666659</v>
      </c>
      <c r="I69" s="317">
        <v>4771.1833333333334</v>
      </c>
      <c r="J69" s="317">
        <v>4839.7166666666653</v>
      </c>
      <c r="K69" s="316">
        <v>4702.6499999999996</v>
      </c>
      <c r="L69" s="316">
        <v>4507.55</v>
      </c>
      <c r="M69" s="316">
        <v>8.0130000000000007E-2</v>
      </c>
      <c r="N69" s="1"/>
      <c r="O69" s="1"/>
    </row>
    <row r="70" spans="1:15" ht="12.75" customHeight="1">
      <c r="A70" s="30">
        <v>60</v>
      </c>
      <c r="B70" s="326" t="s">
        <v>247</v>
      </c>
      <c r="C70" s="316">
        <v>1030</v>
      </c>
      <c r="D70" s="317">
        <v>1020.6666666666666</v>
      </c>
      <c r="E70" s="317">
        <v>999.33333333333326</v>
      </c>
      <c r="F70" s="317">
        <v>968.66666666666663</v>
      </c>
      <c r="G70" s="317">
        <v>947.33333333333326</v>
      </c>
      <c r="H70" s="317">
        <v>1051.3333333333333</v>
      </c>
      <c r="I70" s="317">
        <v>1072.6666666666665</v>
      </c>
      <c r="J70" s="317">
        <v>1103.3333333333333</v>
      </c>
      <c r="K70" s="316">
        <v>1042</v>
      </c>
      <c r="L70" s="316">
        <v>990</v>
      </c>
      <c r="M70" s="316">
        <v>3.0162399999999998</v>
      </c>
      <c r="N70" s="1"/>
      <c r="O70" s="1"/>
    </row>
    <row r="71" spans="1:15" ht="12.75" customHeight="1">
      <c r="A71" s="30">
        <v>61</v>
      </c>
      <c r="B71" s="326" t="s">
        <v>318</v>
      </c>
      <c r="C71" s="316">
        <v>691.65</v>
      </c>
      <c r="D71" s="317">
        <v>698.2833333333333</v>
      </c>
      <c r="E71" s="317">
        <v>681.86666666666656</v>
      </c>
      <c r="F71" s="317">
        <v>672.08333333333326</v>
      </c>
      <c r="G71" s="317">
        <v>655.66666666666652</v>
      </c>
      <c r="H71" s="317">
        <v>708.06666666666661</v>
      </c>
      <c r="I71" s="317">
        <v>724.48333333333335</v>
      </c>
      <c r="J71" s="317">
        <v>734.26666666666665</v>
      </c>
      <c r="K71" s="316">
        <v>714.7</v>
      </c>
      <c r="L71" s="316">
        <v>688.5</v>
      </c>
      <c r="M71" s="316">
        <v>10.412839999999999</v>
      </c>
      <c r="N71" s="1"/>
      <c r="O71" s="1"/>
    </row>
    <row r="72" spans="1:15" ht="12.75" customHeight="1">
      <c r="A72" s="30">
        <v>62</v>
      </c>
      <c r="B72" s="326" t="s">
        <v>71</v>
      </c>
      <c r="C72" s="316">
        <v>228.15</v>
      </c>
      <c r="D72" s="317">
        <v>229.88333333333333</v>
      </c>
      <c r="E72" s="317">
        <v>225.51666666666665</v>
      </c>
      <c r="F72" s="317">
        <v>222.88333333333333</v>
      </c>
      <c r="G72" s="317">
        <v>218.51666666666665</v>
      </c>
      <c r="H72" s="317">
        <v>232.51666666666665</v>
      </c>
      <c r="I72" s="317">
        <v>236.88333333333333</v>
      </c>
      <c r="J72" s="317">
        <v>239.51666666666665</v>
      </c>
      <c r="K72" s="316">
        <v>234.25</v>
      </c>
      <c r="L72" s="316">
        <v>227.25</v>
      </c>
      <c r="M72" s="316">
        <v>55.984859999999998</v>
      </c>
      <c r="N72" s="1"/>
      <c r="O72" s="1"/>
    </row>
    <row r="73" spans="1:15" ht="12.75" customHeight="1">
      <c r="A73" s="30">
        <v>63</v>
      </c>
      <c r="B73" s="326" t="s">
        <v>310</v>
      </c>
      <c r="C73" s="316">
        <v>1582.8</v>
      </c>
      <c r="D73" s="317">
        <v>1579</v>
      </c>
      <c r="E73" s="317">
        <v>1563.8</v>
      </c>
      <c r="F73" s="317">
        <v>1544.8</v>
      </c>
      <c r="G73" s="317">
        <v>1529.6</v>
      </c>
      <c r="H73" s="317">
        <v>1598</v>
      </c>
      <c r="I73" s="317">
        <v>1613.1999999999998</v>
      </c>
      <c r="J73" s="317">
        <v>1632.2</v>
      </c>
      <c r="K73" s="316">
        <v>1594.2</v>
      </c>
      <c r="L73" s="316">
        <v>1560</v>
      </c>
      <c r="M73" s="316">
        <v>0.58965000000000001</v>
      </c>
      <c r="N73" s="1"/>
      <c r="O73" s="1"/>
    </row>
    <row r="74" spans="1:15" ht="12.75" customHeight="1">
      <c r="A74" s="30">
        <v>64</v>
      </c>
      <c r="B74" s="326" t="s">
        <v>72</v>
      </c>
      <c r="C74" s="316">
        <v>666.7</v>
      </c>
      <c r="D74" s="317">
        <v>671.36666666666667</v>
      </c>
      <c r="E74" s="317">
        <v>658.7833333333333</v>
      </c>
      <c r="F74" s="317">
        <v>650.86666666666667</v>
      </c>
      <c r="G74" s="317">
        <v>638.2833333333333</v>
      </c>
      <c r="H74" s="317">
        <v>679.2833333333333</v>
      </c>
      <c r="I74" s="317">
        <v>691.86666666666656</v>
      </c>
      <c r="J74" s="317">
        <v>699.7833333333333</v>
      </c>
      <c r="K74" s="316">
        <v>683.95</v>
      </c>
      <c r="L74" s="316">
        <v>663.45</v>
      </c>
      <c r="M74" s="316">
        <v>3.53755</v>
      </c>
      <c r="N74" s="1"/>
      <c r="O74" s="1"/>
    </row>
    <row r="75" spans="1:15" ht="12.75" customHeight="1">
      <c r="A75" s="30">
        <v>65</v>
      </c>
      <c r="B75" s="326" t="s">
        <v>73</v>
      </c>
      <c r="C75" s="316">
        <v>658.5</v>
      </c>
      <c r="D75" s="317">
        <v>660.0333333333333</v>
      </c>
      <c r="E75" s="317">
        <v>650.06666666666661</v>
      </c>
      <c r="F75" s="317">
        <v>641.63333333333333</v>
      </c>
      <c r="G75" s="317">
        <v>631.66666666666663</v>
      </c>
      <c r="H75" s="317">
        <v>668.46666666666658</v>
      </c>
      <c r="I75" s="317">
        <v>678.43333333333328</v>
      </c>
      <c r="J75" s="317">
        <v>686.86666666666656</v>
      </c>
      <c r="K75" s="316">
        <v>670</v>
      </c>
      <c r="L75" s="316">
        <v>651.6</v>
      </c>
      <c r="M75" s="316">
        <v>12.319900000000001</v>
      </c>
      <c r="N75" s="1"/>
      <c r="O75" s="1"/>
    </row>
    <row r="76" spans="1:15" ht="12.75" customHeight="1">
      <c r="A76" s="30">
        <v>66</v>
      </c>
      <c r="B76" s="326" t="s">
        <v>319</v>
      </c>
      <c r="C76" s="316">
        <v>13350.45</v>
      </c>
      <c r="D76" s="317">
        <v>13476.083333333334</v>
      </c>
      <c r="E76" s="317">
        <v>13164.316666666668</v>
      </c>
      <c r="F76" s="317">
        <v>12978.183333333334</v>
      </c>
      <c r="G76" s="317">
        <v>12666.416666666668</v>
      </c>
      <c r="H76" s="317">
        <v>13662.216666666667</v>
      </c>
      <c r="I76" s="317">
        <v>13973.983333333334</v>
      </c>
      <c r="J76" s="317">
        <v>14160.116666666667</v>
      </c>
      <c r="K76" s="316">
        <v>13787.85</v>
      </c>
      <c r="L76" s="316">
        <v>13289.95</v>
      </c>
      <c r="M76" s="316">
        <v>3.2399999999999998E-2</v>
      </c>
      <c r="N76" s="1"/>
      <c r="O76" s="1"/>
    </row>
    <row r="77" spans="1:15" ht="12.75" customHeight="1">
      <c r="A77" s="30">
        <v>67</v>
      </c>
      <c r="B77" s="326" t="s">
        <v>75</v>
      </c>
      <c r="C77" s="316">
        <v>710.25</v>
      </c>
      <c r="D77" s="317">
        <v>713.9666666666667</v>
      </c>
      <c r="E77" s="317">
        <v>704.03333333333342</v>
      </c>
      <c r="F77" s="317">
        <v>697.81666666666672</v>
      </c>
      <c r="G77" s="317">
        <v>687.88333333333344</v>
      </c>
      <c r="H77" s="317">
        <v>720.18333333333339</v>
      </c>
      <c r="I77" s="317">
        <v>730.11666666666679</v>
      </c>
      <c r="J77" s="317">
        <v>736.33333333333337</v>
      </c>
      <c r="K77" s="316">
        <v>723.9</v>
      </c>
      <c r="L77" s="316">
        <v>707.75</v>
      </c>
      <c r="M77" s="316">
        <v>59.12312</v>
      </c>
      <c r="N77" s="1"/>
      <c r="O77" s="1"/>
    </row>
    <row r="78" spans="1:15" ht="12.75" customHeight="1">
      <c r="A78" s="30">
        <v>68</v>
      </c>
      <c r="B78" s="326" t="s">
        <v>76</v>
      </c>
      <c r="C78" s="316">
        <v>51.05</v>
      </c>
      <c r="D78" s="317">
        <v>51.5</v>
      </c>
      <c r="E78" s="317">
        <v>50.05</v>
      </c>
      <c r="F78" s="317">
        <v>49.05</v>
      </c>
      <c r="G78" s="317">
        <v>47.599999999999994</v>
      </c>
      <c r="H78" s="317">
        <v>52.5</v>
      </c>
      <c r="I78" s="317">
        <v>53.95</v>
      </c>
      <c r="J78" s="317">
        <v>54.95</v>
      </c>
      <c r="K78" s="316">
        <v>52.95</v>
      </c>
      <c r="L78" s="316">
        <v>50.5</v>
      </c>
      <c r="M78" s="316">
        <v>371.46289999999999</v>
      </c>
      <c r="N78" s="1"/>
      <c r="O78" s="1"/>
    </row>
    <row r="79" spans="1:15" ht="12.75" customHeight="1">
      <c r="A79" s="30">
        <v>69</v>
      </c>
      <c r="B79" s="326" t="s">
        <v>77</v>
      </c>
      <c r="C79" s="316">
        <v>348</v>
      </c>
      <c r="D79" s="317">
        <v>352.26666666666671</v>
      </c>
      <c r="E79" s="317">
        <v>342.83333333333343</v>
      </c>
      <c r="F79" s="317">
        <v>337.66666666666674</v>
      </c>
      <c r="G79" s="317">
        <v>328.23333333333346</v>
      </c>
      <c r="H79" s="317">
        <v>357.43333333333339</v>
      </c>
      <c r="I79" s="317">
        <v>366.86666666666667</v>
      </c>
      <c r="J79" s="317">
        <v>372.03333333333336</v>
      </c>
      <c r="K79" s="316">
        <v>361.7</v>
      </c>
      <c r="L79" s="316">
        <v>347.1</v>
      </c>
      <c r="M79" s="316">
        <v>12.73996</v>
      </c>
      <c r="N79" s="1"/>
      <c r="O79" s="1"/>
    </row>
    <row r="80" spans="1:15" ht="12.75" customHeight="1">
      <c r="A80" s="30">
        <v>70</v>
      </c>
      <c r="B80" s="326" t="s">
        <v>320</v>
      </c>
      <c r="C80" s="316">
        <v>1002.3</v>
      </c>
      <c r="D80" s="317">
        <v>1005.4666666666666</v>
      </c>
      <c r="E80" s="317">
        <v>991.03333333333319</v>
      </c>
      <c r="F80" s="317">
        <v>979.76666666666665</v>
      </c>
      <c r="G80" s="317">
        <v>965.33333333333326</v>
      </c>
      <c r="H80" s="317">
        <v>1016.7333333333331</v>
      </c>
      <c r="I80" s="317">
        <v>1031.1666666666665</v>
      </c>
      <c r="J80" s="317">
        <v>1042.4333333333329</v>
      </c>
      <c r="K80" s="316">
        <v>1019.9</v>
      </c>
      <c r="L80" s="316">
        <v>994.2</v>
      </c>
      <c r="M80" s="316">
        <v>1.5156499999999999</v>
      </c>
      <c r="N80" s="1"/>
      <c r="O80" s="1"/>
    </row>
    <row r="81" spans="1:15" ht="12.75" customHeight="1">
      <c r="A81" s="30">
        <v>71</v>
      </c>
      <c r="B81" s="326" t="s">
        <v>322</v>
      </c>
      <c r="C81" s="316">
        <v>6839.2</v>
      </c>
      <c r="D81" s="317">
        <v>6870.5499999999993</v>
      </c>
      <c r="E81" s="317">
        <v>6716.1999999999989</v>
      </c>
      <c r="F81" s="317">
        <v>6593.2</v>
      </c>
      <c r="G81" s="317">
        <v>6438.8499999999995</v>
      </c>
      <c r="H81" s="317">
        <v>6993.5499999999984</v>
      </c>
      <c r="I81" s="317">
        <v>7147.8999999999987</v>
      </c>
      <c r="J81" s="317">
        <v>7270.8999999999978</v>
      </c>
      <c r="K81" s="316">
        <v>7024.9</v>
      </c>
      <c r="L81" s="316">
        <v>6747.55</v>
      </c>
      <c r="M81" s="316">
        <v>0.56379999999999997</v>
      </c>
      <c r="N81" s="1"/>
      <c r="O81" s="1"/>
    </row>
    <row r="82" spans="1:15" ht="12.75" customHeight="1">
      <c r="A82" s="30">
        <v>72</v>
      </c>
      <c r="B82" s="326" t="s">
        <v>323</v>
      </c>
      <c r="C82" s="316">
        <v>1071.95</v>
      </c>
      <c r="D82" s="317">
        <v>1093.3666666666668</v>
      </c>
      <c r="E82" s="317">
        <v>1020.5833333333335</v>
      </c>
      <c r="F82" s="317">
        <v>969.2166666666667</v>
      </c>
      <c r="G82" s="317">
        <v>896.43333333333339</v>
      </c>
      <c r="H82" s="317">
        <v>1144.7333333333336</v>
      </c>
      <c r="I82" s="317">
        <v>1217.5166666666669</v>
      </c>
      <c r="J82" s="317">
        <v>1268.8833333333337</v>
      </c>
      <c r="K82" s="316">
        <v>1166.1500000000001</v>
      </c>
      <c r="L82" s="316">
        <v>1042</v>
      </c>
      <c r="M82" s="316">
        <v>6.2403399999999998</v>
      </c>
      <c r="N82" s="1"/>
      <c r="O82" s="1"/>
    </row>
    <row r="83" spans="1:15" ht="12.75" customHeight="1">
      <c r="A83" s="30">
        <v>73</v>
      </c>
      <c r="B83" s="326" t="s">
        <v>78</v>
      </c>
      <c r="C83" s="316">
        <v>13848.95</v>
      </c>
      <c r="D83" s="317">
        <v>13902.266666666668</v>
      </c>
      <c r="E83" s="317">
        <v>13754.533333333336</v>
      </c>
      <c r="F83" s="317">
        <v>13660.116666666669</v>
      </c>
      <c r="G83" s="317">
        <v>13512.383333333337</v>
      </c>
      <c r="H83" s="317">
        <v>13996.683333333336</v>
      </c>
      <c r="I83" s="317">
        <v>14144.41666666667</v>
      </c>
      <c r="J83" s="317">
        <v>14238.833333333336</v>
      </c>
      <c r="K83" s="316">
        <v>14050</v>
      </c>
      <c r="L83" s="316">
        <v>13807.85</v>
      </c>
      <c r="M83" s="316">
        <v>0.20696999999999999</v>
      </c>
      <c r="N83" s="1"/>
      <c r="O83" s="1"/>
    </row>
    <row r="84" spans="1:15" ht="12.75" customHeight="1">
      <c r="A84" s="30">
        <v>74</v>
      </c>
      <c r="B84" s="326" t="s">
        <v>80</v>
      </c>
      <c r="C84" s="316">
        <v>357.3</v>
      </c>
      <c r="D84" s="317">
        <v>356.7</v>
      </c>
      <c r="E84" s="317">
        <v>353.59999999999997</v>
      </c>
      <c r="F84" s="317">
        <v>349.9</v>
      </c>
      <c r="G84" s="317">
        <v>346.79999999999995</v>
      </c>
      <c r="H84" s="317">
        <v>360.4</v>
      </c>
      <c r="I84" s="317">
        <v>363.5</v>
      </c>
      <c r="J84" s="317">
        <v>367.2</v>
      </c>
      <c r="K84" s="316">
        <v>359.8</v>
      </c>
      <c r="L84" s="316">
        <v>353</v>
      </c>
      <c r="M84" s="316">
        <v>23.488710000000001</v>
      </c>
      <c r="N84" s="1"/>
      <c r="O84" s="1"/>
    </row>
    <row r="85" spans="1:15" ht="12.75" customHeight="1">
      <c r="A85" s="30">
        <v>75</v>
      </c>
      <c r="B85" s="326" t="s">
        <v>324</v>
      </c>
      <c r="C85" s="316">
        <v>435.85</v>
      </c>
      <c r="D85" s="317">
        <v>436.59999999999997</v>
      </c>
      <c r="E85" s="317">
        <v>428.24999999999994</v>
      </c>
      <c r="F85" s="317">
        <v>420.65</v>
      </c>
      <c r="G85" s="317">
        <v>412.29999999999995</v>
      </c>
      <c r="H85" s="317">
        <v>444.19999999999993</v>
      </c>
      <c r="I85" s="317">
        <v>452.54999999999995</v>
      </c>
      <c r="J85" s="317">
        <v>460.14999999999992</v>
      </c>
      <c r="K85" s="316">
        <v>444.95</v>
      </c>
      <c r="L85" s="316">
        <v>429</v>
      </c>
      <c r="M85" s="316">
        <v>2.49072</v>
      </c>
      <c r="N85" s="1"/>
      <c r="O85" s="1"/>
    </row>
    <row r="86" spans="1:15" ht="12.75" customHeight="1">
      <c r="A86" s="30">
        <v>76</v>
      </c>
      <c r="B86" s="326" t="s">
        <v>81</v>
      </c>
      <c r="C86" s="316">
        <v>3307.8</v>
      </c>
      <c r="D86" s="317">
        <v>3272.9166666666665</v>
      </c>
      <c r="E86" s="317">
        <v>3221.9833333333331</v>
      </c>
      <c r="F86" s="317">
        <v>3136.1666666666665</v>
      </c>
      <c r="G86" s="317">
        <v>3085.2333333333331</v>
      </c>
      <c r="H86" s="317">
        <v>3358.7333333333331</v>
      </c>
      <c r="I86" s="317">
        <v>3409.6666666666665</v>
      </c>
      <c r="J86" s="317">
        <v>3495.4833333333331</v>
      </c>
      <c r="K86" s="316">
        <v>3323.85</v>
      </c>
      <c r="L86" s="316">
        <v>3187.1</v>
      </c>
      <c r="M86" s="316">
        <v>5.6037299999999997</v>
      </c>
      <c r="N86" s="1"/>
      <c r="O86" s="1"/>
    </row>
    <row r="87" spans="1:15" ht="12.75" customHeight="1">
      <c r="A87" s="30">
        <v>77</v>
      </c>
      <c r="B87" s="326" t="s">
        <v>311</v>
      </c>
      <c r="C87" s="316">
        <v>823.35</v>
      </c>
      <c r="D87" s="317">
        <v>820.63333333333321</v>
      </c>
      <c r="E87" s="317">
        <v>808.26666666666642</v>
      </c>
      <c r="F87" s="317">
        <v>793.18333333333317</v>
      </c>
      <c r="G87" s="317">
        <v>780.81666666666638</v>
      </c>
      <c r="H87" s="317">
        <v>835.71666666666647</v>
      </c>
      <c r="I87" s="317">
        <v>848.08333333333326</v>
      </c>
      <c r="J87" s="317">
        <v>863.16666666666652</v>
      </c>
      <c r="K87" s="316">
        <v>833</v>
      </c>
      <c r="L87" s="316">
        <v>805.55</v>
      </c>
      <c r="M87" s="316">
        <v>8.0495000000000001</v>
      </c>
      <c r="N87" s="1"/>
      <c r="O87" s="1"/>
    </row>
    <row r="88" spans="1:15" ht="12.75" customHeight="1">
      <c r="A88" s="30">
        <v>78</v>
      </c>
      <c r="B88" s="326" t="s">
        <v>321</v>
      </c>
      <c r="C88" s="316">
        <v>394.85</v>
      </c>
      <c r="D88" s="317">
        <v>396.35000000000008</v>
      </c>
      <c r="E88" s="317">
        <v>386.65000000000015</v>
      </c>
      <c r="F88" s="317">
        <v>378.45000000000005</v>
      </c>
      <c r="G88" s="317">
        <v>368.75000000000011</v>
      </c>
      <c r="H88" s="317">
        <v>404.55000000000018</v>
      </c>
      <c r="I88" s="317">
        <v>414.25000000000011</v>
      </c>
      <c r="J88" s="317">
        <v>422.45000000000022</v>
      </c>
      <c r="K88" s="316">
        <v>406.05</v>
      </c>
      <c r="L88" s="316">
        <v>388.15</v>
      </c>
      <c r="M88" s="316">
        <v>31.268409999999999</v>
      </c>
      <c r="N88" s="1"/>
      <c r="O88" s="1"/>
    </row>
    <row r="89" spans="1:15" ht="12.75" customHeight="1">
      <c r="A89" s="30">
        <v>79</v>
      </c>
      <c r="B89" s="326" t="s">
        <v>412</v>
      </c>
      <c r="C89" s="316">
        <v>678.35</v>
      </c>
      <c r="D89" s="317">
        <v>683.86666666666667</v>
      </c>
      <c r="E89" s="317">
        <v>655.73333333333335</v>
      </c>
      <c r="F89" s="317">
        <v>633.11666666666667</v>
      </c>
      <c r="G89" s="317">
        <v>604.98333333333335</v>
      </c>
      <c r="H89" s="317">
        <v>706.48333333333335</v>
      </c>
      <c r="I89" s="317">
        <v>734.61666666666679</v>
      </c>
      <c r="J89" s="317">
        <v>757.23333333333335</v>
      </c>
      <c r="K89" s="316">
        <v>712</v>
      </c>
      <c r="L89" s="316">
        <v>661.25</v>
      </c>
      <c r="M89" s="316">
        <v>15.149760000000001</v>
      </c>
      <c r="N89" s="1"/>
      <c r="O89" s="1"/>
    </row>
    <row r="90" spans="1:15" ht="12.75" customHeight="1">
      <c r="A90" s="30">
        <v>80</v>
      </c>
      <c r="B90" s="326" t="s">
        <v>342</v>
      </c>
      <c r="C90" s="316">
        <v>2398.1999999999998</v>
      </c>
      <c r="D90" s="317">
        <v>2385.0833333333335</v>
      </c>
      <c r="E90" s="317">
        <v>2360.1166666666668</v>
      </c>
      <c r="F90" s="317">
        <v>2322.0333333333333</v>
      </c>
      <c r="G90" s="317">
        <v>2297.0666666666666</v>
      </c>
      <c r="H90" s="317">
        <v>2423.166666666667</v>
      </c>
      <c r="I90" s="317">
        <v>2448.1333333333332</v>
      </c>
      <c r="J90" s="317">
        <v>2486.2166666666672</v>
      </c>
      <c r="K90" s="316">
        <v>2410.0500000000002</v>
      </c>
      <c r="L90" s="316">
        <v>2347</v>
      </c>
      <c r="M90" s="316">
        <v>1.2892999999999999</v>
      </c>
      <c r="N90" s="1"/>
      <c r="O90" s="1"/>
    </row>
    <row r="91" spans="1:15" ht="12.75" customHeight="1">
      <c r="A91" s="30">
        <v>81</v>
      </c>
      <c r="B91" s="326" t="s">
        <v>82</v>
      </c>
      <c r="C91" s="316">
        <v>219.35</v>
      </c>
      <c r="D91" s="317">
        <v>218.9</v>
      </c>
      <c r="E91" s="317">
        <v>213.05</v>
      </c>
      <c r="F91" s="317">
        <v>206.75</v>
      </c>
      <c r="G91" s="317">
        <v>200.9</v>
      </c>
      <c r="H91" s="317">
        <v>225.20000000000002</v>
      </c>
      <c r="I91" s="317">
        <v>231.04999999999998</v>
      </c>
      <c r="J91" s="317">
        <v>237.35000000000002</v>
      </c>
      <c r="K91" s="316">
        <v>224.75</v>
      </c>
      <c r="L91" s="316">
        <v>212.6</v>
      </c>
      <c r="M91" s="316">
        <v>192.32481000000001</v>
      </c>
      <c r="N91" s="1"/>
      <c r="O91" s="1"/>
    </row>
    <row r="92" spans="1:15" ht="12.75" customHeight="1">
      <c r="A92" s="30">
        <v>82</v>
      </c>
      <c r="B92" s="326" t="s">
        <v>328</v>
      </c>
      <c r="C92" s="316">
        <v>547.35</v>
      </c>
      <c r="D92" s="317">
        <v>546.75</v>
      </c>
      <c r="E92" s="317">
        <v>519.1</v>
      </c>
      <c r="F92" s="317">
        <v>490.85</v>
      </c>
      <c r="G92" s="317">
        <v>463.20000000000005</v>
      </c>
      <c r="H92" s="317">
        <v>575</v>
      </c>
      <c r="I92" s="317">
        <v>602.65000000000009</v>
      </c>
      <c r="J92" s="317">
        <v>630.9</v>
      </c>
      <c r="K92" s="316">
        <v>574.4</v>
      </c>
      <c r="L92" s="316">
        <v>518.5</v>
      </c>
      <c r="M92" s="316">
        <v>24.203309999999998</v>
      </c>
      <c r="N92" s="1"/>
      <c r="O92" s="1"/>
    </row>
    <row r="93" spans="1:15" ht="12.75" customHeight="1">
      <c r="A93" s="30">
        <v>83</v>
      </c>
      <c r="B93" s="326" t="s">
        <v>329</v>
      </c>
      <c r="C93" s="316">
        <v>692.4</v>
      </c>
      <c r="D93" s="317">
        <v>695.11666666666667</v>
      </c>
      <c r="E93" s="317">
        <v>670.68333333333339</v>
      </c>
      <c r="F93" s="317">
        <v>648.9666666666667</v>
      </c>
      <c r="G93" s="317">
        <v>624.53333333333342</v>
      </c>
      <c r="H93" s="317">
        <v>716.83333333333337</v>
      </c>
      <c r="I93" s="317">
        <v>741.26666666666654</v>
      </c>
      <c r="J93" s="317">
        <v>762.98333333333335</v>
      </c>
      <c r="K93" s="316">
        <v>719.55</v>
      </c>
      <c r="L93" s="316">
        <v>673.4</v>
      </c>
      <c r="M93" s="316">
        <v>0.74917999999999996</v>
      </c>
      <c r="N93" s="1"/>
      <c r="O93" s="1"/>
    </row>
    <row r="94" spans="1:15" ht="12.75" customHeight="1">
      <c r="A94" s="30">
        <v>84</v>
      </c>
      <c r="B94" s="326" t="s">
        <v>331</v>
      </c>
      <c r="C94" s="316">
        <v>736.9</v>
      </c>
      <c r="D94" s="317">
        <v>736.7166666666667</v>
      </c>
      <c r="E94" s="317">
        <v>722.58333333333337</v>
      </c>
      <c r="F94" s="317">
        <v>708.26666666666665</v>
      </c>
      <c r="G94" s="317">
        <v>694.13333333333333</v>
      </c>
      <c r="H94" s="317">
        <v>751.03333333333342</v>
      </c>
      <c r="I94" s="317">
        <v>765.16666666666663</v>
      </c>
      <c r="J94" s="317">
        <v>779.48333333333346</v>
      </c>
      <c r="K94" s="316">
        <v>750.85</v>
      </c>
      <c r="L94" s="316">
        <v>722.4</v>
      </c>
      <c r="M94" s="316">
        <v>1.27658</v>
      </c>
      <c r="N94" s="1"/>
      <c r="O94" s="1"/>
    </row>
    <row r="95" spans="1:15" ht="12.75" customHeight="1">
      <c r="A95" s="30">
        <v>85</v>
      </c>
      <c r="B95" s="326" t="s">
        <v>249</v>
      </c>
      <c r="C95" s="316">
        <v>105.55</v>
      </c>
      <c r="D95" s="317">
        <v>105.25</v>
      </c>
      <c r="E95" s="317">
        <v>104.65</v>
      </c>
      <c r="F95" s="317">
        <v>103.75</v>
      </c>
      <c r="G95" s="317">
        <v>103.15</v>
      </c>
      <c r="H95" s="317">
        <v>106.15</v>
      </c>
      <c r="I95" s="317">
        <v>106.75</v>
      </c>
      <c r="J95" s="317">
        <v>107.65</v>
      </c>
      <c r="K95" s="316">
        <v>105.85</v>
      </c>
      <c r="L95" s="316">
        <v>104.35</v>
      </c>
      <c r="M95" s="316">
        <v>8.7142900000000001</v>
      </c>
      <c r="N95" s="1"/>
      <c r="O95" s="1"/>
    </row>
    <row r="96" spans="1:15" ht="12.75" customHeight="1">
      <c r="A96" s="30">
        <v>86</v>
      </c>
      <c r="B96" s="326" t="s">
        <v>325</v>
      </c>
      <c r="C96" s="316">
        <v>359.8</v>
      </c>
      <c r="D96" s="317">
        <v>358.90000000000003</v>
      </c>
      <c r="E96" s="317">
        <v>350.90000000000009</v>
      </c>
      <c r="F96" s="317">
        <v>342.00000000000006</v>
      </c>
      <c r="G96" s="317">
        <v>334.00000000000011</v>
      </c>
      <c r="H96" s="317">
        <v>367.80000000000007</v>
      </c>
      <c r="I96" s="317">
        <v>375.79999999999995</v>
      </c>
      <c r="J96" s="317">
        <v>384.70000000000005</v>
      </c>
      <c r="K96" s="316">
        <v>366.9</v>
      </c>
      <c r="L96" s="316">
        <v>350</v>
      </c>
      <c r="M96" s="316">
        <v>6.3003200000000001</v>
      </c>
      <c r="N96" s="1"/>
      <c r="O96" s="1"/>
    </row>
    <row r="97" spans="1:15" ht="12.75" customHeight="1">
      <c r="A97" s="30">
        <v>87</v>
      </c>
      <c r="B97" s="326" t="s">
        <v>334</v>
      </c>
      <c r="C97" s="316">
        <v>1218.45</v>
      </c>
      <c r="D97" s="317">
        <v>1212.8166666666666</v>
      </c>
      <c r="E97" s="317">
        <v>1195.6333333333332</v>
      </c>
      <c r="F97" s="317">
        <v>1172.8166666666666</v>
      </c>
      <c r="G97" s="317">
        <v>1155.6333333333332</v>
      </c>
      <c r="H97" s="317">
        <v>1235.6333333333332</v>
      </c>
      <c r="I97" s="317">
        <v>1252.8166666666666</v>
      </c>
      <c r="J97" s="317">
        <v>1275.6333333333332</v>
      </c>
      <c r="K97" s="316">
        <v>1230</v>
      </c>
      <c r="L97" s="316">
        <v>1190</v>
      </c>
      <c r="M97" s="316">
        <v>8.5800800000000006</v>
      </c>
      <c r="N97" s="1"/>
      <c r="O97" s="1"/>
    </row>
    <row r="98" spans="1:15" ht="12.75" customHeight="1">
      <c r="A98" s="30">
        <v>88</v>
      </c>
      <c r="B98" s="326" t="s">
        <v>332</v>
      </c>
      <c r="C98" s="316">
        <v>1091.55</v>
      </c>
      <c r="D98" s="317">
        <v>1086.4666666666665</v>
      </c>
      <c r="E98" s="317">
        <v>1035.083333333333</v>
      </c>
      <c r="F98" s="317">
        <v>978.61666666666656</v>
      </c>
      <c r="G98" s="317">
        <v>927.23333333333312</v>
      </c>
      <c r="H98" s="317">
        <v>1142.9333333333329</v>
      </c>
      <c r="I98" s="317">
        <v>1194.3166666666666</v>
      </c>
      <c r="J98" s="317">
        <v>1250.7833333333328</v>
      </c>
      <c r="K98" s="316">
        <v>1137.8499999999999</v>
      </c>
      <c r="L98" s="316">
        <v>1030</v>
      </c>
      <c r="M98" s="316">
        <v>2.18337</v>
      </c>
      <c r="N98" s="1"/>
      <c r="O98" s="1"/>
    </row>
    <row r="99" spans="1:15" ht="12.75" customHeight="1">
      <c r="A99" s="30">
        <v>89</v>
      </c>
      <c r="B99" s="326" t="s">
        <v>333</v>
      </c>
      <c r="C99" s="316">
        <v>18.399999999999999</v>
      </c>
      <c r="D99" s="317">
        <v>18.25</v>
      </c>
      <c r="E99" s="317">
        <v>17.95</v>
      </c>
      <c r="F99" s="317">
        <v>17.5</v>
      </c>
      <c r="G99" s="317">
        <v>17.2</v>
      </c>
      <c r="H99" s="317">
        <v>18.7</v>
      </c>
      <c r="I99" s="317">
        <v>18.999999999999996</v>
      </c>
      <c r="J99" s="317">
        <v>19.45</v>
      </c>
      <c r="K99" s="316">
        <v>18.55</v>
      </c>
      <c r="L99" s="316">
        <v>17.8</v>
      </c>
      <c r="M99" s="316">
        <v>27.717510000000001</v>
      </c>
      <c r="N99" s="1"/>
      <c r="O99" s="1"/>
    </row>
    <row r="100" spans="1:15" ht="12.75" customHeight="1">
      <c r="A100" s="30">
        <v>90</v>
      </c>
      <c r="B100" s="326" t="s">
        <v>335</v>
      </c>
      <c r="C100" s="316">
        <v>579.5</v>
      </c>
      <c r="D100" s="317">
        <v>578.19999999999993</v>
      </c>
      <c r="E100" s="317">
        <v>563.39999999999986</v>
      </c>
      <c r="F100" s="317">
        <v>547.29999999999995</v>
      </c>
      <c r="G100" s="317">
        <v>532.49999999999989</v>
      </c>
      <c r="H100" s="317">
        <v>594.29999999999984</v>
      </c>
      <c r="I100" s="317">
        <v>609.0999999999998</v>
      </c>
      <c r="J100" s="317">
        <v>625.19999999999982</v>
      </c>
      <c r="K100" s="316">
        <v>593</v>
      </c>
      <c r="L100" s="316">
        <v>562.1</v>
      </c>
      <c r="M100" s="316">
        <v>2.3636699999999999</v>
      </c>
      <c r="N100" s="1"/>
      <c r="O100" s="1"/>
    </row>
    <row r="101" spans="1:15" ht="12.75" customHeight="1">
      <c r="A101" s="30">
        <v>91</v>
      </c>
      <c r="B101" s="326" t="s">
        <v>336</v>
      </c>
      <c r="C101" s="316">
        <v>769.35</v>
      </c>
      <c r="D101" s="317">
        <v>769.4666666666667</v>
      </c>
      <c r="E101" s="317">
        <v>753.58333333333337</v>
      </c>
      <c r="F101" s="317">
        <v>737.81666666666672</v>
      </c>
      <c r="G101" s="317">
        <v>721.93333333333339</v>
      </c>
      <c r="H101" s="317">
        <v>785.23333333333335</v>
      </c>
      <c r="I101" s="317">
        <v>801.11666666666656</v>
      </c>
      <c r="J101" s="317">
        <v>816.88333333333333</v>
      </c>
      <c r="K101" s="316">
        <v>785.35</v>
      </c>
      <c r="L101" s="316">
        <v>753.7</v>
      </c>
      <c r="M101" s="316">
        <v>4.5038299999999998</v>
      </c>
      <c r="N101" s="1"/>
      <c r="O101" s="1"/>
    </row>
    <row r="102" spans="1:15" ht="12.75" customHeight="1">
      <c r="A102" s="30">
        <v>92</v>
      </c>
      <c r="B102" s="326" t="s">
        <v>337</v>
      </c>
      <c r="C102" s="316">
        <v>3957.6</v>
      </c>
      <c r="D102" s="317">
        <v>3953.15</v>
      </c>
      <c r="E102" s="317">
        <v>3887.4500000000003</v>
      </c>
      <c r="F102" s="317">
        <v>3817.3</v>
      </c>
      <c r="G102" s="317">
        <v>3751.6000000000004</v>
      </c>
      <c r="H102" s="317">
        <v>4023.3</v>
      </c>
      <c r="I102" s="317">
        <v>4089</v>
      </c>
      <c r="J102" s="317">
        <v>4159.1499999999996</v>
      </c>
      <c r="K102" s="316">
        <v>4018.85</v>
      </c>
      <c r="L102" s="316">
        <v>3883</v>
      </c>
      <c r="M102" s="316">
        <v>0.1084</v>
      </c>
      <c r="N102" s="1"/>
      <c r="O102" s="1"/>
    </row>
    <row r="103" spans="1:15" ht="12.75" customHeight="1">
      <c r="A103" s="30">
        <v>93</v>
      </c>
      <c r="B103" s="326" t="s">
        <v>248</v>
      </c>
      <c r="C103" s="316">
        <v>83.5</v>
      </c>
      <c r="D103" s="317">
        <v>83.166666666666671</v>
      </c>
      <c r="E103" s="317">
        <v>81.433333333333337</v>
      </c>
      <c r="F103" s="317">
        <v>79.36666666666666</v>
      </c>
      <c r="G103" s="317">
        <v>77.633333333333326</v>
      </c>
      <c r="H103" s="317">
        <v>85.233333333333348</v>
      </c>
      <c r="I103" s="317">
        <v>86.966666666666669</v>
      </c>
      <c r="J103" s="317">
        <v>89.03333333333336</v>
      </c>
      <c r="K103" s="316">
        <v>84.9</v>
      </c>
      <c r="L103" s="316">
        <v>81.099999999999994</v>
      </c>
      <c r="M103" s="316">
        <v>18.373519999999999</v>
      </c>
      <c r="N103" s="1"/>
      <c r="O103" s="1"/>
    </row>
    <row r="104" spans="1:15" ht="12.75" customHeight="1">
      <c r="A104" s="30">
        <v>94</v>
      </c>
      <c r="B104" s="326" t="s">
        <v>330</v>
      </c>
      <c r="C104" s="316">
        <v>719.65</v>
      </c>
      <c r="D104" s="317">
        <v>722.75</v>
      </c>
      <c r="E104" s="317">
        <v>710.5</v>
      </c>
      <c r="F104" s="317">
        <v>701.35</v>
      </c>
      <c r="G104" s="317">
        <v>689.1</v>
      </c>
      <c r="H104" s="317">
        <v>731.9</v>
      </c>
      <c r="I104" s="317">
        <v>744.15</v>
      </c>
      <c r="J104" s="317">
        <v>753.3</v>
      </c>
      <c r="K104" s="316">
        <v>735</v>
      </c>
      <c r="L104" s="316">
        <v>713.6</v>
      </c>
      <c r="M104" s="316">
        <v>0.43719999999999998</v>
      </c>
      <c r="N104" s="1"/>
      <c r="O104" s="1"/>
    </row>
    <row r="105" spans="1:15" ht="12.75" customHeight="1">
      <c r="A105" s="30">
        <v>95</v>
      </c>
      <c r="B105" s="326" t="s">
        <v>827</v>
      </c>
      <c r="C105" s="316">
        <v>170.3</v>
      </c>
      <c r="D105" s="317">
        <v>170.96666666666667</v>
      </c>
      <c r="E105" s="317">
        <v>167.93333333333334</v>
      </c>
      <c r="F105" s="317">
        <v>165.56666666666666</v>
      </c>
      <c r="G105" s="317">
        <v>162.53333333333333</v>
      </c>
      <c r="H105" s="317">
        <v>173.33333333333334</v>
      </c>
      <c r="I105" s="317">
        <v>176.3666666666667</v>
      </c>
      <c r="J105" s="317">
        <v>178.73333333333335</v>
      </c>
      <c r="K105" s="316">
        <v>174</v>
      </c>
      <c r="L105" s="316">
        <v>168.6</v>
      </c>
      <c r="M105" s="316">
        <v>10.517530000000001</v>
      </c>
      <c r="N105" s="1"/>
      <c r="O105" s="1"/>
    </row>
    <row r="106" spans="1:15" ht="12.75" customHeight="1">
      <c r="A106" s="30">
        <v>96</v>
      </c>
      <c r="B106" s="326" t="s">
        <v>338</v>
      </c>
      <c r="C106" s="316">
        <v>287.55</v>
      </c>
      <c r="D106" s="317">
        <v>287.78333333333336</v>
      </c>
      <c r="E106" s="317">
        <v>279.01666666666671</v>
      </c>
      <c r="F106" s="317">
        <v>270.48333333333335</v>
      </c>
      <c r="G106" s="317">
        <v>261.7166666666667</v>
      </c>
      <c r="H106" s="317">
        <v>296.31666666666672</v>
      </c>
      <c r="I106" s="317">
        <v>305.08333333333337</v>
      </c>
      <c r="J106" s="317">
        <v>313.61666666666673</v>
      </c>
      <c r="K106" s="316">
        <v>296.55</v>
      </c>
      <c r="L106" s="316">
        <v>279.25</v>
      </c>
      <c r="M106" s="316">
        <v>6.3216799999999997</v>
      </c>
      <c r="N106" s="1"/>
      <c r="O106" s="1"/>
    </row>
    <row r="107" spans="1:15" ht="12.75" customHeight="1">
      <c r="A107" s="30">
        <v>97</v>
      </c>
      <c r="B107" s="326" t="s">
        <v>339</v>
      </c>
      <c r="C107" s="316">
        <v>448.95</v>
      </c>
      <c r="D107" s="317">
        <v>445.45</v>
      </c>
      <c r="E107" s="317">
        <v>439.5</v>
      </c>
      <c r="F107" s="317">
        <v>430.05</v>
      </c>
      <c r="G107" s="317">
        <v>424.1</v>
      </c>
      <c r="H107" s="317">
        <v>454.9</v>
      </c>
      <c r="I107" s="317">
        <v>460.84999999999991</v>
      </c>
      <c r="J107" s="317">
        <v>470.29999999999995</v>
      </c>
      <c r="K107" s="316">
        <v>451.4</v>
      </c>
      <c r="L107" s="316">
        <v>436</v>
      </c>
      <c r="M107" s="316">
        <v>12.23584</v>
      </c>
      <c r="N107" s="1"/>
      <c r="O107" s="1"/>
    </row>
    <row r="108" spans="1:15" ht="12.75" customHeight="1">
      <c r="A108" s="30">
        <v>98</v>
      </c>
      <c r="B108" s="326" t="s">
        <v>83</v>
      </c>
      <c r="C108" s="316">
        <v>636.85</v>
      </c>
      <c r="D108" s="317">
        <v>655.33333333333337</v>
      </c>
      <c r="E108" s="317">
        <v>610.7166666666667</v>
      </c>
      <c r="F108" s="317">
        <v>584.58333333333337</v>
      </c>
      <c r="G108" s="317">
        <v>539.9666666666667</v>
      </c>
      <c r="H108" s="317">
        <v>681.4666666666667</v>
      </c>
      <c r="I108" s="317">
        <v>726.08333333333326</v>
      </c>
      <c r="J108" s="317">
        <v>752.2166666666667</v>
      </c>
      <c r="K108" s="316">
        <v>699.95</v>
      </c>
      <c r="L108" s="316">
        <v>629.20000000000005</v>
      </c>
      <c r="M108" s="316">
        <v>89.261179999999996</v>
      </c>
      <c r="N108" s="1"/>
      <c r="O108" s="1"/>
    </row>
    <row r="109" spans="1:15" ht="12.75" customHeight="1">
      <c r="A109" s="30">
        <v>99</v>
      </c>
      <c r="B109" s="326" t="s">
        <v>340</v>
      </c>
      <c r="C109" s="316">
        <v>587.25</v>
      </c>
      <c r="D109" s="317">
        <v>590.98333333333335</v>
      </c>
      <c r="E109" s="317">
        <v>576.9666666666667</v>
      </c>
      <c r="F109" s="317">
        <v>566.68333333333339</v>
      </c>
      <c r="G109" s="317">
        <v>552.66666666666674</v>
      </c>
      <c r="H109" s="317">
        <v>601.26666666666665</v>
      </c>
      <c r="I109" s="317">
        <v>615.2833333333333</v>
      </c>
      <c r="J109" s="317">
        <v>625.56666666666661</v>
      </c>
      <c r="K109" s="316">
        <v>605</v>
      </c>
      <c r="L109" s="316">
        <v>580.70000000000005</v>
      </c>
      <c r="M109" s="316">
        <v>0.62987000000000004</v>
      </c>
      <c r="N109" s="1"/>
      <c r="O109" s="1"/>
    </row>
    <row r="110" spans="1:15" ht="12.75" customHeight="1">
      <c r="A110" s="30">
        <v>100</v>
      </c>
      <c r="B110" s="326" t="s">
        <v>84</v>
      </c>
      <c r="C110" s="316">
        <v>934.75</v>
      </c>
      <c r="D110" s="317">
        <v>935.5</v>
      </c>
      <c r="E110" s="317">
        <v>924.65</v>
      </c>
      <c r="F110" s="317">
        <v>914.55</v>
      </c>
      <c r="G110" s="317">
        <v>903.69999999999993</v>
      </c>
      <c r="H110" s="317">
        <v>945.6</v>
      </c>
      <c r="I110" s="317">
        <v>956.44999999999993</v>
      </c>
      <c r="J110" s="317">
        <v>966.55000000000007</v>
      </c>
      <c r="K110" s="316">
        <v>946.35</v>
      </c>
      <c r="L110" s="316">
        <v>925.4</v>
      </c>
      <c r="M110" s="316">
        <v>18.28238</v>
      </c>
      <c r="N110" s="1"/>
      <c r="O110" s="1"/>
    </row>
    <row r="111" spans="1:15" ht="12.75" customHeight="1">
      <c r="A111" s="30">
        <v>101</v>
      </c>
      <c r="B111" s="326" t="s">
        <v>85</v>
      </c>
      <c r="C111" s="316">
        <v>187.4</v>
      </c>
      <c r="D111" s="317">
        <v>186.4666666666667</v>
      </c>
      <c r="E111" s="317">
        <v>183.98333333333341</v>
      </c>
      <c r="F111" s="317">
        <v>180.56666666666672</v>
      </c>
      <c r="G111" s="317">
        <v>178.08333333333343</v>
      </c>
      <c r="H111" s="317">
        <v>189.88333333333338</v>
      </c>
      <c r="I111" s="317">
        <v>192.36666666666667</v>
      </c>
      <c r="J111" s="317">
        <v>195.78333333333336</v>
      </c>
      <c r="K111" s="316">
        <v>188.95</v>
      </c>
      <c r="L111" s="316">
        <v>183.05</v>
      </c>
      <c r="M111" s="316">
        <v>142.57552999999999</v>
      </c>
      <c r="N111" s="1"/>
      <c r="O111" s="1"/>
    </row>
    <row r="112" spans="1:15" ht="12.75" customHeight="1">
      <c r="A112" s="30">
        <v>102</v>
      </c>
      <c r="B112" s="326" t="s">
        <v>341</v>
      </c>
      <c r="C112" s="316">
        <v>322.85000000000002</v>
      </c>
      <c r="D112" s="317">
        <v>321.40000000000003</v>
      </c>
      <c r="E112" s="317">
        <v>316.65000000000009</v>
      </c>
      <c r="F112" s="317">
        <v>310.45000000000005</v>
      </c>
      <c r="G112" s="317">
        <v>305.7000000000001</v>
      </c>
      <c r="H112" s="317">
        <v>327.60000000000008</v>
      </c>
      <c r="I112" s="317">
        <v>332.34999999999997</v>
      </c>
      <c r="J112" s="317">
        <v>338.55000000000007</v>
      </c>
      <c r="K112" s="316">
        <v>326.14999999999998</v>
      </c>
      <c r="L112" s="316">
        <v>315.2</v>
      </c>
      <c r="M112" s="316">
        <v>1.1968099999999999</v>
      </c>
      <c r="N112" s="1"/>
      <c r="O112" s="1"/>
    </row>
    <row r="113" spans="1:15" ht="12.75" customHeight="1">
      <c r="A113" s="30">
        <v>103</v>
      </c>
      <c r="B113" s="326" t="s">
        <v>87</v>
      </c>
      <c r="C113" s="316">
        <v>3905.4</v>
      </c>
      <c r="D113" s="317">
        <v>3850.9333333333329</v>
      </c>
      <c r="E113" s="317">
        <v>3645.2166666666658</v>
      </c>
      <c r="F113" s="317">
        <v>3385.0333333333328</v>
      </c>
      <c r="G113" s="317">
        <v>3179.3166666666657</v>
      </c>
      <c r="H113" s="317">
        <v>4111.1166666666659</v>
      </c>
      <c r="I113" s="317">
        <v>4316.833333333333</v>
      </c>
      <c r="J113" s="317">
        <v>4577.0166666666664</v>
      </c>
      <c r="K113" s="316">
        <v>4056.65</v>
      </c>
      <c r="L113" s="316">
        <v>3590.75</v>
      </c>
      <c r="M113" s="316">
        <v>18.942049999999998</v>
      </c>
      <c r="N113" s="1"/>
      <c r="O113" s="1"/>
    </row>
    <row r="114" spans="1:15" ht="12.75" customHeight="1">
      <c r="A114" s="30">
        <v>104</v>
      </c>
      <c r="B114" s="326" t="s">
        <v>88</v>
      </c>
      <c r="C114" s="316">
        <v>1581.1</v>
      </c>
      <c r="D114" s="317">
        <v>1576.0333333333335</v>
      </c>
      <c r="E114" s="317">
        <v>1558.0666666666671</v>
      </c>
      <c r="F114" s="317">
        <v>1535.0333333333335</v>
      </c>
      <c r="G114" s="317">
        <v>1517.0666666666671</v>
      </c>
      <c r="H114" s="317">
        <v>1599.0666666666671</v>
      </c>
      <c r="I114" s="317">
        <v>1617.0333333333338</v>
      </c>
      <c r="J114" s="317">
        <v>1640.0666666666671</v>
      </c>
      <c r="K114" s="316">
        <v>1594</v>
      </c>
      <c r="L114" s="316">
        <v>1553</v>
      </c>
      <c r="M114" s="316">
        <v>4.1452999999999998</v>
      </c>
      <c r="N114" s="1"/>
      <c r="O114" s="1"/>
    </row>
    <row r="115" spans="1:15" ht="12.75" customHeight="1">
      <c r="A115" s="30">
        <v>105</v>
      </c>
      <c r="B115" s="326" t="s">
        <v>89</v>
      </c>
      <c r="C115" s="316">
        <v>637.79999999999995</v>
      </c>
      <c r="D115" s="317">
        <v>636.84999999999991</v>
      </c>
      <c r="E115" s="317">
        <v>627.79999999999984</v>
      </c>
      <c r="F115" s="317">
        <v>617.79999999999995</v>
      </c>
      <c r="G115" s="317">
        <v>608.74999999999989</v>
      </c>
      <c r="H115" s="317">
        <v>646.8499999999998</v>
      </c>
      <c r="I115" s="317">
        <v>655.9</v>
      </c>
      <c r="J115" s="317">
        <v>665.89999999999975</v>
      </c>
      <c r="K115" s="316">
        <v>645.9</v>
      </c>
      <c r="L115" s="316">
        <v>626.85</v>
      </c>
      <c r="M115" s="316">
        <v>10.53543</v>
      </c>
      <c r="N115" s="1"/>
      <c r="O115" s="1"/>
    </row>
    <row r="116" spans="1:15" ht="12.75" customHeight="1">
      <c r="A116" s="30">
        <v>106</v>
      </c>
      <c r="B116" s="326" t="s">
        <v>90</v>
      </c>
      <c r="C116" s="316">
        <v>911.45</v>
      </c>
      <c r="D116" s="317">
        <v>912.05000000000007</v>
      </c>
      <c r="E116" s="317">
        <v>895.40000000000009</v>
      </c>
      <c r="F116" s="317">
        <v>879.35</v>
      </c>
      <c r="G116" s="317">
        <v>862.7</v>
      </c>
      <c r="H116" s="317">
        <v>928.10000000000014</v>
      </c>
      <c r="I116" s="317">
        <v>944.75</v>
      </c>
      <c r="J116" s="317">
        <v>960.80000000000018</v>
      </c>
      <c r="K116" s="316">
        <v>928.7</v>
      </c>
      <c r="L116" s="316">
        <v>896</v>
      </c>
      <c r="M116" s="316">
        <v>9.0047499999999996</v>
      </c>
      <c r="N116" s="1"/>
      <c r="O116" s="1"/>
    </row>
    <row r="117" spans="1:15" ht="12.75" customHeight="1">
      <c r="A117" s="30">
        <v>107</v>
      </c>
      <c r="B117" s="326" t="s">
        <v>343</v>
      </c>
      <c r="C117" s="316">
        <v>982.2</v>
      </c>
      <c r="D117" s="317">
        <v>979.91666666666663</v>
      </c>
      <c r="E117" s="317">
        <v>962.83333333333326</v>
      </c>
      <c r="F117" s="317">
        <v>943.46666666666658</v>
      </c>
      <c r="G117" s="317">
        <v>926.38333333333321</v>
      </c>
      <c r="H117" s="317">
        <v>999.2833333333333</v>
      </c>
      <c r="I117" s="317">
        <v>1016.3666666666666</v>
      </c>
      <c r="J117" s="317">
        <v>1035.7333333333333</v>
      </c>
      <c r="K117" s="316">
        <v>997</v>
      </c>
      <c r="L117" s="316">
        <v>960.55</v>
      </c>
      <c r="M117" s="316">
        <v>0.63051000000000001</v>
      </c>
      <c r="N117" s="1"/>
      <c r="O117" s="1"/>
    </row>
    <row r="118" spans="1:15" ht="12.75" customHeight="1">
      <c r="A118" s="30">
        <v>108</v>
      </c>
      <c r="B118" s="326" t="s">
        <v>326</v>
      </c>
      <c r="C118" s="316">
        <v>3210.35</v>
      </c>
      <c r="D118" s="317">
        <v>3263.4500000000003</v>
      </c>
      <c r="E118" s="317">
        <v>3126.9000000000005</v>
      </c>
      <c r="F118" s="317">
        <v>3043.4500000000003</v>
      </c>
      <c r="G118" s="317">
        <v>2906.9000000000005</v>
      </c>
      <c r="H118" s="317">
        <v>3346.9000000000005</v>
      </c>
      <c r="I118" s="317">
        <v>3483.4500000000007</v>
      </c>
      <c r="J118" s="317">
        <v>3566.9000000000005</v>
      </c>
      <c r="K118" s="316">
        <v>3400</v>
      </c>
      <c r="L118" s="316">
        <v>3180</v>
      </c>
      <c r="M118" s="316">
        <v>0.96947000000000005</v>
      </c>
      <c r="N118" s="1"/>
      <c r="O118" s="1"/>
    </row>
    <row r="119" spans="1:15" ht="12.75" customHeight="1">
      <c r="A119" s="30">
        <v>109</v>
      </c>
      <c r="B119" s="326" t="s">
        <v>250</v>
      </c>
      <c r="C119" s="316">
        <v>365</v>
      </c>
      <c r="D119" s="317">
        <v>362.5</v>
      </c>
      <c r="E119" s="317">
        <v>358</v>
      </c>
      <c r="F119" s="317">
        <v>351</v>
      </c>
      <c r="G119" s="317">
        <v>346.5</v>
      </c>
      <c r="H119" s="317">
        <v>369.5</v>
      </c>
      <c r="I119" s="317">
        <v>374</v>
      </c>
      <c r="J119" s="317">
        <v>381</v>
      </c>
      <c r="K119" s="316">
        <v>367</v>
      </c>
      <c r="L119" s="316">
        <v>355.5</v>
      </c>
      <c r="M119" s="316">
        <v>7.78207</v>
      </c>
      <c r="N119" s="1"/>
      <c r="O119" s="1"/>
    </row>
    <row r="120" spans="1:15" ht="12.75" customHeight="1">
      <c r="A120" s="30">
        <v>110</v>
      </c>
      <c r="B120" s="326" t="s">
        <v>327</v>
      </c>
      <c r="C120" s="316">
        <v>227.85</v>
      </c>
      <c r="D120" s="317">
        <v>221.68333333333331</v>
      </c>
      <c r="E120" s="317">
        <v>208.36666666666662</v>
      </c>
      <c r="F120" s="317">
        <v>188.8833333333333</v>
      </c>
      <c r="G120" s="317">
        <v>175.56666666666661</v>
      </c>
      <c r="H120" s="317">
        <v>241.16666666666663</v>
      </c>
      <c r="I120" s="317">
        <v>254.48333333333329</v>
      </c>
      <c r="J120" s="317">
        <v>273.96666666666664</v>
      </c>
      <c r="K120" s="316">
        <v>235</v>
      </c>
      <c r="L120" s="316">
        <v>202.2</v>
      </c>
      <c r="M120" s="316">
        <v>22.853840000000002</v>
      </c>
      <c r="N120" s="1"/>
      <c r="O120" s="1"/>
    </row>
    <row r="121" spans="1:15" ht="12.75" customHeight="1">
      <c r="A121" s="30">
        <v>111</v>
      </c>
      <c r="B121" s="326" t="s">
        <v>91</v>
      </c>
      <c r="C121" s="316">
        <v>125.85</v>
      </c>
      <c r="D121" s="317">
        <v>126.64999999999999</v>
      </c>
      <c r="E121" s="317">
        <v>124.29999999999998</v>
      </c>
      <c r="F121" s="317">
        <v>122.74999999999999</v>
      </c>
      <c r="G121" s="317">
        <v>120.39999999999998</v>
      </c>
      <c r="H121" s="317">
        <v>128.19999999999999</v>
      </c>
      <c r="I121" s="317">
        <v>130.54999999999998</v>
      </c>
      <c r="J121" s="317">
        <v>132.1</v>
      </c>
      <c r="K121" s="316">
        <v>129</v>
      </c>
      <c r="L121" s="316">
        <v>125.1</v>
      </c>
      <c r="M121" s="316">
        <v>9.9508899999999993</v>
      </c>
      <c r="N121" s="1"/>
      <c r="O121" s="1"/>
    </row>
    <row r="122" spans="1:15" ht="12.75" customHeight="1">
      <c r="A122" s="30">
        <v>112</v>
      </c>
      <c r="B122" s="326" t="s">
        <v>92</v>
      </c>
      <c r="C122" s="316">
        <v>1008.6</v>
      </c>
      <c r="D122" s="317">
        <v>1008.65</v>
      </c>
      <c r="E122" s="317">
        <v>999.94999999999993</v>
      </c>
      <c r="F122" s="317">
        <v>991.3</v>
      </c>
      <c r="G122" s="317">
        <v>982.59999999999991</v>
      </c>
      <c r="H122" s="317">
        <v>1017.3</v>
      </c>
      <c r="I122" s="317">
        <v>1026</v>
      </c>
      <c r="J122" s="317">
        <v>1034.6500000000001</v>
      </c>
      <c r="K122" s="316">
        <v>1017.35</v>
      </c>
      <c r="L122" s="316">
        <v>1000</v>
      </c>
      <c r="M122" s="316">
        <v>3.1593800000000001</v>
      </c>
      <c r="N122" s="1"/>
      <c r="O122" s="1"/>
    </row>
    <row r="123" spans="1:15" ht="12.75" customHeight="1">
      <c r="A123" s="30">
        <v>113</v>
      </c>
      <c r="B123" s="326" t="s">
        <v>344</v>
      </c>
      <c r="C123" s="316">
        <v>865.1</v>
      </c>
      <c r="D123" s="317">
        <v>857.76666666666677</v>
      </c>
      <c r="E123" s="317">
        <v>847.53333333333353</v>
      </c>
      <c r="F123" s="317">
        <v>829.96666666666681</v>
      </c>
      <c r="G123" s="317">
        <v>819.73333333333358</v>
      </c>
      <c r="H123" s="317">
        <v>875.33333333333348</v>
      </c>
      <c r="I123" s="317">
        <v>885.56666666666683</v>
      </c>
      <c r="J123" s="317">
        <v>903.13333333333344</v>
      </c>
      <c r="K123" s="316">
        <v>868</v>
      </c>
      <c r="L123" s="316">
        <v>840.2</v>
      </c>
      <c r="M123" s="316">
        <v>1.3570199999999999</v>
      </c>
      <c r="N123" s="1"/>
      <c r="O123" s="1"/>
    </row>
    <row r="124" spans="1:15" ht="12.75" customHeight="1">
      <c r="A124" s="30">
        <v>114</v>
      </c>
      <c r="B124" s="326" t="s">
        <v>93</v>
      </c>
      <c r="C124" s="316">
        <v>510.8</v>
      </c>
      <c r="D124" s="317">
        <v>515.35</v>
      </c>
      <c r="E124" s="317">
        <v>503.80000000000007</v>
      </c>
      <c r="F124" s="317">
        <v>496.80000000000007</v>
      </c>
      <c r="G124" s="317">
        <v>485.25000000000011</v>
      </c>
      <c r="H124" s="317">
        <v>522.35</v>
      </c>
      <c r="I124" s="317">
        <v>533.9</v>
      </c>
      <c r="J124" s="317">
        <v>540.9</v>
      </c>
      <c r="K124" s="316">
        <v>526.9</v>
      </c>
      <c r="L124" s="316">
        <v>508.35</v>
      </c>
      <c r="M124" s="316">
        <v>35.69229</v>
      </c>
      <c r="N124" s="1"/>
      <c r="O124" s="1"/>
    </row>
    <row r="125" spans="1:15" ht="12.75" customHeight="1">
      <c r="A125" s="30">
        <v>115</v>
      </c>
      <c r="B125" s="326" t="s">
        <v>251</v>
      </c>
      <c r="C125" s="316">
        <v>1427.45</v>
      </c>
      <c r="D125" s="317">
        <v>1422.8666666666668</v>
      </c>
      <c r="E125" s="317">
        <v>1400.7333333333336</v>
      </c>
      <c r="F125" s="317">
        <v>1374.0166666666669</v>
      </c>
      <c r="G125" s="317">
        <v>1351.8833333333337</v>
      </c>
      <c r="H125" s="317">
        <v>1449.5833333333335</v>
      </c>
      <c r="I125" s="317">
        <v>1471.7166666666667</v>
      </c>
      <c r="J125" s="317">
        <v>1498.4333333333334</v>
      </c>
      <c r="K125" s="316">
        <v>1445</v>
      </c>
      <c r="L125" s="316">
        <v>1396.15</v>
      </c>
      <c r="M125" s="316">
        <v>1.0281</v>
      </c>
      <c r="N125" s="1"/>
      <c r="O125" s="1"/>
    </row>
    <row r="126" spans="1:15" ht="12.75" customHeight="1">
      <c r="A126" s="30">
        <v>116</v>
      </c>
      <c r="B126" s="326" t="s">
        <v>349</v>
      </c>
      <c r="C126" s="316">
        <v>232.45</v>
      </c>
      <c r="D126" s="317">
        <v>235.16666666666666</v>
      </c>
      <c r="E126" s="317">
        <v>227.2833333333333</v>
      </c>
      <c r="F126" s="317">
        <v>222.11666666666665</v>
      </c>
      <c r="G126" s="317">
        <v>214.23333333333329</v>
      </c>
      <c r="H126" s="317">
        <v>240.33333333333331</v>
      </c>
      <c r="I126" s="317">
        <v>248.2166666666667</v>
      </c>
      <c r="J126" s="317">
        <v>253.38333333333333</v>
      </c>
      <c r="K126" s="316">
        <v>243.05</v>
      </c>
      <c r="L126" s="316">
        <v>230</v>
      </c>
      <c r="M126" s="316">
        <v>5.8372299999999999</v>
      </c>
      <c r="N126" s="1"/>
      <c r="O126" s="1"/>
    </row>
    <row r="127" spans="1:15" ht="12.75" customHeight="1">
      <c r="A127" s="30">
        <v>117</v>
      </c>
      <c r="B127" s="326" t="s">
        <v>345</v>
      </c>
      <c r="C127" s="316">
        <v>77.95</v>
      </c>
      <c r="D127" s="317">
        <v>77.583333333333329</v>
      </c>
      <c r="E127" s="317">
        <v>76.466666666666654</v>
      </c>
      <c r="F127" s="317">
        <v>74.98333333333332</v>
      </c>
      <c r="G127" s="317">
        <v>73.866666666666646</v>
      </c>
      <c r="H127" s="317">
        <v>79.066666666666663</v>
      </c>
      <c r="I127" s="317">
        <v>80.183333333333337</v>
      </c>
      <c r="J127" s="317">
        <v>81.666666666666671</v>
      </c>
      <c r="K127" s="316">
        <v>78.7</v>
      </c>
      <c r="L127" s="316">
        <v>76.099999999999994</v>
      </c>
      <c r="M127" s="316">
        <v>5.0963700000000003</v>
      </c>
      <c r="N127" s="1"/>
      <c r="O127" s="1"/>
    </row>
    <row r="128" spans="1:15" ht="12.75" customHeight="1">
      <c r="A128" s="30">
        <v>118</v>
      </c>
      <c r="B128" s="326" t="s">
        <v>346</v>
      </c>
      <c r="C128" s="316">
        <v>1070.25</v>
      </c>
      <c r="D128" s="317">
        <v>1098.0833333333333</v>
      </c>
      <c r="E128" s="317">
        <v>1027.1666666666665</v>
      </c>
      <c r="F128" s="317">
        <v>984.08333333333326</v>
      </c>
      <c r="G128" s="317">
        <v>913.16666666666652</v>
      </c>
      <c r="H128" s="317">
        <v>1141.1666666666665</v>
      </c>
      <c r="I128" s="317">
        <v>1212.083333333333</v>
      </c>
      <c r="J128" s="317">
        <v>1255.1666666666665</v>
      </c>
      <c r="K128" s="316">
        <v>1169</v>
      </c>
      <c r="L128" s="316">
        <v>1055</v>
      </c>
      <c r="M128" s="316">
        <v>6.5830799999999998</v>
      </c>
      <c r="N128" s="1"/>
      <c r="O128" s="1"/>
    </row>
    <row r="129" spans="1:15" ht="12.75" customHeight="1">
      <c r="A129" s="30">
        <v>119</v>
      </c>
      <c r="B129" s="326" t="s">
        <v>94</v>
      </c>
      <c r="C129" s="316">
        <v>2028.6</v>
      </c>
      <c r="D129" s="317">
        <v>2065.1833333333329</v>
      </c>
      <c r="E129" s="317">
        <v>1984.4166666666661</v>
      </c>
      <c r="F129" s="317">
        <v>1940.2333333333331</v>
      </c>
      <c r="G129" s="317">
        <v>1859.4666666666662</v>
      </c>
      <c r="H129" s="317">
        <v>2109.3666666666659</v>
      </c>
      <c r="I129" s="317">
        <v>2190.1333333333332</v>
      </c>
      <c r="J129" s="317">
        <v>2234.3166666666657</v>
      </c>
      <c r="K129" s="316">
        <v>2145.9499999999998</v>
      </c>
      <c r="L129" s="316">
        <v>2021</v>
      </c>
      <c r="M129" s="316">
        <v>13.197789999999999</v>
      </c>
      <c r="N129" s="1"/>
      <c r="O129" s="1"/>
    </row>
    <row r="130" spans="1:15" ht="12.75" customHeight="1">
      <c r="A130" s="30">
        <v>120</v>
      </c>
      <c r="B130" s="326" t="s">
        <v>347</v>
      </c>
      <c r="C130" s="316">
        <v>250.1</v>
      </c>
      <c r="D130" s="317">
        <v>249.91666666666666</v>
      </c>
      <c r="E130" s="317">
        <v>246.63333333333333</v>
      </c>
      <c r="F130" s="317">
        <v>243.16666666666666</v>
      </c>
      <c r="G130" s="317">
        <v>239.88333333333333</v>
      </c>
      <c r="H130" s="317">
        <v>253.38333333333333</v>
      </c>
      <c r="I130" s="317">
        <v>256.66666666666669</v>
      </c>
      <c r="J130" s="317">
        <v>260.13333333333333</v>
      </c>
      <c r="K130" s="316">
        <v>253.2</v>
      </c>
      <c r="L130" s="316">
        <v>246.45</v>
      </c>
      <c r="M130" s="316">
        <v>23.703970000000002</v>
      </c>
      <c r="N130" s="1"/>
      <c r="O130" s="1"/>
    </row>
    <row r="131" spans="1:15" ht="12.75" customHeight="1">
      <c r="A131" s="30">
        <v>121</v>
      </c>
      <c r="B131" s="326" t="s">
        <v>252</v>
      </c>
      <c r="C131" s="316">
        <v>47.9</v>
      </c>
      <c r="D131" s="317">
        <v>47.800000000000004</v>
      </c>
      <c r="E131" s="317">
        <v>46.70000000000001</v>
      </c>
      <c r="F131" s="317">
        <v>45.500000000000007</v>
      </c>
      <c r="G131" s="317">
        <v>44.400000000000013</v>
      </c>
      <c r="H131" s="317">
        <v>49.000000000000007</v>
      </c>
      <c r="I131" s="317">
        <v>50.1</v>
      </c>
      <c r="J131" s="317">
        <v>51.300000000000004</v>
      </c>
      <c r="K131" s="316">
        <v>48.9</v>
      </c>
      <c r="L131" s="316">
        <v>46.6</v>
      </c>
      <c r="M131" s="316">
        <v>19.983329999999999</v>
      </c>
      <c r="N131" s="1"/>
      <c r="O131" s="1"/>
    </row>
    <row r="132" spans="1:15" ht="12.75" customHeight="1">
      <c r="A132" s="30">
        <v>122</v>
      </c>
      <c r="B132" s="326" t="s">
        <v>348</v>
      </c>
      <c r="C132" s="316">
        <v>702.45</v>
      </c>
      <c r="D132" s="317">
        <v>692.98333333333323</v>
      </c>
      <c r="E132" s="317">
        <v>678.16666666666652</v>
      </c>
      <c r="F132" s="317">
        <v>653.88333333333333</v>
      </c>
      <c r="G132" s="317">
        <v>639.06666666666661</v>
      </c>
      <c r="H132" s="317">
        <v>717.26666666666642</v>
      </c>
      <c r="I132" s="317">
        <v>732.08333333333326</v>
      </c>
      <c r="J132" s="317">
        <v>756.36666666666633</v>
      </c>
      <c r="K132" s="316">
        <v>707.8</v>
      </c>
      <c r="L132" s="316">
        <v>668.7</v>
      </c>
      <c r="M132" s="316">
        <v>0.77464</v>
      </c>
      <c r="N132" s="1"/>
      <c r="O132" s="1"/>
    </row>
    <row r="133" spans="1:15" ht="12.75" customHeight="1">
      <c r="A133" s="30">
        <v>123</v>
      </c>
      <c r="B133" s="326" t="s">
        <v>95</v>
      </c>
      <c r="C133" s="316">
        <v>4165.8500000000004</v>
      </c>
      <c r="D133" s="317">
        <v>4199.3</v>
      </c>
      <c r="E133" s="317">
        <v>4088.05</v>
      </c>
      <c r="F133" s="317">
        <v>4010.25</v>
      </c>
      <c r="G133" s="317">
        <v>3899</v>
      </c>
      <c r="H133" s="317">
        <v>4277.1000000000004</v>
      </c>
      <c r="I133" s="317">
        <v>4388.3500000000004</v>
      </c>
      <c r="J133" s="317">
        <v>4466.1500000000005</v>
      </c>
      <c r="K133" s="316">
        <v>4310.55</v>
      </c>
      <c r="L133" s="316">
        <v>4121.5</v>
      </c>
      <c r="M133" s="316">
        <v>6.8491299999999997</v>
      </c>
      <c r="N133" s="1"/>
      <c r="O133" s="1"/>
    </row>
    <row r="134" spans="1:15" ht="12.75" customHeight="1">
      <c r="A134" s="30">
        <v>124</v>
      </c>
      <c r="B134" s="326" t="s">
        <v>253</v>
      </c>
      <c r="C134" s="316">
        <v>3909.6</v>
      </c>
      <c r="D134" s="317">
        <v>3890.6</v>
      </c>
      <c r="E134" s="317">
        <v>3784.2</v>
      </c>
      <c r="F134" s="317">
        <v>3658.7999999999997</v>
      </c>
      <c r="G134" s="317">
        <v>3552.3999999999996</v>
      </c>
      <c r="H134" s="317">
        <v>4016</v>
      </c>
      <c r="I134" s="317">
        <v>4122.4000000000005</v>
      </c>
      <c r="J134" s="317">
        <v>4247.8</v>
      </c>
      <c r="K134" s="316">
        <v>3997</v>
      </c>
      <c r="L134" s="316">
        <v>3765.2</v>
      </c>
      <c r="M134" s="316">
        <v>6.3408699999999998</v>
      </c>
      <c r="N134" s="1"/>
      <c r="O134" s="1"/>
    </row>
    <row r="135" spans="1:15" ht="12.75" customHeight="1">
      <c r="A135" s="30">
        <v>125</v>
      </c>
      <c r="B135" s="326" t="s">
        <v>97</v>
      </c>
      <c r="C135" s="316">
        <v>329.15</v>
      </c>
      <c r="D135" s="317">
        <v>330.79999999999995</v>
      </c>
      <c r="E135" s="317">
        <v>324.64999999999992</v>
      </c>
      <c r="F135" s="317">
        <v>320.14999999999998</v>
      </c>
      <c r="G135" s="317">
        <v>313.99999999999994</v>
      </c>
      <c r="H135" s="317">
        <v>335.2999999999999</v>
      </c>
      <c r="I135" s="317">
        <v>341.45</v>
      </c>
      <c r="J135" s="317">
        <v>345.94999999999987</v>
      </c>
      <c r="K135" s="316">
        <v>336.95</v>
      </c>
      <c r="L135" s="316">
        <v>326.3</v>
      </c>
      <c r="M135" s="316">
        <v>105.54131</v>
      </c>
      <c r="N135" s="1"/>
      <c r="O135" s="1"/>
    </row>
    <row r="136" spans="1:15" ht="12.75" customHeight="1">
      <c r="A136" s="30">
        <v>126</v>
      </c>
      <c r="B136" s="326" t="s">
        <v>244</v>
      </c>
      <c r="C136" s="316">
        <v>3666.2</v>
      </c>
      <c r="D136" s="317">
        <v>3719.3333333333335</v>
      </c>
      <c r="E136" s="317">
        <v>3549.0166666666669</v>
      </c>
      <c r="F136" s="317">
        <v>3431.8333333333335</v>
      </c>
      <c r="G136" s="317">
        <v>3261.5166666666669</v>
      </c>
      <c r="H136" s="317">
        <v>3836.5166666666669</v>
      </c>
      <c r="I136" s="317">
        <v>4006.8333333333335</v>
      </c>
      <c r="J136" s="317">
        <v>4124.0166666666664</v>
      </c>
      <c r="K136" s="316">
        <v>3889.65</v>
      </c>
      <c r="L136" s="316">
        <v>3602.15</v>
      </c>
      <c r="M136" s="316">
        <v>8.5878700000000006</v>
      </c>
      <c r="N136" s="1"/>
      <c r="O136" s="1"/>
    </row>
    <row r="137" spans="1:15" ht="12.75" customHeight="1">
      <c r="A137" s="30">
        <v>127</v>
      </c>
      <c r="B137" s="326" t="s">
        <v>98</v>
      </c>
      <c r="C137" s="316">
        <v>3930.65</v>
      </c>
      <c r="D137" s="317">
        <v>3919.8333333333335</v>
      </c>
      <c r="E137" s="317">
        <v>3890.8166666666671</v>
      </c>
      <c r="F137" s="317">
        <v>3850.9833333333336</v>
      </c>
      <c r="G137" s="317">
        <v>3821.9666666666672</v>
      </c>
      <c r="H137" s="317">
        <v>3959.666666666667</v>
      </c>
      <c r="I137" s="317">
        <v>3988.6833333333334</v>
      </c>
      <c r="J137" s="317">
        <v>4028.5166666666669</v>
      </c>
      <c r="K137" s="316">
        <v>3948.85</v>
      </c>
      <c r="L137" s="316">
        <v>3880</v>
      </c>
      <c r="M137" s="316">
        <v>2.39479</v>
      </c>
      <c r="N137" s="1"/>
      <c r="O137" s="1"/>
    </row>
    <row r="138" spans="1:15" ht="12.75" customHeight="1">
      <c r="A138" s="30">
        <v>128</v>
      </c>
      <c r="B138" s="326" t="s">
        <v>561</v>
      </c>
      <c r="C138" s="316">
        <v>2243.75</v>
      </c>
      <c r="D138" s="317">
        <v>2249.1166666666668</v>
      </c>
      <c r="E138" s="317">
        <v>2207.2333333333336</v>
      </c>
      <c r="F138" s="317">
        <v>2170.7166666666667</v>
      </c>
      <c r="G138" s="317">
        <v>2128.8333333333335</v>
      </c>
      <c r="H138" s="317">
        <v>2285.6333333333337</v>
      </c>
      <c r="I138" s="317">
        <v>2327.5166666666669</v>
      </c>
      <c r="J138" s="317">
        <v>2364.0333333333338</v>
      </c>
      <c r="K138" s="316">
        <v>2291</v>
      </c>
      <c r="L138" s="316">
        <v>2212.6</v>
      </c>
      <c r="M138" s="316">
        <v>0.16211</v>
      </c>
      <c r="N138" s="1"/>
      <c r="O138" s="1"/>
    </row>
    <row r="139" spans="1:15" ht="12.75" customHeight="1">
      <c r="A139" s="30">
        <v>129</v>
      </c>
      <c r="B139" s="326" t="s">
        <v>353</v>
      </c>
      <c r="C139" s="316">
        <v>57.7</v>
      </c>
      <c r="D139" s="317">
        <v>57.15</v>
      </c>
      <c r="E139" s="317">
        <v>55.8</v>
      </c>
      <c r="F139" s="317">
        <v>53.9</v>
      </c>
      <c r="G139" s="317">
        <v>52.55</v>
      </c>
      <c r="H139" s="317">
        <v>59.05</v>
      </c>
      <c r="I139" s="317">
        <v>60.400000000000006</v>
      </c>
      <c r="J139" s="317">
        <v>62.3</v>
      </c>
      <c r="K139" s="316">
        <v>58.5</v>
      </c>
      <c r="L139" s="316">
        <v>55.25</v>
      </c>
      <c r="M139" s="316">
        <v>12.528549999999999</v>
      </c>
      <c r="N139" s="1"/>
      <c r="O139" s="1"/>
    </row>
    <row r="140" spans="1:15" ht="12.75" customHeight="1">
      <c r="A140" s="30">
        <v>130</v>
      </c>
      <c r="B140" s="326" t="s">
        <v>99</v>
      </c>
      <c r="C140" s="316">
        <v>2362.4499999999998</v>
      </c>
      <c r="D140" s="317">
        <v>2377.3333333333335</v>
      </c>
      <c r="E140" s="317">
        <v>2336.4666666666672</v>
      </c>
      <c r="F140" s="317">
        <v>2310.4833333333336</v>
      </c>
      <c r="G140" s="317">
        <v>2269.6166666666672</v>
      </c>
      <c r="H140" s="317">
        <v>2403.3166666666671</v>
      </c>
      <c r="I140" s="317">
        <v>2444.1833333333329</v>
      </c>
      <c r="J140" s="317">
        <v>2470.166666666667</v>
      </c>
      <c r="K140" s="316">
        <v>2418.1999999999998</v>
      </c>
      <c r="L140" s="316">
        <v>2351.35</v>
      </c>
      <c r="M140" s="316">
        <v>4.0739000000000001</v>
      </c>
      <c r="N140" s="1"/>
      <c r="O140" s="1"/>
    </row>
    <row r="141" spans="1:15" ht="12.75" customHeight="1">
      <c r="A141" s="30">
        <v>131</v>
      </c>
      <c r="B141" s="326" t="s">
        <v>350</v>
      </c>
      <c r="C141" s="316">
        <v>489.45</v>
      </c>
      <c r="D141" s="317">
        <v>492.2166666666667</v>
      </c>
      <c r="E141" s="317">
        <v>480.43333333333339</v>
      </c>
      <c r="F141" s="317">
        <v>471.41666666666669</v>
      </c>
      <c r="G141" s="317">
        <v>459.63333333333338</v>
      </c>
      <c r="H141" s="317">
        <v>501.23333333333341</v>
      </c>
      <c r="I141" s="317">
        <v>513.01666666666665</v>
      </c>
      <c r="J141" s="317">
        <v>522.03333333333342</v>
      </c>
      <c r="K141" s="316">
        <v>504</v>
      </c>
      <c r="L141" s="316">
        <v>483.2</v>
      </c>
      <c r="M141" s="316">
        <v>3.1824300000000001</v>
      </c>
      <c r="N141" s="1"/>
      <c r="O141" s="1"/>
    </row>
    <row r="142" spans="1:15" ht="12.75" customHeight="1">
      <c r="A142" s="30">
        <v>132</v>
      </c>
      <c r="B142" s="326" t="s">
        <v>351</v>
      </c>
      <c r="C142" s="316">
        <v>145.69999999999999</v>
      </c>
      <c r="D142" s="317">
        <v>146.15</v>
      </c>
      <c r="E142" s="317">
        <v>143.85000000000002</v>
      </c>
      <c r="F142" s="317">
        <v>142.00000000000003</v>
      </c>
      <c r="G142" s="317">
        <v>139.70000000000005</v>
      </c>
      <c r="H142" s="317">
        <v>148</v>
      </c>
      <c r="I142" s="317">
        <v>150.30000000000001</v>
      </c>
      <c r="J142" s="317">
        <v>152.14999999999998</v>
      </c>
      <c r="K142" s="316">
        <v>148.44999999999999</v>
      </c>
      <c r="L142" s="316">
        <v>144.30000000000001</v>
      </c>
      <c r="M142" s="316">
        <v>5.6335600000000001</v>
      </c>
      <c r="N142" s="1"/>
      <c r="O142" s="1"/>
    </row>
    <row r="143" spans="1:15" ht="12.75" customHeight="1">
      <c r="A143" s="30">
        <v>133</v>
      </c>
      <c r="B143" s="326" t="s">
        <v>354</v>
      </c>
      <c r="C143" s="316">
        <v>317.60000000000002</v>
      </c>
      <c r="D143" s="317">
        <v>321.13333333333338</v>
      </c>
      <c r="E143" s="317">
        <v>311.01666666666677</v>
      </c>
      <c r="F143" s="317">
        <v>304.43333333333339</v>
      </c>
      <c r="G143" s="317">
        <v>294.31666666666678</v>
      </c>
      <c r="H143" s="317">
        <v>327.71666666666675</v>
      </c>
      <c r="I143" s="317">
        <v>337.83333333333343</v>
      </c>
      <c r="J143" s="317">
        <v>344.41666666666674</v>
      </c>
      <c r="K143" s="316">
        <v>331.25</v>
      </c>
      <c r="L143" s="316">
        <v>314.55</v>
      </c>
      <c r="M143" s="316">
        <v>4.1104099999999999</v>
      </c>
      <c r="N143" s="1"/>
      <c r="O143" s="1"/>
    </row>
    <row r="144" spans="1:15" ht="12.75" customHeight="1">
      <c r="A144" s="30">
        <v>134</v>
      </c>
      <c r="B144" s="326" t="s">
        <v>254</v>
      </c>
      <c r="C144" s="316">
        <v>474.8</v>
      </c>
      <c r="D144" s="317">
        <v>477.5</v>
      </c>
      <c r="E144" s="317">
        <v>468</v>
      </c>
      <c r="F144" s="317">
        <v>461.2</v>
      </c>
      <c r="G144" s="317">
        <v>451.7</v>
      </c>
      <c r="H144" s="317">
        <v>484.3</v>
      </c>
      <c r="I144" s="317">
        <v>493.8</v>
      </c>
      <c r="J144" s="317">
        <v>500.6</v>
      </c>
      <c r="K144" s="316">
        <v>487</v>
      </c>
      <c r="L144" s="316">
        <v>470.7</v>
      </c>
      <c r="M144" s="316">
        <v>2.1335799999999998</v>
      </c>
      <c r="N144" s="1"/>
      <c r="O144" s="1"/>
    </row>
    <row r="145" spans="1:15" ht="12.75" customHeight="1">
      <c r="A145" s="30">
        <v>135</v>
      </c>
      <c r="B145" s="326" t="s">
        <v>255</v>
      </c>
      <c r="C145" s="316">
        <v>1240.6500000000001</v>
      </c>
      <c r="D145" s="317">
        <v>1228.55</v>
      </c>
      <c r="E145" s="317">
        <v>1207.0999999999999</v>
      </c>
      <c r="F145" s="317">
        <v>1173.55</v>
      </c>
      <c r="G145" s="317">
        <v>1152.0999999999999</v>
      </c>
      <c r="H145" s="317">
        <v>1262.0999999999999</v>
      </c>
      <c r="I145" s="317">
        <v>1283.5500000000002</v>
      </c>
      <c r="J145" s="317">
        <v>1317.1</v>
      </c>
      <c r="K145" s="316">
        <v>1250</v>
      </c>
      <c r="L145" s="316">
        <v>1195</v>
      </c>
      <c r="M145" s="316">
        <v>1.23685</v>
      </c>
      <c r="N145" s="1"/>
      <c r="O145" s="1"/>
    </row>
    <row r="146" spans="1:15" ht="12.75" customHeight="1">
      <c r="A146" s="30">
        <v>136</v>
      </c>
      <c r="B146" s="326" t="s">
        <v>355</v>
      </c>
      <c r="C146" s="316">
        <v>61.9</v>
      </c>
      <c r="D146" s="317">
        <v>62.183333333333337</v>
      </c>
      <c r="E146" s="317">
        <v>61.466666666666676</v>
      </c>
      <c r="F146" s="317">
        <v>61.033333333333339</v>
      </c>
      <c r="G146" s="317">
        <v>60.316666666666677</v>
      </c>
      <c r="H146" s="317">
        <v>62.616666666666674</v>
      </c>
      <c r="I146" s="317">
        <v>63.333333333333343</v>
      </c>
      <c r="J146" s="317">
        <v>63.766666666666673</v>
      </c>
      <c r="K146" s="316">
        <v>62.9</v>
      </c>
      <c r="L146" s="316">
        <v>61.75</v>
      </c>
      <c r="M146" s="316">
        <v>7.9239100000000002</v>
      </c>
      <c r="N146" s="1"/>
      <c r="O146" s="1"/>
    </row>
    <row r="147" spans="1:15" ht="12.75" customHeight="1">
      <c r="A147" s="30">
        <v>137</v>
      </c>
      <c r="B147" s="326" t="s">
        <v>352</v>
      </c>
      <c r="C147" s="316">
        <v>163.25</v>
      </c>
      <c r="D147" s="317">
        <v>163.01666666666665</v>
      </c>
      <c r="E147" s="317">
        <v>161.08333333333331</v>
      </c>
      <c r="F147" s="317">
        <v>158.91666666666666</v>
      </c>
      <c r="G147" s="317">
        <v>156.98333333333332</v>
      </c>
      <c r="H147" s="317">
        <v>165.18333333333331</v>
      </c>
      <c r="I147" s="317">
        <v>167.11666666666665</v>
      </c>
      <c r="J147" s="317">
        <v>169.2833333333333</v>
      </c>
      <c r="K147" s="316">
        <v>164.95</v>
      </c>
      <c r="L147" s="316">
        <v>160.85</v>
      </c>
      <c r="M147" s="316">
        <v>1.19703</v>
      </c>
      <c r="N147" s="1"/>
      <c r="O147" s="1"/>
    </row>
    <row r="148" spans="1:15" ht="12.75" customHeight="1">
      <c r="A148" s="30">
        <v>138</v>
      </c>
      <c r="B148" s="326" t="s">
        <v>356</v>
      </c>
      <c r="C148" s="316">
        <v>106.7</v>
      </c>
      <c r="D148" s="317">
        <v>106.78333333333335</v>
      </c>
      <c r="E148" s="317">
        <v>105.26666666666669</v>
      </c>
      <c r="F148" s="317">
        <v>103.83333333333334</v>
      </c>
      <c r="G148" s="317">
        <v>102.31666666666669</v>
      </c>
      <c r="H148" s="317">
        <v>108.2166666666667</v>
      </c>
      <c r="I148" s="317">
        <v>109.73333333333335</v>
      </c>
      <c r="J148" s="317">
        <v>111.1666666666667</v>
      </c>
      <c r="K148" s="316">
        <v>108.3</v>
      </c>
      <c r="L148" s="316">
        <v>105.35</v>
      </c>
      <c r="M148" s="316">
        <v>8.8317099999999993</v>
      </c>
      <c r="N148" s="1"/>
      <c r="O148" s="1"/>
    </row>
    <row r="149" spans="1:15" ht="12.75" customHeight="1">
      <c r="A149" s="30">
        <v>139</v>
      </c>
      <c r="B149" s="326" t="s">
        <v>828</v>
      </c>
      <c r="C149" s="316">
        <v>54.3</v>
      </c>
      <c r="D149" s="317">
        <v>54.033333333333339</v>
      </c>
      <c r="E149" s="317">
        <v>52.466666666666676</v>
      </c>
      <c r="F149" s="317">
        <v>50.63333333333334</v>
      </c>
      <c r="G149" s="317">
        <v>49.066666666666677</v>
      </c>
      <c r="H149" s="317">
        <v>55.866666666666674</v>
      </c>
      <c r="I149" s="317">
        <v>57.433333333333337</v>
      </c>
      <c r="J149" s="317">
        <v>59.266666666666673</v>
      </c>
      <c r="K149" s="316">
        <v>55.6</v>
      </c>
      <c r="L149" s="316">
        <v>52.2</v>
      </c>
      <c r="M149" s="316">
        <v>26.02336</v>
      </c>
      <c r="N149" s="1"/>
      <c r="O149" s="1"/>
    </row>
    <row r="150" spans="1:15" ht="12.75" customHeight="1">
      <c r="A150" s="30">
        <v>140</v>
      </c>
      <c r="B150" s="326" t="s">
        <v>357</v>
      </c>
      <c r="C150" s="316">
        <v>664.95</v>
      </c>
      <c r="D150" s="317">
        <v>662.91666666666663</v>
      </c>
      <c r="E150" s="317">
        <v>652.88333333333321</v>
      </c>
      <c r="F150" s="317">
        <v>640.81666666666661</v>
      </c>
      <c r="G150" s="317">
        <v>630.78333333333319</v>
      </c>
      <c r="H150" s="317">
        <v>674.98333333333323</v>
      </c>
      <c r="I150" s="317">
        <v>685.01666666666677</v>
      </c>
      <c r="J150" s="317">
        <v>697.08333333333326</v>
      </c>
      <c r="K150" s="316">
        <v>672.95</v>
      </c>
      <c r="L150" s="316">
        <v>650.85</v>
      </c>
      <c r="M150" s="316">
        <v>0.67188999999999999</v>
      </c>
      <c r="N150" s="1"/>
      <c r="O150" s="1"/>
    </row>
    <row r="151" spans="1:15" ht="12.75" customHeight="1">
      <c r="A151" s="30">
        <v>141</v>
      </c>
      <c r="B151" s="326" t="s">
        <v>100</v>
      </c>
      <c r="C151" s="316">
        <v>1568.1</v>
      </c>
      <c r="D151" s="317">
        <v>1561.8166666666666</v>
      </c>
      <c r="E151" s="317">
        <v>1537.9833333333331</v>
      </c>
      <c r="F151" s="317">
        <v>1507.8666666666666</v>
      </c>
      <c r="G151" s="317">
        <v>1484.0333333333331</v>
      </c>
      <c r="H151" s="317">
        <v>1591.9333333333332</v>
      </c>
      <c r="I151" s="317">
        <v>1615.7666666666667</v>
      </c>
      <c r="J151" s="317">
        <v>1645.8833333333332</v>
      </c>
      <c r="K151" s="316">
        <v>1585.65</v>
      </c>
      <c r="L151" s="316">
        <v>1531.7</v>
      </c>
      <c r="M151" s="316">
        <v>3.0923500000000002</v>
      </c>
      <c r="N151" s="1"/>
      <c r="O151" s="1"/>
    </row>
    <row r="152" spans="1:15" ht="12.75" customHeight="1">
      <c r="A152" s="30">
        <v>142</v>
      </c>
      <c r="B152" s="326" t="s">
        <v>101</v>
      </c>
      <c r="C152" s="316">
        <v>146.25</v>
      </c>
      <c r="D152" s="317">
        <v>146.18333333333334</v>
      </c>
      <c r="E152" s="317">
        <v>144.36666666666667</v>
      </c>
      <c r="F152" s="317">
        <v>142.48333333333335</v>
      </c>
      <c r="G152" s="317">
        <v>140.66666666666669</v>
      </c>
      <c r="H152" s="317">
        <v>148.06666666666666</v>
      </c>
      <c r="I152" s="317">
        <v>149.88333333333333</v>
      </c>
      <c r="J152" s="317">
        <v>151.76666666666665</v>
      </c>
      <c r="K152" s="316">
        <v>148</v>
      </c>
      <c r="L152" s="316">
        <v>144.30000000000001</v>
      </c>
      <c r="M152" s="316">
        <v>31.802879999999998</v>
      </c>
      <c r="N152" s="1"/>
      <c r="O152" s="1"/>
    </row>
    <row r="153" spans="1:15" ht="12.75" customHeight="1">
      <c r="A153" s="30">
        <v>143</v>
      </c>
      <c r="B153" s="326" t="s">
        <v>829</v>
      </c>
      <c r="C153" s="316">
        <v>129.55000000000001</v>
      </c>
      <c r="D153" s="317">
        <v>127.35000000000001</v>
      </c>
      <c r="E153" s="317">
        <v>118.70000000000002</v>
      </c>
      <c r="F153" s="317">
        <v>107.85000000000001</v>
      </c>
      <c r="G153" s="317">
        <v>99.200000000000017</v>
      </c>
      <c r="H153" s="317">
        <v>138.20000000000002</v>
      </c>
      <c r="I153" s="317">
        <v>146.85000000000002</v>
      </c>
      <c r="J153" s="317">
        <v>157.70000000000002</v>
      </c>
      <c r="K153" s="316">
        <v>136</v>
      </c>
      <c r="L153" s="316">
        <v>116.5</v>
      </c>
      <c r="M153" s="316">
        <v>25.714960000000001</v>
      </c>
      <c r="N153" s="1"/>
      <c r="O153" s="1"/>
    </row>
    <row r="154" spans="1:15" ht="12.75" customHeight="1">
      <c r="A154" s="30">
        <v>144</v>
      </c>
      <c r="B154" s="326" t="s">
        <v>358</v>
      </c>
      <c r="C154" s="316">
        <v>267.25</v>
      </c>
      <c r="D154" s="317">
        <v>265.13333333333338</v>
      </c>
      <c r="E154" s="317">
        <v>259.66666666666674</v>
      </c>
      <c r="F154" s="317">
        <v>252.08333333333337</v>
      </c>
      <c r="G154" s="317">
        <v>246.61666666666673</v>
      </c>
      <c r="H154" s="317">
        <v>272.71666666666675</v>
      </c>
      <c r="I154" s="317">
        <v>278.18333333333334</v>
      </c>
      <c r="J154" s="317">
        <v>285.76666666666677</v>
      </c>
      <c r="K154" s="316">
        <v>270.60000000000002</v>
      </c>
      <c r="L154" s="316">
        <v>257.55</v>
      </c>
      <c r="M154" s="316">
        <v>1.7449300000000001</v>
      </c>
      <c r="N154" s="1"/>
      <c r="O154" s="1"/>
    </row>
    <row r="155" spans="1:15" ht="12.75" customHeight="1">
      <c r="A155" s="30">
        <v>145</v>
      </c>
      <c r="B155" s="326" t="s">
        <v>102</v>
      </c>
      <c r="C155" s="316">
        <v>91.1</v>
      </c>
      <c r="D155" s="317">
        <v>91.216666666666654</v>
      </c>
      <c r="E155" s="317">
        <v>88.533333333333303</v>
      </c>
      <c r="F155" s="317">
        <v>85.966666666666654</v>
      </c>
      <c r="G155" s="317">
        <v>83.283333333333303</v>
      </c>
      <c r="H155" s="317">
        <v>93.783333333333303</v>
      </c>
      <c r="I155" s="317">
        <v>96.466666666666669</v>
      </c>
      <c r="J155" s="317">
        <v>99.033333333333303</v>
      </c>
      <c r="K155" s="316">
        <v>93.9</v>
      </c>
      <c r="L155" s="316">
        <v>88.65</v>
      </c>
      <c r="M155" s="316">
        <v>371.90821</v>
      </c>
      <c r="N155" s="1"/>
      <c r="O155" s="1"/>
    </row>
    <row r="156" spans="1:15" ht="12.75" customHeight="1">
      <c r="A156" s="30">
        <v>146</v>
      </c>
      <c r="B156" s="326" t="s">
        <v>360</v>
      </c>
      <c r="C156" s="316">
        <v>370</v>
      </c>
      <c r="D156" s="317">
        <v>370.0333333333333</v>
      </c>
      <c r="E156" s="317">
        <v>366.06666666666661</v>
      </c>
      <c r="F156" s="317">
        <v>362.13333333333333</v>
      </c>
      <c r="G156" s="317">
        <v>358.16666666666663</v>
      </c>
      <c r="H156" s="317">
        <v>373.96666666666658</v>
      </c>
      <c r="I156" s="317">
        <v>377.93333333333328</v>
      </c>
      <c r="J156" s="317">
        <v>381.86666666666656</v>
      </c>
      <c r="K156" s="316">
        <v>374</v>
      </c>
      <c r="L156" s="316">
        <v>366.1</v>
      </c>
      <c r="M156" s="316">
        <v>1.3978200000000001</v>
      </c>
      <c r="N156" s="1"/>
      <c r="O156" s="1"/>
    </row>
    <row r="157" spans="1:15" ht="12.75" customHeight="1">
      <c r="A157" s="30">
        <v>147</v>
      </c>
      <c r="B157" s="326" t="s">
        <v>359</v>
      </c>
      <c r="C157" s="316">
        <v>4310.2</v>
      </c>
      <c r="D157" s="317">
        <v>4328.7166666666662</v>
      </c>
      <c r="E157" s="317">
        <v>4269.4833333333327</v>
      </c>
      <c r="F157" s="317">
        <v>4228.7666666666664</v>
      </c>
      <c r="G157" s="317">
        <v>4169.5333333333328</v>
      </c>
      <c r="H157" s="317">
        <v>4369.4333333333325</v>
      </c>
      <c r="I157" s="317">
        <v>4428.6666666666661</v>
      </c>
      <c r="J157" s="317">
        <v>4469.3833333333323</v>
      </c>
      <c r="K157" s="316">
        <v>4387.95</v>
      </c>
      <c r="L157" s="316">
        <v>4288</v>
      </c>
      <c r="M157" s="316">
        <v>0.16442999999999999</v>
      </c>
      <c r="N157" s="1"/>
      <c r="O157" s="1"/>
    </row>
    <row r="158" spans="1:15" ht="12.75" customHeight="1">
      <c r="A158" s="30">
        <v>148</v>
      </c>
      <c r="B158" s="326" t="s">
        <v>361</v>
      </c>
      <c r="C158" s="316">
        <v>145.85</v>
      </c>
      <c r="D158" s="317">
        <v>145.31666666666666</v>
      </c>
      <c r="E158" s="317">
        <v>142.73333333333332</v>
      </c>
      <c r="F158" s="317">
        <v>139.61666666666665</v>
      </c>
      <c r="G158" s="317">
        <v>137.0333333333333</v>
      </c>
      <c r="H158" s="317">
        <v>148.43333333333334</v>
      </c>
      <c r="I158" s="317">
        <v>151.01666666666671</v>
      </c>
      <c r="J158" s="317">
        <v>154.13333333333335</v>
      </c>
      <c r="K158" s="316">
        <v>147.9</v>
      </c>
      <c r="L158" s="316">
        <v>142.19999999999999</v>
      </c>
      <c r="M158" s="316">
        <v>4.3760399999999997</v>
      </c>
      <c r="N158" s="1"/>
      <c r="O158" s="1"/>
    </row>
    <row r="159" spans="1:15" ht="12.75" customHeight="1">
      <c r="A159" s="30">
        <v>149</v>
      </c>
      <c r="B159" s="326" t="s">
        <v>378</v>
      </c>
      <c r="C159" s="316">
        <v>2566.0500000000002</v>
      </c>
      <c r="D159" s="317">
        <v>2602.3666666666668</v>
      </c>
      <c r="E159" s="317">
        <v>2529.7333333333336</v>
      </c>
      <c r="F159" s="317">
        <v>2493.416666666667</v>
      </c>
      <c r="G159" s="317">
        <v>2420.7833333333338</v>
      </c>
      <c r="H159" s="317">
        <v>2638.6833333333334</v>
      </c>
      <c r="I159" s="317">
        <v>2711.3166666666666</v>
      </c>
      <c r="J159" s="317">
        <v>2747.6333333333332</v>
      </c>
      <c r="K159" s="316">
        <v>2675</v>
      </c>
      <c r="L159" s="316">
        <v>2566.0500000000002</v>
      </c>
      <c r="M159" s="316">
        <v>0.27772999999999998</v>
      </c>
      <c r="N159" s="1"/>
      <c r="O159" s="1"/>
    </row>
    <row r="160" spans="1:15" ht="12.75" customHeight="1">
      <c r="A160" s="30">
        <v>150</v>
      </c>
      <c r="B160" s="326" t="s">
        <v>256</v>
      </c>
      <c r="C160" s="316">
        <v>250.9</v>
      </c>
      <c r="D160" s="317">
        <v>250.25</v>
      </c>
      <c r="E160" s="317">
        <v>247.85</v>
      </c>
      <c r="F160" s="317">
        <v>244.79999999999998</v>
      </c>
      <c r="G160" s="317">
        <v>242.39999999999998</v>
      </c>
      <c r="H160" s="317">
        <v>253.3</v>
      </c>
      <c r="I160" s="317">
        <v>255.7</v>
      </c>
      <c r="J160" s="317">
        <v>258.75</v>
      </c>
      <c r="K160" s="316">
        <v>252.65</v>
      </c>
      <c r="L160" s="316">
        <v>247.2</v>
      </c>
      <c r="M160" s="316">
        <v>13.519450000000001</v>
      </c>
      <c r="N160" s="1"/>
      <c r="O160" s="1"/>
    </row>
    <row r="161" spans="1:15" ht="12.75" customHeight="1">
      <c r="A161" s="30">
        <v>151</v>
      </c>
      <c r="B161" s="326" t="s">
        <v>364</v>
      </c>
      <c r="C161" s="316">
        <v>18.7</v>
      </c>
      <c r="D161" s="317">
        <v>18.7</v>
      </c>
      <c r="E161" s="317">
        <v>18.7</v>
      </c>
      <c r="F161" s="317">
        <v>18.7</v>
      </c>
      <c r="G161" s="317">
        <v>18.7</v>
      </c>
      <c r="H161" s="317">
        <v>18.7</v>
      </c>
      <c r="I161" s="317">
        <v>18.7</v>
      </c>
      <c r="J161" s="317">
        <v>18.7</v>
      </c>
      <c r="K161" s="316">
        <v>18.7</v>
      </c>
      <c r="L161" s="316">
        <v>18.7</v>
      </c>
      <c r="M161" s="316">
        <v>3.16717</v>
      </c>
      <c r="N161" s="1"/>
      <c r="O161" s="1"/>
    </row>
    <row r="162" spans="1:15" ht="12.75" customHeight="1">
      <c r="A162" s="30">
        <v>152</v>
      </c>
      <c r="B162" s="326" t="s">
        <v>362</v>
      </c>
      <c r="C162" s="316">
        <v>112.45</v>
      </c>
      <c r="D162" s="317">
        <v>114.34999999999998</v>
      </c>
      <c r="E162" s="317">
        <v>108.69999999999996</v>
      </c>
      <c r="F162" s="317">
        <v>104.94999999999997</v>
      </c>
      <c r="G162" s="317">
        <v>99.299999999999955</v>
      </c>
      <c r="H162" s="317">
        <v>118.09999999999997</v>
      </c>
      <c r="I162" s="317">
        <v>123.74999999999997</v>
      </c>
      <c r="J162" s="317">
        <v>127.49999999999997</v>
      </c>
      <c r="K162" s="316">
        <v>120</v>
      </c>
      <c r="L162" s="316">
        <v>110.6</v>
      </c>
      <c r="M162" s="316">
        <v>167.66254000000001</v>
      </c>
      <c r="N162" s="1"/>
      <c r="O162" s="1"/>
    </row>
    <row r="163" spans="1:15" ht="12.75" customHeight="1">
      <c r="A163" s="30">
        <v>153</v>
      </c>
      <c r="B163" s="326" t="s">
        <v>377</v>
      </c>
      <c r="C163" s="316">
        <v>311.2</v>
      </c>
      <c r="D163" s="317">
        <v>311.95</v>
      </c>
      <c r="E163" s="317">
        <v>304</v>
      </c>
      <c r="F163" s="317">
        <v>296.8</v>
      </c>
      <c r="G163" s="317">
        <v>288.85000000000002</v>
      </c>
      <c r="H163" s="317">
        <v>319.14999999999998</v>
      </c>
      <c r="I163" s="317">
        <v>327.09999999999991</v>
      </c>
      <c r="J163" s="317">
        <v>334.29999999999995</v>
      </c>
      <c r="K163" s="316">
        <v>319.89999999999998</v>
      </c>
      <c r="L163" s="316">
        <v>304.75</v>
      </c>
      <c r="M163" s="316">
        <v>3.6391200000000001</v>
      </c>
      <c r="N163" s="1"/>
      <c r="O163" s="1"/>
    </row>
    <row r="164" spans="1:15" ht="12.75" customHeight="1">
      <c r="A164" s="30">
        <v>154</v>
      </c>
      <c r="B164" s="326" t="s">
        <v>103</v>
      </c>
      <c r="C164" s="316">
        <v>160.19999999999999</v>
      </c>
      <c r="D164" s="317">
        <v>159.53333333333333</v>
      </c>
      <c r="E164" s="317">
        <v>158.06666666666666</v>
      </c>
      <c r="F164" s="317">
        <v>155.93333333333334</v>
      </c>
      <c r="G164" s="317">
        <v>154.46666666666667</v>
      </c>
      <c r="H164" s="317">
        <v>161.66666666666666</v>
      </c>
      <c r="I164" s="317">
        <v>163.1333333333333</v>
      </c>
      <c r="J164" s="317">
        <v>165.26666666666665</v>
      </c>
      <c r="K164" s="316">
        <v>161</v>
      </c>
      <c r="L164" s="316">
        <v>157.4</v>
      </c>
      <c r="M164" s="316">
        <v>79.103139999999996</v>
      </c>
      <c r="N164" s="1"/>
      <c r="O164" s="1"/>
    </row>
    <row r="165" spans="1:15" ht="12.75" customHeight="1">
      <c r="A165" s="30">
        <v>155</v>
      </c>
      <c r="B165" s="326" t="s">
        <v>366</v>
      </c>
      <c r="C165" s="316">
        <v>2786.95</v>
      </c>
      <c r="D165" s="317">
        <v>2806.6833333333329</v>
      </c>
      <c r="E165" s="317">
        <v>2746.3666666666659</v>
      </c>
      <c r="F165" s="317">
        <v>2705.7833333333328</v>
      </c>
      <c r="G165" s="317">
        <v>2645.4666666666658</v>
      </c>
      <c r="H165" s="317">
        <v>2847.266666666666</v>
      </c>
      <c r="I165" s="317">
        <v>2907.5833333333326</v>
      </c>
      <c r="J165" s="317">
        <v>2948.1666666666661</v>
      </c>
      <c r="K165" s="316">
        <v>2867</v>
      </c>
      <c r="L165" s="316">
        <v>2766.1</v>
      </c>
      <c r="M165" s="316">
        <v>0.1145</v>
      </c>
      <c r="N165" s="1"/>
      <c r="O165" s="1"/>
    </row>
    <row r="166" spans="1:15" ht="12.75" customHeight="1">
      <c r="A166" s="30">
        <v>156</v>
      </c>
      <c r="B166" s="326" t="s">
        <v>367</v>
      </c>
      <c r="C166" s="316">
        <v>2910.7</v>
      </c>
      <c r="D166" s="317">
        <v>2943.15</v>
      </c>
      <c r="E166" s="317">
        <v>2867.6000000000004</v>
      </c>
      <c r="F166" s="317">
        <v>2824.5000000000005</v>
      </c>
      <c r="G166" s="317">
        <v>2748.9500000000007</v>
      </c>
      <c r="H166" s="317">
        <v>2986.25</v>
      </c>
      <c r="I166" s="317">
        <v>3061.8</v>
      </c>
      <c r="J166" s="317">
        <v>3104.8999999999996</v>
      </c>
      <c r="K166" s="316">
        <v>3018.7</v>
      </c>
      <c r="L166" s="316">
        <v>2900.05</v>
      </c>
      <c r="M166" s="316">
        <v>0.11688999999999999</v>
      </c>
      <c r="N166" s="1"/>
      <c r="O166" s="1"/>
    </row>
    <row r="167" spans="1:15" ht="12.75" customHeight="1">
      <c r="A167" s="30">
        <v>157</v>
      </c>
      <c r="B167" s="326" t="s">
        <v>373</v>
      </c>
      <c r="C167" s="316">
        <v>379.7</v>
      </c>
      <c r="D167" s="317">
        <v>376.76666666666665</v>
      </c>
      <c r="E167" s="317">
        <v>367.48333333333329</v>
      </c>
      <c r="F167" s="317">
        <v>355.26666666666665</v>
      </c>
      <c r="G167" s="317">
        <v>345.98333333333329</v>
      </c>
      <c r="H167" s="317">
        <v>388.98333333333329</v>
      </c>
      <c r="I167" s="317">
        <v>398.26666666666659</v>
      </c>
      <c r="J167" s="317">
        <v>410.48333333333329</v>
      </c>
      <c r="K167" s="316">
        <v>386.05</v>
      </c>
      <c r="L167" s="316">
        <v>364.55</v>
      </c>
      <c r="M167" s="316">
        <v>2.9333900000000002</v>
      </c>
      <c r="N167" s="1"/>
      <c r="O167" s="1"/>
    </row>
    <row r="168" spans="1:15" ht="12.75" customHeight="1">
      <c r="A168" s="30">
        <v>158</v>
      </c>
      <c r="B168" s="326" t="s">
        <v>368</v>
      </c>
      <c r="C168" s="316">
        <v>122.7</v>
      </c>
      <c r="D168" s="317">
        <v>124.15000000000002</v>
      </c>
      <c r="E168" s="317">
        <v>120.95000000000005</v>
      </c>
      <c r="F168" s="317">
        <v>119.20000000000003</v>
      </c>
      <c r="G168" s="317">
        <v>116.00000000000006</v>
      </c>
      <c r="H168" s="317">
        <v>125.90000000000003</v>
      </c>
      <c r="I168" s="317">
        <v>129.1</v>
      </c>
      <c r="J168" s="317">
        <v>130.85000000000002</v>
      </c>
      <c r="K168" s="316">
        <v>127.35</v>
      </c>
      <c r="L168" s="316">
        <v>122.4</v>
      </c>
      <c r="M168" s="316">
        <v>9.4205500000000004</v>
      </c>
      <c r="N168" s="1"/>
      <c r="O168" s="1"/>
    </row>
    <row r="169" spans="1:15" ht="12.75" customHeight="1">
      <c r="A169" s="30">
        <v>159</v>
      </c>
      <c r="B169" s="326" t="s">
        <v>369</v>
      </c>
      <c r="C169" s="316">
        <v>5053.95</v>
      </c>
      <c r="D169" s="317">
        <v>5027.166666666667</v>
      </c>
      <c r="E169" s="317">
        <v>4979.3333333333339</v>
      </c>
      <c r="F169" s="317">
        <v>4904.7166666666672</v>
      </c>
      <c r="G169" s="317">
        <v>4856.8833333333341</v>
      </c>
      <c r="H169" s="317">
        <v>5101.7833333333338</v>
      </c>
      <c r="I169" s="317">
        <v>5149.6166666666677</v>
      </c>
      <c r="J169" s="317">
        <v>5224.2333333333336</v>
      </c>
      <c r="K169" s="316">
        <v>5075</v>
      </c>
      <c r="L169" s="316">
        <v>4952.55</v>
      </c>
      <c r="M169" s="316">
        <v>3.6360000000000003E-2</v>
      </c>
      <c r="N169" s="1"/>
      <c r="O169" s="1"/>
    </row>
    <row r="170" spans="1:15" ht="12.75" customHeight="1">
      <c r="A170" s="30">
        <v>160</v>
      </c>
      <c r="B170" s="326" t="s">
        <v>257</v>
      </c>
      <c r="C170" s="316">
        <v>3055.85</v>
      </c>
      <c r="D170" s="317">
        <v>3070.2333333333336</v>
      </c>
      <c r="E170" s="317">
        <v>3010.4666666666672</v>
      </c>
      <c r="F170" s="317">
        <v>2965.0833333333335</v>
      </c>
      <c r="G170" s="317">
        <v>2905.3166666666671</v>
      </c>
      <c r="H170" s="317">
        <v>3115.6166666666672</v>
      </c>
      <c r="I170" s="317">
        <v>3175.3833333333337</v>
      </c>
      <c r="J170" s="317">
        <v>3220.7666666666673</v>
      </c>
      <c r="K170" s="316">
        <v>3130</v>
      </c>
      <c r="L170" s="316">
        <v>3024.85</v>
      </c>
      <c r="M170" s="316">
        <v>1.4688699999999999</v>
      </c>
      <c r="N170" s="1"/>
      <c r="O170" s="1"/>
    </row>
    <row r="171" spans="1:15" ht="12.75" customHeight="1">
      <c r="A171" s="30">
        <v>161</v>
      </c>
      <c r="B171" s="326" t="s">
        <v>370</v>
      </c>
      <c r="C171" s="316">
        <v>1526.25</v>
      </c>
      <c r="D171" s="317">
        <v>1536.5</v>
      </c>
      <c r="E171" s="317">
        <v>1508.75</v>
      </c>
      <c r="F171" s="317">
        <v>1491.25</v>
      </c>
      <c r="G171" s="317">
        <v>1463.5</v>
      </c>
      <c r="H171" s="317">
        <v>1554</v>
      </c>
      <c r="I171" s="317">
        <v>1581.75</v>
      </c>
      <c r="J171" s="317">
        <v>1599.25</v>
      </c>
      <c r="K171" s="316">
        <v>1564.25</v>
      </c>
      <c r="L171" s="316">
        <v>1519</v>
      </c>
      <c r="M171" s="316">
        <v>0.15853999999999999</v>
      </c>
      <c r="N171" s="1"/>
      <c r="O171" s="1"/>
    </row>
    <row r="172" spans="1:15" ht="12.75" customHeight="1">
      <c r="A172" s="30">
        <v>162</v>
      </c>
      <c r="B172" s="326" t="s">
        <v>104</v>
      </c>
      <c r="C172" s="316">
        <v>410.75</v>
      </c>
      <c r="D172" s="317">
        <v>410.61666666666662</v>
      </c>
      <c r="E172" s="317">
        <v>405.23333333333323</v>
      </c>
      <c r="F172" s="317">
        <v>399.71666666666664</v>
      </c>
      <c r="G172" s="317">
        <v>394.33333333333326</v>
      </c>
      <c r="H172" s="317">
        <v>416.13333333333321</v>
      </c>
      <c r="I172" s="317">
        <v>421.51666666666654</v>
      </c>
      <c r="J172" s="317">
        <v>427.03333333333319</v>
      </c>
      <c r="K172" s="316">
        <v>416</v>
      </c>
      <c r="L172" s="316">
        <v>405.1</v>
      </c>
      <c r="M172" s="316">
        <v>6.1954000000000002</v>
      </c>
      <c r="N172" s="1"/>
      <c r="O172" s="1"/>
    </row>
    <row r="173" spans="1:15" ht="12.75" customHeight="1">
      <c r="A173" s="30">
        <v>163</v>
      </c>
      <c r="B173" s="326" t="s">
        <v>365</v>
      </c>
      <c r="C173" s="316">
        <v>4398.8</v>
      </c>
      <c r="D173" s="317">
        <v>4421.9666666666672</v>
      </c>
      <c r="E173" s="317">
        <v>4351.8833333333341</v>
      </c>
      <c r="F173" s="317">
        <v>4304.9666666666672</v>
      </c>
      <c r="G173" s="317">
        <v>4234.8833333333341</v>
      </c>
      <c r="H173" s="317">
        <v>4468.8833333333341</v>
      </c>
      <c r="I173" s="317">
        <v>4538.9666666666662</v>
      </c>
      <c r="J173" s="317">
        <v>4585.8833333333341</v>
      </c>
      <c r="K173" s="316">
        <v>4492.05</v>
      </c>
      <c r="L173" s="316">
        <v>4375.05</v>
      </c>
      <c r="M173" s="316">
        <v>0.13472999999999999</v>
      </c>
      <c r="N173" s="1"/>
      <c r="O173" s="1"/>
    </row>
    <row r="174" spans="1:15" ht="12.75" customHeight="1">
      <c r="A174" s="30">
        <v>164</v>
      </c>
      <c r="B174" s="326" t="s">
        <v>379</v>
      </c>
      <c r="C174" s="316">
        <v>799.4</v>
      </c>
      <c r="D174" s="317">
        <v>804.15</v>
      </c>
      <c r="E174" s="317">
        <v>782.34999999999991</v>
      </c>
      <c r="F174" s="317">
        <v>765.3</v>
      </c>
      <c r="G174" s="317">
        <v>743.49999999999989</v>
      </c>
      <c r="H174" s="317">
        <v>821.19999999999993</v>
      </c>
      <c r="I174" s="317">
        <v>842.99999999999989</v>
      </c>
      <c r="J174" s="317">
        <v>860.05</v>
      </c>
      <c r="K174" s="316">
        <v>825.95</v>
      </c>
      <c r="L174" s="316">
        <v>787.1</v>
      </c>
      <c r="M174" s="316">
        <v>17.717929999999999</v>
      </c>
      <c r="N174" s="1"/>
      <c r="O174" s="1"/>
    </row>
    <row r="175" spans="1:15" ht="12.75" customHeight="1">
      <c r="A175" s="30">
        <v>165</v>
      </c>
      <c r="B175" s="326" t="s">
        <v>371</v>
      </c>
      <c r="C175" s="316">
        <v>1157.2</v>
      </c>
      <c r="D175" s="317">
        <v>1157.0333333333333</v>
      </c>
      <c r="E175" s="317">
        <v>1140.2666666666667</v>
      </c>
      <c r="F175" s="317">
        <v>1123.3333333333333</v>
      </c>
      <c r="G175" s="317">
        <v>1106.5666666666666</v>
      </c>
      <c r="H175" s="317">
        <v>1173.9666666666667</v>
      </c>
      <c r="I175" s="317">
        <v>1190.7333333333331</v>
      </c>
      <c r="J175" s="317">
        <v>1207.6666666666667</v>
      </c>
      <c r="K175" s="316">
        <v>1173.8</v>
      </c>
      <c r="L175" s="316">
        <v>1140.0999999999999</v>
      </c>
      <c r="M175" s="316">
        <v>0.36294999999999999</v>
      </c>
      <c r="N175" s="1"/>
      <c r="O175" s="1"/>
    </row>
    <row r="176" spans="1:15" ht="12.75" customHeight="1">
      <c r="A176" s="30">
        <v>166</v>
      </c>
      <c r="B176" s="326" t="s">
        <v>258</v>
      </c>
      <c r="C176" s="316">
        <v>526.04999999999995</v>
      </c>
      <c r="D176" s="317">
        <v>524.35</v>
      </c>
      <c r="E176" s="317">
        <v>514.85</v>
      </c>
      <c r="F176" s="317">
        <v>503.65</v>
      </c>
      <c r="G176" s="317">
        <v>494.15</v>
      </c>
      <c r="H176" s="317">
        <v>535.55000000000007</v>
      </c>
      <c r="I176" s="317">
        <v>545.05000000000007</v>
      </c>
      <c r="J176" s="317">
        <v>556.25000000000011</v>
      </c>
      <c r="K176" s="316">
        <v>533.85</v>
      </c>
      <c r="L176" s="316">
        <v>513.15</v>
      </c>
      <c r="M176" s="316">
        <v>3.1748699999999999</v>
      </c>
      <c r="N176" s="1"/>
      <c r="O176" s="1"/>
    </row>
    <row r="177" spans="1:15" ht="12.75" customHeight="1">
      <c r="A177" s="30">
        <v>167</v>
      </c>
      <c r="B177" s="326" t="s">
        <v>107</v>
      </c>
      <c r="C177" s="316">
        <v>756.1</v>
      </c>
      <c r="D177" s="317">
        <v>757.81666666666672</v>
      </c>
      <c r="E177" s="317">
        <v>745.68333333333339</v>
      </c>
      <c r="F177" s="317">
        <v>735.26666666666665</v>
      </c>
      <c r="G177" s="317">
        <v>723.13333333333333</v>
      </c>
      <c r="H177" s="317">
        <v>768.23333333333346</v>
      </c>
      <c r="I177" s="317">
        <v>780.3666666666669</v>
      </c>
      <c r="J177" s="317">
        <v>790.78333333333353</v>
      </c>
      <c r="K177" s="316">
        <v>769.95</v>
      </c>
      <c r="L177" s="316">
        <v>747.4</v>
      </c>
      <c r="M177" s="316">
        <v>8.9177199999999992</v>
      </c>
      <c r="N177" s="1"/>
      <c r="O177" s="1"/>
    </row>
    <row r="178" spans="1:15" ht="12.75" customHeight="1">
      <c r="A178" s="30">
        <v>168</v>
      </c>
      <c r="B178" s="326" t="s">
        <v>259</v>
      </c>
      <c r="C178" s="316">
        <v>467.45</v>
      </c>
      <c r="D178" s="317">
        <v>466.7</v>
      </c>
      <c r="E178" s="317">
        <v>460.4</v>
      </c>
      <c r="F178" s="317">
        <v>453.34999999999997</v>
      </c>
      <c r="G178" s="317">
        <v>447.04999999999995</v>
      </c>
      <c r="H178" s="317">
        <v>473.75</v>
      </c>
      <c r="I178" s="317">
        <v>480.05000000000007</v>
      </c>
      <c r="J178" s="317">
        <v>487.1</v>
      </c>
      <c r="K178" s="316">
        <v>473</v>
      </c>
      <c r="L178" s="316">
        <v>459.65</v>
      </c>
      <c r="M178" s="316">
        <v>0.75802999999999998</v>
      </c>
      <c r="N178" s="1"/>
      <c r="O178" s="1"/>
    </row>
    <row r="179" spans="1:15" ht="12.75" customHeight="1">
      <c r="A179" s="30">
        <v>169</v>
      </c>
      <c r="B179" s="326" t="s">
        <v>108</v>
      </c>
      <c r="C179" s="316">
        <v>1417.25</v>
      </c>
      <c r="D179" s="317">
        <v>1427.1666666666667</v>
      </c>
      <c r="E179" s="317">
        <v>1399.3833333333334</v>
      </c>
      <c r="F179" s="317">
        <v>1381.5166666666667</v>
      </c>
      <c r="G179" s="317">
        <v>1353.7333333333333</v>
      </c>
      <c r="H179" s="317">
        <v>1445.0333333333335</v>
      </c>
      <c r="I179" s="317">
        <v>1472.8166666666668</v>
      </c>
      <c r="J179" s="317">
        <v>1490.6833333333336</v>
      </c>
      <c r="K179" s="316">
        <v>1454.95</v>
      </c>
      <c r="L179" s="316">
        <v>1409.3</v>
      </c>
      <c r="M179" s="316">
        <v>8.7675000000000001</v>
      </c>
      <c r="N179" s="1"/>
      <c r="O179" s="1"/>
    </row>
    <row r="180" spans="1:15" ht="12.75" customHeight="1">
      <c r="A180" s="30">
        <v>170</v>
      </c>
      <c r="B180" s="326" t="s">
        <v>380</v>
      </c>
      <c r="C180" s="316">
        <v>83.75</v>
      </c>
      <c r="D180" s="317">
        <v>82.833333333333329</v>
      </c>
      <c r="E180" s="317">
        <v>81.266666666666652</v>
      </c>
      <c r="F180" s="317">
        <v>78.783333333333317</v>
      </c>
      <c r="G180" s="317">
        <v>77.21666666666664</v>
      </c>
      <c r="H180" s="317">
        <v>85.316666666666663</v>
      </c>
      <c r="I180" s="317">
        <v>86.883333333333354</v>
      </c>
      <c r="J180" s="317">
        <v>89.366666666666674</v>
      </c>
      <c r="K180" s="316">
        <v>84.4</v>
      </c>
      <c r="L180" s="316">
        <v>80.349999999999994</v>
      </c>
      <c r="M180" s="316">
        <v>8.4446899999999996</v>
      </c>
      <c r="N180" s="1"/>
      <c r="O180" s="1"/>
    </row>
    <row r="181" spans="1:15" ht="12.75" customHeight="1">
      <c r="A181" s="30">
        <v>171</v>
      </c>
      <c r="B181" s="326" t="s">
        <v>109</v>
      </c>
      <c r="C181" s="316">
        <v>265.64999999999998</v>
      </c>
      <c r="D181" s="317">
        <v>265.24999999999994</v>
      </c>
      <c r="E181" s="317">
        <v>262.7999999999999</v>
      </c>
      <c r="F181" s="317">
        <v>259.94999999999993</v>
      </c>
      <c r="G181" s="317">
        <v>257.49999999999989</v>
      </c>
      <c r="H181" s="317">
        <v>268.09999999999991</v>
      </c>
      <c r="I181" s="317">
        <v>270.54999999999995</v>
      </c>
      <c r="J181" s="317">
        <v>273.39999999999992</v>
      </c>
      <c r="K181" s="316">
        <v>267.7</v>
      </c>
      <c r="L181" s="316">
        <v>262.39999999999998</v>
      </c>
      <c r="M181" s="316">
        <v>6.8968299999999996</v>
      </c>
      <c r="N181" s="1"/>
      <c r="O181" s="1"/>
    </row>
    <row r="182" spans="1:15" ht="12.75" customHeight="1">
      <c r="A182" s="30">
        <v>172</v>
      </c>
      <c r="B182" s="326" t="s">
        <v>372</v>
      </c>
      <c r="C182" s="316">
        <v>479.85</v>
      </c>
      <c r="D182" s="317">
        <v>482.84999999999997</v>
      </c>
      <c r="E182" s="317">
        <v>472.69999999999993</v>
      </c>
      <c r="F182" s="317">
        <v>465.54999999999995</v>
      </c>
      <c r="G182" s="317">
        <v>455.39999999999992</v>
      </c>
      <c r="H182" s="317">
        <v>489.99999999999994</v>
      </c>
      <c r="I182" s="317">
        <v>500.14999999999992</v>
      </c>
      <c r="J182" s="317">
        <v>507.29999999999995</v>
      </c>
      <c r="K182" s="316">
        <v>493</v>
      </c>
      <c r="L182" s="316">
        <v>475.7</v>
      </c>
      <c r="M182" s="316">
        <v>4.9296699999999998</v>
      </c>
      <c r="N182" s="1"/>
      <c r="O182" s="1"/>
    </row>
    <row r="183" spans="1:15" ht="12.75" customHeight="1">
      <c r="A183" s="30">
        <v>173</v>
      </c>
      <c r="B183" s="326" t="s">
        <v>110</v>
      </c>
      <c r="C183" s="316">
        <v>1565.6</v>
      </c>
      <c r="D183" s="317">
        <v>1573.6833333333334</v>
      </c>
      <c r="E183" s="317">
        <v>1542.9666666666667</v>
      </c>
      <c r="F183" s="317">
        <v>1520.3333333333333</v>
      </c>
      <c r="G183" s="317">
        <v>1489.6166666666666</v>
      </c>
      <c r="H183" s="317">
        <v>1596.3166666666668</v>
      </c>
      <c r="I183" s="317">
        <v>1627.0333333333335</v>
      </c>
      <c r="J183" s="317">
        <v>1649.666666666667</v>
      </c>
      <c r="K183" s="316">
        <v>1604.4</v>
      </c>
      <c r="L183" s="316">
        <v>1551.05</v>
      </c>
      <c r="M183" s="316">
        <v>5.2558199999999999</v>
      </c>
      <c r="N183" s="1"/>
      <c r="O183" s="1"/>
    </row>
    <row r="184" spans="1:15" ht="12.75" customHeight="1">
      <c r="A184" s="30">
        <v>174</v>
      </c>
      <c r="B184" s="326" t="s">
        <v>374</v>
      </c>
      <c r="C184" s="316">
        <v>148.9</v>
      </c>
      <c r="D184" s="317">
        <v>150.25</v>
      </c>
      <c r="E184" s="317">
        <v>146.65</v>
      </c>
      <c r="F184" s="317">
        <v>144.4</v>
      </c>
      <c r="G184" s="317">
        <v>140.80000000000001</v>
      </c>
      <c r="H184" s="317">
        <v>152.5</v>
      </c>
      <c r="I184" s="317">
        <v>156.10000000000002</v>
      </c>
      <c r="J184" s="317">
        <v>158.35</v>
      </c>
      <c r="K184" s="316">
        <v>153.85</v>
      </c>
      <c r="L184" s="316">
        <v>148</v>
      </c>
      <c r="M184" s="316">
        <v>14.73277</v>
      </c>
      <c r="N184" s="1"/>
      <c r="O184" s="1"/>
    </row>
    <row r="185" spans="1:15" ht="12.75" customHeight="1">
      <c r="A185" s="30">
        <v>175</v>
      </c>
      <c r="B185" s="326" t="s">
        <v>375</v>
      </c>
      <c r="C185" s="316">
        <v>1675</v>
      </c>
      <c r="D185" s="317">
        <v>1686.1500000000003</v>
      </c>
      <c r="E185" s="317">
        <v>1622.5000000000007</v>
      </c>
      <c r="F185" s="317">
        <v>1570.0000000000005</v>
      </c>
      <c r="G185" s="317">
        <v>1506.3500000000008</v>
      </c>
      <c r="H185" s="317">
        <v>1738.6500000000005</v>
      </c>
      <c r="I185" s="317">
        <v>1802.3000000000002</v>
      </c>
      <c r="J185" s="317">
        <v>1854.8000000000004</v>
      </c>
      <c r="K185" s="316">
        <v>1749.8</v>
      </c>
      <c r="L185" s="316">
        <v>1633.65</v>
      </c>
      <c r="M185" s="316">
        <v>0.21346000000000001</v>
      </c>
      <c r="N185" s="1"/>
      <c r="O185" s="1"/>
    </row>
    <row r="186" spans="1:15" ht="12.75" customHeight="1">
      <c r="A186" s="30">
        <v>176</v>
      </c>
      <c r="B186" s="326" t="s">
        <v>381</v>
      </c>
      <c r="C186" s="316">
        <v>164.1</v>
      </c>
      <c r="D186" s="317">
        <v>164.43333333333331</v>
      </c>
      <c r="E186" s="317">
        <v>161.01666666666662</v>
      </c>
      <c r="F186" s="317">
        <v>157.93333333333331</v>
      </c>
      <c r="G186" s="317">
        <v>154.51666666666662</v>
      </c>
      <c r="H186" s="317">
        <v>167.51666666666662</v>
      </c>
      <c r="I186" s="317">
        <v>170.93333333333331</v>
      </c>
      <c r="J186" s="317">
        <v>174.01666666666662</v>
      </c>
      <c r="K186" s="316">
        <v>167.85</v>
      </c>
      <c r="L186" s="316">
        <v>161.35</v>
      </c>
      <c r="M186" s="316">
        <v>20.52468</v>
      </c>
      <c r="N186" s="1"/>
      <c r="O186" s="1"/>
    </row>
    <row r="187" spans="1:15" ht="12.75" customHeight="1">
      <c r="A187" s="30">
        <v>177</v>
      </c>
      <c r="B187" s="326" t="s">
        <v>260</v>
      </c>
      <c r="C187" s="316">
        <v>257.60000000000002</v>
      </c>
      <c r="D187" s="317">
        <v>255.28333333333333</v>
      </c>
      <c r="E187" s="317">
        <v>252.06666666666666</v>
      </c>
      <c r="F187" s="317">
        <v>246.53333333333333</v>
      </c>
      <c r="G187" s="317">
        <v>243.31666666666666</v>
      </c>
      <c r="H187" s="317">
        <v>260.81666666666666</v>
      </c>
      <c r="I187" s="317">
        <v>264.0333333333333</v>
      </c>
      <c r="J187" s="317">
        <v>269.56666666666666</v>
      </c>
      <c r="K187" s="316">
        <v>258.5</v>
      </c>
      <c r="L187" s="316">
        <v>249.75</v>
      </c>
      <c r="M187" s="316">
        <v>6.8060200000000002</v>
      </c>
      <c r="N187" s="1"/>
      <c r="O187" s="1"/>
    </row>
    <row r="188" spans="1:15" ht="12.75" customHeight="1">
      <c r="A188" s="30">
        <v>178</v>
      </c>
      <c r="B188" s="326" t="s">
        <v>376</v>
      </c>
      <c r="C188" s="316">
        <v>910.9</v>
      </c>
      <c r="D188" s="317">
        <v>928.08333333333337</v>
      </c>
      <c r="E188" s="317">
        <v>885.2166666666667</v>
      </c>
      <c r="F188" s="317">
        <v>859.5333333333333</v>
      </c>
      <c r="G188" s="317">
        <v>816.66666666666663</v>
      </c>
      <c r="H188" s="317">
        <v>953.76666666666677</v>
      </c>
      <c r="I188" s="317">
        <v>996.63333333333333</v>
      </c>
      <c r="J188" s="317">
        <v>1022.3166666666668</v>
      </c>
      <c r="K188" s="316">
        <v>970.95</v>
      </c>
      <c r="L188" s="316">
        <v>902.4</v>
      </c>
      <c r="M188" s="316">
        <v>8.1818500000000007</v>
      </c>
      <c r="N188" s="1"/>
      <c r="O188" s="1"/>
    </row>
    <row r="189" spans="1:15" ht="12.75" customHeight="1">
      <c r="A189" s="30">
        <v>179</v>
      </c>
      <c r="B189" s="326" t="s">
        <v>111</v>
      </c>
      <c r="C189" s="316">
        <v>515.9</v>
      </c>
      <c r="D189" s="317">
        <v>510.86666666666662</v>
      </c>
      <c r="E189" s="317">
        <v>504.28333333333319</v>
      </c>
      <c r="F189" s="317">
        <v>492.66666666666657</v>
      </c>
      <c r="G189" s="317">
        <v>486.08333333333314</v>
      </c>
      <c r="H189" s="317">
        <v>522.48333333333323</v>
      </c>
      <c r="I189" s="317">
        <v>529.06666666666661</v>
      </c>
      <c r="J189" s="317">
        <v>540.68333333333328</v>
      </c>
      <c r="K189" s="316">
        <v>517.45000000000005</v>
      </c>
      <c r="L189" s="316">
        <v>499.25</v>
      </c>
      <c r="M189" s="316">
        <v>11.23799</v>
      </c>
      <c r="N189" s="1"/>
      <c r="O189" s="1"/>
    </row>
    <row r="190" spans="1:15" ht="12.75" customHeight="1">
      <c r="A190" s="30">
        <v>180</v>
      </c>
      <c r="B190" s="326" t="s">
        <v>261</v>
      </c>
      <c r="C190" s="316">
        <v>1582.85</v>
      </c>
      <c r="D190" s="317">
        <v>1578.8499999999997</v>
      </c>
      <c r="E190" s="317">
        <v>1564.0999999999995</v>
      </c>
      <c r="F190" s="317">
        <v>1545.3499999999997</v>
      </c>
      <c r="G190" s="317">
        <v>1530.5999999999995</v>
      </c>
      <c r="H190" s="317">
        <v>1597.5999999999995</v>
      </c>
      <c r="I190" s="317">
        <v>1612.35</v>
      </c>
      <c r="J190" s="317">
        <v>1631.0999999999995</v>
      </c>
      <c r="K190" s="316">
        <v>1593.6</v>
      </c>
      <c r="L190" s="316">
        <v>1560.1</v>
      </c>
      <c r="M190" s="316">
        <v>6.1517900000000001</v>
      </c>
      <c r="N190" s="1"/>
      <c r="O190" s="1"/>
    </row>
    <row r="191" spans="1:15" ht="12.75" customHeight="1">
      <c r="A191" s="30">
        <v>181</v>
      </c>
      <c r="B191" s="326" t="s">
        <v>385</v>
      </c>
      <c r="C191" s="316">
        <v>1003</v>
      </c>
      <c r="D191" s="317">
        <v>995.63333333333333</v>
      </c>
      <c r="E191" s="317">
        <v>966.36666666666656</v>
      </c>
      <c r="F191" s="317">
        <v>929.73333333333323</v>
      </c>
      <c r="G191" s="317">
        <v>900.46666666666647</v>
      </c>
      <c r="H191" s="317">
        <v>1032.2666666666667</v>
      </c>
      <c r="I191" s="317">
        <v>1061.5333333333333</v>
      </c>
      <c r="J191" s="317">
        <v>1098.1666666666667</v>
      </c>
      <c r="K191" s="316">
        <v>1024.9000000000001</v>
      </c>
      <c r="L191" s="316">
        <v>959</v>
      </c>
      <c r="M191" s="316">
        <v>7.6202800000000002</v>
      </c>
      <c r="N191" s="1"/>
      <c r="O191" s="1"/>
    </row>
    <row r="192" spans="1:15" ht="12.75" customHeight="1">
      <c r="A192" s="30">
        <v>182</v>
      </c>
      <c r="B192" s="326" t="s">
        <v>830</v>
      </c>
      <c r="C192" s="316">
        <v>19.45</v>
      </c>
      <c r="D192" s="317">
        <v>19.466666666666665</v>
      </c>
      <c r="E192" s="317">
        <v>19.233333333333331</v>
      </c>
      <c r="F192" s="317">
        <v>19.016666666666666</v>
      </c>
      <c r="G192" s="317">
        <v>18.783333333333331</v>
      </c>
      <c r="H192" s="317">
        <v>19.68333333333333</v>
      </c>
      <c r="I192" s="317">
        <v>19.916666666666664</v>
      </c>
      <c r="J192" s="317">
        <v>20.133333333333329</v>
      </c>
      <c r="K192" s="316">
        <v>19.7</v>
      </c>
      <c r="L192" s="316">
        <v>19.25</v>
      </c>
      <c r="M192" s="316">
        <v>34.848700000000001</v>
      </c>
      <c r="N192" s="1"/>
      <c r="O192" s="1"/>
    </row>
    <row r="193" spans="1:15" ht="12.75" customHeight="1">
      <c r="A193" s="30">
        <v>183</v>
      </c>
      <c r="B193" s="326" t="s">
        <v>386</v>
      </c>
      <c r="C193" s="316">
        <v>1046.55</v>
      </c>
      <c r="D193" s="317">
        <v>1047.7333333333333</v>
      </c>
      <c r="E193" s="317">
        <v>1041.0666666666666</v>
      </c>
      <c r="F193" s="317">
        <v>1035.5833333333333</v>
      </c>
      <c r="G193" s="317">
        <v>1028.9166666666665</v>
      </c>
      <c r="H193" s="317">
        <v>1053.2166666666667</v>
      </c>
      <c r="I193" s="317">
        <v>1059.8833333333332</v>
      </c>
      <c r="J193" s="317">
        <v>1065.3666666666668</v>
      </c>
      <c r="K193" s="316">
        <v>1054.4000000000001</v>
      </c>
      <c r="L193" s="316">
        <v>1042.25</v>
      </c>
      <c r="M193" s="316">
        <v>0.26695000000000002</v>
      </c>
      <c r="N193" s="1"/>
      <c r="O193" s="1"/>
    </row>
    <row r="194" spans="1:15" ht="12.75" customHeight="1">
      <c r="A194" s="30">
        <v>184</v>
      </c>
      <c r="B194" s="326" t="s">
        <v>112</v>
      </c>
      <c r="C194" s="316">
        <v>1238.55</v>
      </c>
      <c r="D194" s="317">
        <v>1232.5166666666667</v>
      </c>
      <c r="E194" s="317">
        <v>1211.2833333333333</v>
      </c>
      <c r="F194" s="317">
        <v>1184.0166666666667</v>
      </c>
      <c r="G194" s="317">
        <v>1162.7833333333333</v>
      </c>
      <c r="H194" s="317">
        <v>1259.7833333333333</v>
      </c>
      <c r="I194" s="317">
        <v>1281.0166666666664</v>
      </c>
      <c r="J194" s="317">
        <v>1308.2833333333333</v>
      </c>
      <c r="K194" s="316">
        <v>1253.75</v>
      </c>
      <c r="L194" s="316">
        <v>1205.25</v>
      </c>
      <c r="M194" s="316">
        <v>10.04903</v>
      </c>
      <c r="N194" s="1"/>
      <c r="O194" s="1"/>
    </row>
    <row r="195" spans="1:15" ht="12.75" customHeight="1">
      <c r="A195" s="30">
        <v>185</v>
      </c>
      <c r="B195" s="326" t="s">
        <v>113</v>
      </c>
      <c r="C195" s="316">
        <v>1050.2</v>
      </c>
      <c r="D195" s="317">
        <v>1045.2666666666667</v>
      </c>
      <c r="E195" s="317">
        <v>1033.8833333333332</v>
      </c>
      <c r="F195" s="317">
        <v>1017.5666666666666</v>
      </c>
      <c r="G195" s="317">
        <v>1006.1833333333332</v>
      </c>
      <c r="H195" s="317">
        <v>1061.5833333333333</v>
      </c>
      <c r="I195" s="317">
        <v>1072.9666666666669</v>
      </c>
      <c r="J195" s="317">
        <v>1089.2833333333333</v>
      </c>
      <c r="K195" s="316">
        <v>1056.6500000000001</v>
      </c>
      <c r="L195" s="316">
        <v>1028.95</v>
      </c>
      <c r="M195" s="316">
        <v>40.756059999999998</v>
      </c>
      <c r="N195" s="1"/>
      <c r="O195" s="1"/>
    </row>
    <row r="196" spans="1:15" ht="12.75" customHeight="1">
      <c r="A196" s="30">
        <v>186</v>
      </c>
      <c r="B196" s="326" t="s">
        <v>114</v>
      </c>
      <c r="C196" s="316">
        <v>2150.65</v>
      </c>
      <c r="D196" s="317">
        <v>2161.1333333333332</v>
      </c>
      <c r="E196" s="317">
        <v>2132.2666666666664</v>
      </c>
      <c r="F196" s="317">
        <v>2113.8833333333332</v>
      </c>
      <c r="G196" s="317">
        <v>2085.0166666666664</v>
      </c>
      <c r="H196" s="317">
        <v>2179.5166666666664</v>
      </c>
      <c r="I196" s="317">
        <v>2208.3833333333332</v>
      </c>
      <c r="J196" s="317">
        <v>2226.7666666666664</v>
      </c>
      <c r="K196" s="316">
        <v>2190</v>
      </c>
      <c r="L196" s="316">
        <v>2142.75</v>
      </c>
      <c r="M196" s="316">
        <v>38.629309999999997</v>
      </c>
      <c r="N196" s="1"/>
      <c r="O196" s="1"/>
    </row>
    <row r="197" spans="1:15" ht="12.75" customHeight="1">
      <c r="A197" s="30">
        <v>187</v>
      </c>
      <c r="B197" s="326" t="s">
        <v>115</v>
      </c>
      <c r="C197" s="316">
        <v>1958</v>
      </c>
      <c r="D197" s="317">
        <v>1954.3500000000001</v>
      </c>
      <c r="E197" s="317">
        <v>1922.4500000000003</v>
      </c>
      <c r="F197" s="317">
        <v>1886.9</v>
      </c>
      <c r="G197" s="317">
        <v>1855.0000000000002</v>
      </c>
      <c r="H197" s="317">
        <v>1989.9000000000003</v>
      </c>
      <c r="I197" s="317">
        <v>2021.8000000000004</v>
      </c>
      <c r="J197" s="317">
        <v>2057.3500000000004</v>
      </c>
      <c r="K197" s="316">
        <v>1986.25</v>
      </c>
      <c r="L197" s="316">
        <v>1918.8</v>
      </c>
      <c r="M197" s="316">
        <v>5.0433500000000002</v>
      </c>
      <c r="N197" s="1"/>
      <c r="O197" s="1"/>
    </row>
    <row r="198" spans="1:15" ht="12.75" customHeight="1">
      <c r="A198" s="30">
        <v>188</v>
      </c>
      <c r="B198" s="326" t="s">
        <v>116</v>
      </c>
      <c r="C198" s="316">
        <v>1317.6</v>
      </c>
      <c r="D198" s="317">
        <v>1321.8666666666666</v>
      </c>
      <c r="E198" s="317">
        <v>1308.7333333333331</v>
      </c>
      <c r="F198" s="317">
        <v>1299.8666666666666</v>
      </c>
      <c r="G198" s="317">
        <v>1286.7333333333331</v>
      </c>
      <c r="H198" s="317">
        <v>1330.7333333333331</v>
      </c>
      <c r="I198" s="317">
        <v>1343.8666666666668</v>
      </c>
      <c r="J198" s="317">
        <v>1352.7333333333331</v>
      </c>
      <c r="K198" s="316">
        <v>1335</v>
      </c>
      <c r="L198" s="316">
        <v>1313</v>
      </c>
      <c r="M198" s="316">
        <v>133.65634</v>
      </c>
      <c r="N198" s="1"/>
      <c r="O198" s="1"/>
    </row>
    <row r="199" spans="1:15" ht="12.75" customHeight="1">
      <c r="A199" s="30">
        <v>189</v>
      </c>
      <c r="B199" s="326" t="s">
        <v>117</v>
      </c>
      <c r="C199" s="316">
        <v>565.95000000000005</v>
      </c>
      <c r="D199" s="317">
        <v>564.9</v>
      </c>
      <c r="E199" s="317">
        <v>556.04999999999995</v>
      </c>
      <c r="F199" s="317">
        <v>546.15</v>
      </c>
      <c r="G199" s="317">
        <v>537.29999999999995</v>
      </c>
      <c r="H199" s="317">
        <v>574.79999999999995</v>
      </c>
      <c r="I199" s="317">
        <v>583.65000000000009</v>
      </c>
      <c r="J199" s="317">
        <v>593.54999999999995</v>
      </c>
      <c r="K199" s="316">
        <v>573.75</v>
      </c>
      <c r="L199" s="316">
        <v>555</v>
      </c>
      <c r="M199" s="316">
        <v>39.691110000000002</v>
      </c>
      <c r="N199" s="1"/>
      <c r="O199" s="1"/>
    </row>
    <row r="200" spans="1:15" ht="12.75" customHeight="1">
      <c r="A200" s="30">
        <v>190</v>
      </c>
      <c r="B200" s="326" t="s">
        <v>383</v>
      </c>
      <c r="C200" s="316">
        <v>1132.95</v>
      </c>
      <c r="D200" s="317">
        <v>1139.0166666666667</v>
      </c>
      <c r="E200" s="317">
        <v>1120.0333333333333</v>
      </c>
      <c r="F200" s="317">
        <v>1107.1166666666666</v>
      </c>
      <c r="G200" s="317">
        <v>1088.1333333333332</v>
      </c>
      <c r="H200" s="317">
        <v>1151.9333333333334</v>
      </c>
      <c r="I200" s="317">
        <v>1170.9166666666665</v>
      </c>
      <c r="J200" s="317">
        <v>1183.8333333333335</v>
      </c>
      <c r="K200" s="316">
        <v>1158</v>
      </c>
      <c r="L200" s="316">
        <v>1126.0999999999999</v>
      </c>
      <c r="M200" s="316">
        <v>1.3545499999999999</v>
      </c>
      <c r="N200" s="1"/>
      <c r="O200" s="1"/>
    </row>
    <row r="201" spans="1:15" ht="12.75" customHeight="1">
      <c r="A201" s="30">
        <v>191</v>
      </c>
      <c r="B201" s="326" t="s">
        <v>387</v>
      </c>
      <c r="C201" s="316">
        <v>189.9</v>
      </c>
      <c r="D201" s="317">
        <v>190.45000000000002</v>
      </c>
      <c r="E201" s="317">
        <v>186.05000000000004</v>
      </c>
      <c r="F201" s="317">
        <v>182.20000000000002</v>
      </c>
      <c r="G201" s="317">
        <v>177.80000000000004</v>
      </c>
      <c r="H201" s="317">
        <v>194.30000000000004</v>
      </c>
      <c r="I201" s="317">
        <v>198.70000000000002</v>
      </c>
      <c r="J201" s="317">
        <v>202.55000000000004</v>
      </c>
      <c r="K201" s="316">
        <v>194.85</v>
      </c>
      <c r="L201" s="316">
        <v>186.6</v>
      </c>
      <c r="M201" s="316">
        <v>10.535209999999999</v>
      </c>
      <c r="N201" s="1"/>
      <c r="O201" s="1"/>
    </row>
    <row r="202" spans="1:15" ht="12.75" customHeight="1">
      <c r="A202" s="30">
        <v>192</v>
      </c>
      <c r="B202" s="326" t="s">
        <v>388</v>
      </c>
      <c r="C202" s="316">
        <v>110.4</v>
      </c>
      <c r="D202" s="317">
        <v>110.81666666666666</v>
      </c>
      <c r="E202" s="317">
        <v>108.63333333333333</v>
      </c>
      <c r="F202" s="317">
        <v>106.86666666666666</v>
      </c>
      <c r="G202" s="317">
        <v>104.68333333333332</v>
      </c>
      <c r="H202" s="317">
        <v>112.58333333333333</v>
      </c>
      <c r="I202" s="317">
        <v>114.76666666666667</v>
      </c>
      <c r="J202" s="317">
        <v>116.53333333333333</v>
      </c>
      <c r="K202" s="316">
        <v>113</v>
      </c>
      <c r="L202" s="316">
        <v>109.05</v>
      </c>
      <c r="M202" s="316">
        <v>4.9647500000000004</v>
      </c>
      <c r="N202" s="1"/>
      <c r="O202" s="1"/>
    </row>
    <row r="203" spans="1:15" ht="12.75" customHeight="1">
      <c r="A203" s="30">
        <v>193</v>
      </c>
      <c r="B203" s="326" t="s">
        <v>118</v>
      </c>
      <c r="C203" s="316">
        <v>2563.35</v>
      </c>
      <c r="D203" s="317">
        <v>2523.2000000000003</v>
      </c>
      <c r="E203" s="317">
        <v>2447.4000000000005</v>
      </c>
      <c r="F203" s="317">
        <v>2331.4500000000003</v>
      </c>
      <c r="G203" s="317">
        <v>2255.6500000000005</v>
      </c>
      <c r="H203" s="317">
        <v>2639.1500000000005</v>
      </c>
      <c r="I203" s="317">
        <v>2714.9500000000007</v>
      </c>
      <c r="J203" s="317">
        <v>2830.9000000000005</v>
      </c>
      <c r="K203" s="316">
        <v>2599</v>
      </c>
      <c r="L203" s="316">
        <v>2407.25</v>
      </c>
      <c r="M203" s="316">
        <v>24.914829999999998</v>
      </c>
      <c r="N203" s="1"/>
      <c r="O203" s="1"/>
    </row>
    <row r="204" spans="1:15" ht="12.75" customHeight="1">
      <c r="A204" s="30">
        <v>194</v>
      </c>
      <c r="B204" s="326" t="s">
        <v>384</v>
      </c>
      <c r="C204" s="316">
        <v>67.900000000000006</v>
      </c>
      <c r="D204" s="317">
        <v>67.2</v>
      </c>
      <c r="E204" s="317">
        <v>64.900000000000006</v>
      </c>
      <c r="F204" s="317">
        <v>61.900000000000006</v>
      </c>
      <c r="G204" s="317">
        <v>59.600000000000009</v>
      </c>
      <c r="H204" s="317">
        <v>70.2</v>
      </c>
      <c r="I204" s="317">
        <v>72.499999999999986</v>
      </c>
      <c r="J204" s="317">
        <v>75.5</v>
      </c>
      <c r="K204" s="316">
        <v>69.5</v>
      </c>
      <c r="L204" s="316">
        <v>64.2</v>
      </c>
      <c r="M204" s="316">
        <v>90.230840000000001</v>
      </c>
      <c r="N204" s="1"/>
      <c r="O204" s="1"/>
    </row>
    <row r="205" spans="1:15" ht="12.75" customHeight="1">
      <c r="A205" s="30">
        <v>195</v>
      </c>
      <c r="B205" s="326" t="s">
        <v>831</v>
      </c>
      <c r="C205" s="316">
        <v>959.35</v>
      </c>
      <c r="D205" s="317">
        <v>963.4666666666667</v>
      </c>
      <c r="E205" s="317">
        <v>946.88333333333344</v>
      </c>
      <c r="F205" s="317">
        <v>934.41666666666674</v>
      </c>
      <c r="G205" s="317">
        <v>917.83333333333348</v>
      </c>
      <c r="H205" s="317">
        <v>975.93333333333339</v>
      </c>
      <c r="I205" s="317">
        <v>992.51666666666665</v>
      </c>
      <c r="J205" s="317">
        <v>1004.9833333333333</v>
      </c>
      <c r="K205" s="316">
        <v>980.05</v>
      </c>
      <c r="L205" s="316">
        <v>951</v>
      </c>
      <c r="M205" s="316">
        <v>0.62970999999999999</v>
      </c>
      <c r="N205" s="1"/>
      <c r="O205" s="1"/>
    </row>
    <row r="206" spans="1:15" ht="12.75" customHeight="1">
      <c r="A206" s="30">
        <v>196</v>
      </c>
      <c r="B206" s="326" t="s">
        <v>820</v>
      </c>
      <c r="C206" s="316">
        <v>415.3</v>
      </c>
      <c r="D206" s="317">
        <v>422.23333333333335</v>
      </c>
      <c r="E206" s="317">
        <v>398.51666666666671</v>
      </c>
      <c r="F206" s="317">
        <v>381.73333333333335</v>
      </c>
      <c r="G206" s="317">
        <v>358.01666666666671</v>
      </c>
      <c r="H206" s="317">
        <v>439.01666666666671</v>
      </c>
      <c r="I206" s="317">
        <v>462.73333333333341</v>
      </c>
      <c r="J206" s="317">
        <v>479.51666666666671</v>
      </c>
      <c r="K206" s="316">
        <v>445.95</v>
      </c>
      <c r="L206" s="316">
        <v>405.45</v>
      </c>
      <c r="M206" s="316">
        <v>35.816549999999999</v>
      </c>
      <c r="N206" s="1"/>
      <c r="O206" s="1"/>
    </row>
    <row r="207" spans="1:15" ht="12.75" customHeight="1">
      <c r="A207" s="30">
        <v>197</v>
      </c>
      <c r="B207" s="326" t="s">
        <v>120</v>
      </c>
      <c r="C207" s="316">
        <v>443.75</v>
      </c>
      <c r="D207" s="317">
        <v>445.66666666666669</v>
      </c>
      <c r="E207" s="317">
        <v>437.08333333333337</v>
      </c>
      <c r="F207" s="317">
        <v>430.41666666666669</v>
      </c>
      <c r="G207" s="317">
        <v>421.83333333333337</v>
      </c>
      <c r="H207" s="317">
        <v>452.33333333333337</v>
      </c>
      <c r="I207" s="317">
        <v>460.91666666666674</v>
      </c>
      <c r="J207" s="317">
        <v>467.58333333333337</v>
      </c>
      <c r="K207" s="316">
        <v>454.25</v>
      </c>
      <c r="L207" s="316">
        <v>439</v>
      </c>
      <c r="M207" s="316">
        <v>85.952619999999996</v>
      </c>
      <c r="N207" s="1"/>
      <c r="O207" s="1"/>
    </row>
    <row r="208" spans="1:15" ht="12.75" customHeight="1">
      <c r="A208" s="30">
        <v>198</v>
      </c>
      <c r="B208" s="326" t="s">
        <v>389</v>
      </c>
      <c r="C208" s="316">
        <v>104.6</v>
      </c>
      <c r="D208" s="317">
        <v>105.05</v>
      </c>
      <c r="E208" s="317">
        <v>101.44999999999999</v>
      </c>
      <c r="F208" s="317">
        <v>98.3</v>
      </c>
      <c r="G208" s="317">
        <v>94.699999999999989</v>
      </c>
      <c r="H208" s="317">
        <v>108.19999999999999</v>
      </c>
      <c r="I208" s="317">
        <v>111.79999999999998</v>
      </c>
      <c r="J208" s="317">
        <v>114.94999999999999</v>
      </c>
      <c r="K208" s="316">
        <v>108.65</v>
      </c>
      <c r="L208" s="316">
        <v>101.9</v>
      </c>
      <c r="M208" s="316">
        <v>62.373840000000001</v>
      </c>
      <c r="N208" s="1"/>
      <c r="O208" s="1"/>
    </row>
    <row r="209" spans="1:15" ht="12.75" customHeight="1">
      <c r="A209" s="30">
        <v>199</v>
      </c>
      <c r="B209" s="326" t="s">
        <v>121</v>
      </c>
      <c r="C209" s="316">
        <v>268.7</v>
      </c>
      <c r="D209" s="317">
        <v>267.66666666666669</v>
      </c>
      <c r="E209" s="317">
        <v>265.48333333333335</v>
      </c>
      <c r="F209" s="317">
        <v>262.26666666666665</v>
      </c>
      <c r="G209" s="317">
        <v>260.08333333333331</v>
      </c>
      <c r="H209" s="317">
        <v>270.88333333333338</v>
      </c>
      <c r="I209" s="317">
        <v>273.06666666666666</v>
      </c>
      <c r="J209" s="317">
        <v>276.28333333333342</v>
      </c>
      <c r="K209" s="316">
        <v>269.85000000000002</v>
      </c>
      <c r="L209" s="316">
        <v>264.45</v>
      </c>
      <c r="M209" s="316">
        <v>16.995259999999998</v>
      </c>
      <c r="N209" s="1"/>
      <c r="O209" s="1"/>
    </row>
    <row r="210" spans="1:15" ht="12.75" customHeight="1">
      <c r="A210" s="30">
        <v>200</v>
      </c>
      <c r="B210" s="326" t="s">
        <v>122</v>
      </c>
      <c r="C210" s="316">
        <v>2149.1999999999998</v>
      </c>
      <c r="D210" s="317">
        <v>2141.7999999999997</v>
      </c>
      <c r="E210" s="317">
        <v>2113.5999999999995</v>
      </c>
      <c r="F210" s="317">
        <v>2077.9999999999995</v>
      </c>
      <c r="G210" s="317">
        <v>2049.7999999999993</v>
      </c>
      <c r="H210" s="317">
        <v>2177.3999999999996</v>
      </c>
      <c r="I210" s="317">
        <v>2205.5999999999995</v>
      </c>
      <c r="J210" s="317">
        <v>2241.1999999999998</v>
      </c>
      <c r="K210" s="316">
        <v>2170</v>
      </c>
      <c r="L210" s="316">
        <v>2106.1999999999998</v>
      </c>
      <c r="M210" s="316">
        <v>15.856019999999999</v>
      </c>
      <c r="N210" s="1"/>
      <c r="O210" s="1"/>
    </row>
    <row r="211" spans="1:15" ht="12.75" customHeight="1">
      <c r="A211" s="30">
        <v>201</v>
      </c>
      <c r="B211" s="326" t="s">
        <v>262</v>
      </c>
      <c r="C211" s="316">
        <v>304.8</v>
      </c>
      <c r="D211" s="317">
        <v>305.2</v>
      </c>
      <c r="E211" s="317">
        <v>300.95</v>
      </c>
      <c r="F211" s="317">
        <v>297.10000000000002</v>
      </c>
      <c r="G211" s="317">
        <v>292.85000000000002</v>
      </c>
      <c r="H211" s="317">
        <v>309.04999999999995</v>
      </c>
      <c r="I211" s="317">
        <v>313.29999999999995</v>
      </c>
      <c r="J211" s="317">
        <v>317.14999999999992</v>
      </c>
      <c r="K211" s="316">
        <v>309.45</v>
      </c>
      <c r="L211" s="316">
        <v>301.35000000000002</v>
      </c>
      <c r="M211" s="316">
        <v>7.4127200000000002</v>
      </c>
      <c r="N211" s="1"/>
      <c r="O211" s="1"/>
    </row>
    <row r="212" spans="1:15" ht="12.75" customHeight="1">
      <c r="A212" s="30">
        <v>202</v>
      </c>
      <c r="B212" s="326" t="s">
        <v>832</v>
      </c>
      <c r="C212" s="316">
        <v>781.1</v>
      </c>
      <c r="D212" s="317">
        <v>770.08333333333337</v>
      </c>
      <c r="E212" s="317">
        <v>751.91666666666674</v>
      </c>
      <c r="F212" s="317">
        <v>722.73333333333335</v>
      </c>
      <c r="G212" s="317">
        <v>704.56666666666672</v>
      </c>
      <c r="H212" s="317">
        <v>799.26666666666677</v>
      </c>
      <c r="I212" s="317">
        <v>817.43333333333351</v>
      </c>
      <c r="J212" s="317">
        <v>846.61666666666679</v>
      </c>
      <c r="K212" s="316">
        <v>788.25</v>
      </c>
      <c r="L212" s="316">
        <v>740.9</v>
      </c>
      <c r="M212" s="316">
        <v>2.4056999999999999</v>
      </c>
      <c r="N212" s="1"/>
      <c r="O212" s="1"/>
    </row>
    <row r="213" spans="1:15" ht="12.75" customHeight="1">
      <c r="A213" s="30">
        <v>203</v>
      </c>
      <c r="B213" s="326" t="s">
        <v>390</v>
      </c>
      <c r="C213" s="316">
        <v>39792.5</v>
      </c>
      <c r="D213" s="317">
        <v>39611.166666666664</v>
      </c>
      <c r="E213" s="317">
        <v>39337.533333333326</v>
      </c>
      <c r="F213" s="317">
        <v>38882.566666666658</v>
      </c>
      <c r="G213" s="317">
        <v>38608.93333333332</v>
      </c>
      <c r="H213" s="317">
        <v>40066.133333333331</v>
      </c>
      <c r="I213" s="317">
        <v>40339.766666666677</v>
      </c>
      <c r="J213" s="317">
        <v>40794.733333333337</v>
      </c>
      <c r="K213" s="316">
        <v>39884.800000000003</v>
      </c>
      <c r="L213" s="316">
        <v>39156.199999999997</v>
      </c>
      <c r="M213" s="316">
        <v>5.4850000000000003E-2</v>
      </c>
      <c r="N213" s="1"/>
      <c r="O213" s="1"/>
    </row>
    <row r="214" spans="1:15" ht="12.75" customHeight="1">
      <c r="A214" s="30">
        <v>204</v>
      </c>
      <c r="B214" s="326" t="s">
        <v>391</v>
      </c>
      <c r="C214" s="316">
        <v>33.9</v>
      </c>
      <c r="D214" s="317">
        <v>33.883333333333333</v>
      </c>
      <c r="E214" s="317">
        <v>33.616666666666667</v>
      </c>
      <c r="F214" s="317">
        <v>33.333333333333336</v>
      </c>
      <c r="G214" s="317">
        <v>33.06666666666667</v>
      </c>
      <c r="H214" s="317">
        <v>34.166666666666664</v>
      </c>
      <c r="I214" s="317">
        <v>34.43333333333333</v>
      </c>
      <c r="J214" s="317">
        <v>34.716666666666661</v>
      </c>
      <c r="K214" s="316">
        <v>34.15</v>
      </c>
      <c r="L214" s="316">
        <v>33.6</v>
      </c>
      <c r="M214" s="316">
        <v>14.09172</v>
      </c>
      <c r="N214" s="1"/>
      <c r="O214" s="1"/>
    </row>
    <row r="215" spans="1:15" ht="12.75" customHeight="1">
      <c r="A215" s="30">
        <v>205</v>
      </c>
      <c r="B215" s="326" t="s">
        <v>403</v>
      </c>
      <c r="C215" s="316">
        <v>78.95</v>
      </c>
      <c r="D215" s="317">
        <v>78.649999999999991</v>
      </c>
      <c r="E215" s="317">
        <v>77.299999999999983</v>
      </c>
      <c r="F215" s="317">
        <v>75.649999999999991</v>
      </c>
      <c r="G215" s="317">
        <v>74.299999999999983</v>
      </c>
      <c r="H215" s="317">
        <v>80.299999999999983</v>
      </c>
      <c r="I215" s="317">
        <v>81.649999999999977</v>
      </c>
      <c r="J215" s="317">
        <v>83.299999999999983</v>
      </c>
      <c r="K215" s="316">
        <v>80</v>
      </c>
      <c r="L215" s="316">
        <v>77</v>
      </c>
      <c r="M215" s="316">
        <v>90.863420000000005</v>
      </c>
      <c r="N215" s="1"/>
      <c r="O215" s="1"/>
    </row>
    <row r="216" spans="1:15" ht="12.75" customHeight="1">
      <c r="A216" s="30">
        <v>206</v>
      </c>
      <c r="B216" s="326" t="s">
        <v>123</v>
      </c>
      <c r="C216" s="316">
        <v>146.6</v>
      </c>
      <c r="D216" s="317">
        <v>145.48333333333332</v>
      </c>
      <c r="E216" s="317">
        <v>143.36666666666665</v>
      </c>
      <c r="F216" s="317">
        <v>140.13333333333333</v>
      </c>
      <c r="G216" s="317">
        <v>138.01666666666665</v>
      </c>
      <c r="H216" s="317">
        <v>148.71666666666664</v>
      </c>
      <c r="I216" s="317">
        <v>150.83333333333331</v>
      </c>
      <c r="J216" s="317">
        <v>154.06666666666663</v>
      </c>
      <c r="K216" s="316">
        <v>147.6</v>
      </c>
      <c r="L216" s="316">
        <v>142.25</v>
      </c>
      <c r="M216" s="316">
        <v>90.329530000000005</v>
      </c>
      <c r="N216" s="1"/>
      <c r="O216" s="1"/>
    </row>
    <row r="217" spans="1:15" ht="12.75" customHeight="1">
      <c r="A217" s="30">
        <v>207</v>
      </c>
      <c r="B217" s="326" t="s">
        <v>124</v>
      </c>
      <c r="C217" s="316">
        <v>719.25</v>
      </c>
      <c r="D217" s="317">
        <v>717.51666666666677</v>
      </c>
      <c r="E217" s="317">
        <v>712.03333333333353</v>
      </c>
      <c r="F217" s="317">
        <v>704.81666666666672</v>
      </c>
      <c r="G217" s="317">
        <v>699.33333333333348</v>
      </c>
      <c r="H217" s="317">
        <v>724.73333333333358</v>
      </c>
      <c r="I217" s="317">
        <v>730.21666666666692</v>
      </c>
      <c r="J217" s="317">
        <v>737.43333333333362</v>
      </c>
      <c r="K217" s="316">
        <v>723</v>
      </c>
      <c r="L217" s="316">
        <v>710.3</v>
      </c>
      <c r="M217" s="316">
        <v>124.55025000000001</v>
      </c>
      <c r="N217" s="1"/>
      <c r="O217" s="1"/>
    </row>
    <row r="218" spans="1:15" ht="12.75" customHeight="1">
      <c r="A218" s="30">
        <v>208</v>
      </c>
      <c r="B218" s="326" t="s">
        <v>125</v>
      </c>
      <c r="C218" s="316">
        <v>1281.4000000000001</v>
      </c>
      <c r="D218" s="317">
        <v>1280.3</v>
      </c>
      <c r="E218" s="317">
        <v>1266.1999999999998</v>
      </c>
      <c r="F218" s="317">
        <v>1250.9999999999998</v>
      </c>
      <c r="G218" s="317">
        <v>1236.8999999999996</v>
      </c>
      <c r="H218" s="317">
        <v>1295.5</v>
      </c>
      <c r="I218" s="317">
        <v>1309.5999999999999</v>
      </c>
      <c r="J218" s="317">
        <v>1324.8000000000002</v>
      </c>
      <c r="K218" s="316">
        <v>1294.4000000000001</v>
      </c>
      <c r="L218" s="316">
        <v>1265.0999999999999</v>
      </c>
      <c r="M218" s="316">
        <v>1.9904200000000001</v>
      </c>
      <c r="N218" s="1"/>
      <c r="O218" s="1"/>
    </row>
    <row r="219" spans="1:15" ht="12.75" customHeight="1">
      <c r="A219" s="30">
        <v>209</v>
      </c>
      <c r="B219" s="326" t="s">
        <v>126</v>
      </c>
      <c r="C219" s="316">
        <v>510.05</v>
      </c>
      <c r="D219" s="317">
        <v>509.33333333333331</v>
      </c>
      <c r="E219" s="317">
        <v>502.76666666666665</v>
      </c>
      <c r="F219" s="317">
        <v>495.48333333333335</v>
      </c>
      <c r="G219" s="317">
        <v>488.91666666666669</v>
      </c>
      <c r="H219" s="317">
        <v>516.61666666666656</v>
      </c>
      <c r="I219" s="317">
        <v>523.18333333333339</v>
      </c>
      <c r="J219" s="317">
        <v>530.46666666666658</v>
      </c>
      <c r="K219" s="316">
        <v>515.9</v>
      </c>
      <c r="L219" s="316">
        <v>502.05</v>
      </c>
      <c r="M219" s="316">
        <v>4.4562600000000003</v>
      </c>
      <c r="N219" s="1"/>
      <c r="O219" s="1"/>
    </row>
    <row r="220" spans="1:15" ht="12.75" customHeight="1">
      <c r="A220" s="30">
        <v>210</v>
      </c>
      <c r="B220" s="326" t="s">
        <v>407</v>
      </c>
      <c r="C220" s="316">
        <v>145.19999999999999</v>
      </c>
      <c r="D220" s="317">
        <v>146.6</v>
      </c>
      <c r="E220" s="317">
        <v>141.35</v>
      </c>
      <c r="F220" s="317">
        <v>137.5</v>
      </c>
      <c r="G220" s="317">
        <v>132.25</v>
      </c>
      <c r="H220" s="317">
        <v>150.44999999999999</v>
      </c>
      <c r="I220" s="317">
        <v>155.69999999999999</v>
      </c>
      <c r="J220" s="317">
        <v>159.54999999999998</v>
      </c>
      <c r="K220" s="316">
        <v>151.85</v>
      </c>
      <c r="L220" s="316">
        <v>142.75</v>
      </c>
      <c r="M220" s="316">
        <v>4.5993700000000004</v>
      </c>
      <c r="N220" s="1"/>
      <c r="O220" s="1"/>
    </row>
    <row r="221" spans="1:15" ht="12.75" customHeight="1">
      <c r="A221" s="30">
        <v>211</v>
      </c>
      <c r="B221" s="326" t="s">
        <v>393</v>
      </c>
      <c r="C221" s="316">
        <v>41.15</v>
      </c>
      <c r="D221" s="317">
        <v>40.800000000000004</v>
      </c>
      <c r="E221" s="317">
        <v>39.850000000000009</v>
      </c>
      <c r="F221" s="317">
        <v>38.550000000000004</v>
      </c>
      <c r="G221" s="317">
        <v>37.600000000000009</v>
      </c>
      <c r="H221" s="317">
        <v>42.100000000000009</v>
      </c>
      <c r="I221" s="317">
        <v>43.050000000000011</v>
      </c>
      <c r="J221" s="317">
        <v>44.350000000000009</v>
      </c>
      <c r="K221" s="316">
        <v>41.75</v>
      </c>
      <c r="L221" s="316">
        <v>39.5</v>
      </c>
      <c r="M221" s="316">
        <v>89.926100000000005</v>
      </c>
      <c r="N221" s="1"/>
      <c r="O221" s="1"/>
    </row>
    <row r="222" spans="1:15" ht="12.75" customHeight="1">
      <c r="A222" s="30">
        <v>212</v>
      </c>
      <c r="B222" s="326" t="s">
        <v>127</v>
      </c>
      <c r="C222" s="316">
        <v>9.0500000000000007</v>
      </c>
      <c r="D222" s="317">
        <v>9.0333333333333332</v>
      </c>
      <c r="E222" s="317">
        <v>8.8666666666666671</v>
      </c>
      <c r="F222" s="317">
        <v>8.6833333333333336</v>
      </c>
      <c r="G222" s="317">
        <v>8.5166666666666675</v>
      </c>
      <c r="H222" s="317">
        <v>9.2166666666666668</v>
      </c>
      <c r="I222" s="317">
        <v>9.3833333333333346</v>
      </c>
      <c r="J222" s="317">
        <v>9.5666666666666664</v>
      </c>
      <c r="K222" s="316">
        <v>9.1999999999999993</v>
      </c>
      <c r="L222" s="316">
        <v>8.85</v>
      </c>
      <c r="M222" s="316">
        <v>1082.7682500000001</v>
      </c>
      <c r="N222" s="1"/>
      <c r="O222" s="1"/>
    </row>
    <row r="223" spans="1:15" ht="12.75" customHeight="1">
      <c r="A223" s="30">
        <v>213</v>
      </c>
      <c r="B223" s="326" t="s">
        <v>394</v>
      </c>
      <c r="C223" s="316">
        <v>53.45</v>
      </c>
      <c r="D223" s="317">
        <v>53.883333333333333</v>
      </c>
      <c r="E223" s="317">
        <v>52.766666666666666</v>
      </c>
      <c r="F223" s="317">
        <v>52.083333333333336</v>
      </c>
      <c r="G223" s="317">
        <v>50.966666666666669</v>
      </c>
      <c r="H223" s="317">
        <v>54.566666666666663</v>
      </c>
      <c r="I223" s="317">
        <v>55.683333333333323</v>
      </c>
      <c r="J223" s="317">
        <v>56.36666666666666</v>
      </c>
      <c r="K223" s="316">
        <v>55</v>
      </c>
      <c r="L223" s="316">
        <v>53.2</v>
      </c>
      <c r="M223" s="316">
        <v>64.66225</v>
      </c>
      <c r="N223" s="1"/>
      <c r="O223" s="1"/>
    </row>
    <row r="224" spans="1:15" ht="12.75" customHeight="1">
      <c r="A224" s="30">
        <v>214</v>
      </c>
      <c r="B224" s="326" t="s">
        <v>128</v>
      </c>
      <c r="C224" s="316">
        <v>38.65</v>
      </c>
      <c r="D224" s="317">
        <v>38.566666666666663</v>
      </c>
      <c r="E224" s="317">
        <v>37.933333333333323</v>
      </c>
      <c r="F224" s="317">
        <v>37.216666666666661</v>
      </c>
      <c r="G224" s="317">
        <v>36.583333333333321</v>
      </c>
      <c r="H224" s="317">
        <v>39.283333333333324</v>
      </c>
      <c r="I224" s="317">
        <v>39.916666666666664</v>
      </c>
      <c r="J224" s="317">
        <v>40.633333333333326</v>
      </c>
      <c r="K224" s="316">
        <v>39.200000000000003</v>
      </c>
      <c r="L224" s="316">
        <v>37.85</v>
      </c>
      <c r="M224" s="316">
        <v>276.14742000000001</v>
      </c>
      <c r="N224" s="1"/>
      <c r="O224" s="1"/>
    </row>
    <row r="225" spans="1:15" ht="12.75" customHeight="1">
      <c r="A225" s="30">
        <v>215</v>
      </c>
      <c r="B225" s="326" t="s">
        <v>405</v>
      </c>
      <c r="C225" s="316">
        <v>200.65</v>
      </c>
      <c r="D225" s="317">
        <v>199.36666666666667</v>
      </c>
      <c r="E225" s="317">
        <v>195.28333333333336</v>
      </c>
      <c r="F225" s="317">
        <v>189.91666666666669</v>
      </c>
      <c r="G225" s="317">
        <v>185.83333333333337</v>
      </c>
      <c r="H225" s="317">
        <v>204.73333333333335</v>
      </c>
      <c r="I225" s="317">
        <v>208.81666666666666</v>
      </c>
      <c r="J225" s="317">
        <v>214.18333333333334</v>
      </c>
      <c r="K225" s="316">
        <v>203.45</v>
      </c>
      <c r="L225" s="316">
        <v>194</v>
      </c>
      <c r="M225" s="316">
        <v>126.78408</v>
      </c>
      <c r="N225" s="1"/>
      <c r="O225" s="1"/>
    </row>
    <row r="226" spans="1:15" ht="12.75" customHeight="1">
      <c r="A226" s="30">
        <v>216</v>
      </c>
      <c r="B226" s="326" t="s">
        <v>395</v>
      </c>
      <c r="C226" s="316">
        <v>888.7</v>
      </c>
      <c r="D226" s="317">
        <v>886.85</v>
      </c>
      <c r="E226" s="317">
        <v>874.80000000000007</v>
      </c>
      <c r="F226" s="317">
        <v>860.90000000000009</v>
      </c>
      <c r="G226" s="317">
        <v>848.85000000000014</v>
      </c>
      <c r="H226" s="317">
        <v>900.75</v>
      </c>
      <c r="I226" s="317">
        <v>912.8</v>
      </c>
      <c r="J226" s="317">
        <v>926.69999999999993</v>
      </c>
      <c r="K226" s="316">
        <v>898.9</v>
      </c>
      <c r="L226" s="316">
        <v>872.95</v>
      </c>
      <c r="M226" s="316">
        <v>0.23794999999999999</v>
      </c>
      <c r="N226" s="1"/>
      <c r="O226" s="1"/>
    </row>
    <row r="227" spans="1:15" ht="12.75" customHeight="1">
      <c r="A227" s="30">
        <v>217</v>
      </c>
      <c r="B227" s="326" t="s">
        <v>129</v>
      </c>
      <c r="C227" s="316">
        <v>348.95</v>
      </c>
      <c r="D227" s="317">
        <v>347.11666666666662</v>
      </c>
      <c r="E227" s="317">
        <v>342.28333333333325</v>
      </c>
      <c r="F227" s="317">
        <v>335.61666666666662</v>
      </c>
      <c r="G227" s="317">
        <v>330.78333333333325</v>
      </c>
      <c r="H227" s="317">
        <v>353.78333333333325</v>
      </c>
      <c r="I227" s="317">
        <v>358.61666666666662</v>
      </c>
      <c r="J227" s="317">
        <v>365.28333333333325</v>
      </c>
      <c r="K227" s="316">
        <v>351.95</v>
      </c>
      <c r="L227" s="316">
        <v>340.45</v>
      </c>
      <c r="M227" s="316">
        <v>13.7189</v>
      </c>
      <c r="N227" s="1"/>
      <c r="O227" s="1"/>
    </row>
    <row r="228" spans="1:15" ht="12.75" customHeight="1">
      <c r="A228" s="30">
        <v>218</v>
      </c>
      <c r="B228" s="326" t="s">
        <v>396</v>
      </c>
      <c r="C228" s="316">
        <v>322.75</v>
      </c>
      <c r="D228" s="317">
        <v>320.96666666666664</v>
      </c>
      <c r="E228" s="317">
        <v>315.13333333333327</v>
      </c>
      <c r="F228" s="317">
        <v>307.51666666666665</v>
      </c>
      <c r="G228" s="317">
        <v>301.68333333333328</v>
      </c>
      <c r="H228" s="317">
        <v>328.58333333333326</v>
      </c>
      <c r="I228" s="317">
        <v>334.41666666666663</v>
      </c>
      <c r="J228" s="317">
        <v>342.03333333333325</v>
      </c>
      <c r="K228" s="316">
        <v>326.8</v>
      </c>
      <c r="L228" s="316">
        <v>313.35000000000002</v>
      </c>
      <c r="M228" s="316">
        <v>10.928100000000001</v>
      </c>
      <c r="N228" s="1"/>
      <c r="O228" s="1"/>
    </row>
    <row r="229" spans="1:15" ht="12.75" customHeight="1">
      <c r="A229" s="30">
        <v>219</v>
      </c>
      <c r="B229" s="326" t="s">
        <v>397</v>
      </c>
      <c r="C229" s="316">
        <v>1692.9</v>
      </c>
      <c r="D229" s="317">
        <v>1707.3</v>
      </c>
      <c r="E229" s="317">
        <v>1665.6</v>
      </c>
      <c r="F229" s="317">
        <v>1638.3</v>
      </c>
      <c r="G229" s="317">
        <v>1596.6</v>
      </c>
      <c r="H229" s="317">
        <v>1734.6</v>
      </c>
      <c r="I229" s="317">
        <v>1776.3000000000002</v>
      </c>
      <c r="J229" s="317">
        <v>1803.6</v>
      </c>
      <c r="K229" s="316">
        <v>1749</v>
      </c>
      <c r="L229" s="316">
        <v>1680</v>
      </c>
      <c r="M229" s="316">
        <v>0.21299000000000001</v>
      </c>
      <c r="N229" s="1"/>
      <c r="O229" s="1"/>
    </row>
    <row r="230" spans="1:15" ht="12.75" customHeight="1">
      <c r="A230" s="30">
        <v>220</v>
      </c>
      <c r="B230" s="326" t="s">
        <v>130</v>
      </c>
      <c r="C230" s="316">
        <v>248.95</v>
      </c>
      <c r="D230" s="317">
        <v>247.76666666666665</v>
      </c>
      <c r="E230" s="317">
        <v>244.18333333333331</v>
      </c>
      <c r="F230" s="317">
        <v>239.41666666666666</v>
      </c>
      <c r="G230" s="317">
        <v>235.83333333333331</v>
      </c>
      <c r="H230" s="317">
        <v>252.5333333333333</v>
      </c>
      <c r="I230" s="317">
        <v>256.11666666666667</v>
      </c>
      <c r="J230" s="317">
        <v>260.88333333333333</v>
      </c>
      <c r="K230" s="316">
        <v>251.35</v>
      </c>
      <c r="L230" s="316">
        <v>243</v>
      </c>
      <c r="M230" s="316">
        <v>62.575839999999999</v>
      </c>
      <c r="N230" s="1"/>
      <c r="O230" s="1"/>
    </row>
    <row r="231" spans="1:15" ht="12.75" customHeight="1">
      <c r="A231" s="30">
        <v>221</v>
      </c>
      <c r="B231" s="326" t="s">
        <v>402</v>
      </c>
      <c r="C231" s="316">
        <v>186.4</v>
      </c>
      <c r="D231" s="317">
        <v>188.6</v>
      </c>
      <c r="E231" s="317">
        <v>182.95</v>
      </c>
      <c r="F231" s="317">
        <v>179.5</v>
      </c>
      <c r="G231" s="317">
        <v>173.85</v>
      </c>
      <c r="H231" s="317">
        <v>192.04999999999998</v>
      </c>
      <c r="I231" s="317">
        <v>197.70000000000002</v>
      </c>
      <c r="J231" s="317">
        <v>201.14999999999998</v>
      </c>
      <c r="K231" s="316">
        <v>194.25</v>
      </c>
      <c r="L231" s="316">
        <v>185.15</v>
      </c>
      <c r="M231" s="316">
        <v>26.897010000000002</v>
      </c>
      <c r="N231" s="1"/>
      <c r="O231" s="1"/>
    </row>
    <row r="232" spans="1:15" ht="12.75" customHeight="1">
      <c r="A232" s="30">
        <v>222</v>
      </c>
      <c r="B232" s="326" t="s">
        <v>264</v>
      </c>
      <c r="C232" s="316">
        <v>4418.7</v>
      </c>
      <c r="D232" s="317">
        <v>4449.916666666667</v>
      </c>
      <c r="E232" s="317">
        <v>4359.8333333333339</v>
      </c>
      <c r="F232" s="317">
        <v>4300.9666666666672</v>
      </c>
      <c r="G232" s="317">
        <v>4210.8833333333341</v>
      </c>
      <c r="H232" s="317">
        <v>4508.7833333333338</v>
      </c>
      <c r="I232" s="317">
        <v>4598.8666666666677</v>
      </c>
      <c r="J232" s="317">
        <v>4657.7333333333336</v>
      </c>
      <c r="K232" s="316">
        <v>4540</v>
      </c>
      <c r="L232" s="316">
        <v>4391.05</v>
      </c>
      <c r="M232" s="316">
        <v>1.39137</v>
      </c>
      <c r="N232" s="1"/>
      <c r="O232" s="1"/>
    </row>
    <row r="233" spans="1:15" ht="12.75" customHeight="1">
      <c r="A233" s="30">
        <v>223</v>
      </c>
      <c r="B233" s="326" t="s">
        <v>404</v>
      </c>
      <c r="C233" s="316">
        <v>153.25</v>
      </c>
      <c r="D233" s="317">
        <v>151.18333333333334</v>
      </c>
      <c r="E233" s="317">
        <v>148.26666666666668</v>
      </c>
      <c r="F233" s="317">
        <v>143.28333333333333</v>
      </c>
      <c r="G233" s="317">
        <v>140.36666666666667</v>
      </c>
      <c r="H233" s="317">
        <v>156.16666666666669</v>
      </c>
      <c r="I233" s="317">
        <v>159.08333333333331</v>
      </c>
      <c r="J233" s="317">
        <v>164.06666666666669</v>
      </c>
      <c r="K233" s="316">
        <v>154.1</v>
      </c>
      <c r="L233" s="316">
        <v>146.19999999999999</v>
      </c>
      <c r="M233" s="316">
        <v>16.322150000000001</v>
      </c>
      <c r="N233" s="1"/>
      <c r="O233" s="1"/>
    </row>
    <row r="234" spans="1:15" ht="12.75" customHeight="1">
      <c r="A234" s="30">
        <v>224</v>
      </c>
      <c r="B234" s="326" t="s">
        <v>131</v>
      </c>
      <c r="C234" s="316">
        <v>1745.35</v>
      </c>
      <c r="D234" s="317">
        <v>1747.75</v>
      </c>
      <c r="E234" s="317">
        <v>1721</v>
      </c>
      <c r="F234" s="317">
        <v>1696.65</v>
      </c>
      <c r="G234" s="317">
        <v>1669.9</v>
      </c>
      <c r="H234" s="317">
        <v>1772.1</v>
      </c>
      <c r="I234" s="317">
        <v>1798.85</v>
      </c>
      <c r="J234" s="317">
        <v>1823.1999999999998</v>
      </c>
      <c r="K234" s="316">
        <v>1774.5</v>
      </c>
      <c r="L234" s="316">
        <v>1723.4</v>
      </c>
      <c r="M234" s="316">
        <v>4.09633</v>
      </c>
      <c r="N234" s="1"/>
      <c r="O234" s="1"/>
    </row>
    <row r="235" spans="1:15" ht="12.75" customHeight="1">
      <c r="A235" s="30">
        <v>225</v>
      </c>
      <c r="B235" s="326" t="s">
        <v>833</v>
      </c>
      <c r="C235" s="316">
        <v>1490.95</v>
      </c>
      <c r="D235" s="317">
        <v>1498.1833333333334</v>
      </c>
      <c r="E235" s="317">
        <v>1476.4666666666667</v>
      </c>
      <c r="F235" s="317">
        <v>1461.9833333333333</v>
      </c>
      <c r="G235" s="317">
        <v>1440.2666666666667</v>
      </c>
      <c r="H235" s="317">
        <v>1512.6666666666667</v>
      </c>
      <c r="I235" s="317">
        <v>1534.3833333333334</v>
      </c>
      <c r="J235" s="317">
        <v>1548.8666666666668</v>
      </c>
      <c r="K235" s="316">
        <v>1519.9</v>
      </c>
      <c r="L235" s="316">
        <v>1483.7</v>
      </c>
      <c r="M235" s="316">
        <v>0.14898</v>
      </c>
      <c r="N235" s="1"/>
      <c r="O235" s="1"/>
    </row>
    <row r="236" spans="1:15" ht="12.75" customHeight="1">
      <c r="A236" s="30">
        <v>226</v>
      </c>
      <c r="B236" s="326" t="s">
        <v>408</v>
      </c>
      <c r="C236" s="316">
        <v>366.3</v>
      </c>
      <c r="D236" s="317">
        <v>364.65000000000003</v>
      </c>
      <c r="E236" s="317">
        <v>357.65000000000009</v>
      </c>
      <c r="F236" s="317">
        <v>349.00000000000006</v>
      </c>
      <c r="G236" s="317">
        <v>342.00000000000011</v>
      </c>
      <c r="H236" s="317">
        <v>373.30000000000007</v>
      </c>
      <c r="I236" s="317">
        <v>380.29999999999995</v>
      </c>
      <c r="J236" s="317">
        <v>388.95000000000005</v>
      </c>
      <c r="K236" s="316">
        <v>371.65</v>
      </c>
      <c r="L236" s="316">
        <v>356</v>
      </c>
      <c r="M236" s="316">
        <v>0.60926000000000002</v>
      </c>
      <c r="N236" s="1"/>
      <c r="O236" s="1"/>
    </row>
    <row r="237" spans="1:15" ht="12.75" customHeight="1">
      <c r="A237" s="30">
        <v>227</v>
      </c>
      <c r="B237" s="326" t="s">
        <v>132</v>
      </c>
      <c r="C237" s="316">
        <v>915.4</v>
      </c>
      <c r="D237" s="317">
        <v>917.4</v>
      </c>
      <c r="E237" s="317">
        <v>900.5</v>
      </c>
      <c r="F237" s="317">
        <v>885.6</v>
      </c>
      <c r="G237" s="317">
        <v>868.7</v>
      </c>
      <c r="H237" s="317">
        <v>932.3</v>
      </c>
      <c r="I237" s="317">
        <v>949.19999999999982</v>
      </c>
      <c r="J237" s="317">
        <v>964.09999999999991</v>
      </c>
      <c r="K237" s="316">
        <v>934.3</v>
      </c>
      <c r="L237" s="316">
        <v>902.5</v>
      </c>
      <c r="M237" s="316">
        <v>37.133809999999997</v>
      </c>
      <c r="N237" s="1"/>
      <c r="O237" s="1"/>
    </row>
    <row r="238" spans="1:15" ht="12.75" customHeight="1">
      <c r="A238" s="30">
        <v>228</v>
      </c>
      <c r="B238" s="326" t="s">
        <v>133</v>
      </c>
      <c r="C238" s="316">
        <v>198.9</v>
      </c>
      <c r="D238" s="317">
        <v>198.73333333333335</v>
      </c>
      <c r="E238" s="317">
        <v>193.4666666666667</v>
      </c>
      <c r="F238" s="317">
        <v>188.03333333333336</v>
      </c>
      <c r="G238" s="317">
        <v>182.76666666666671</v>
      </c>
      <c r="H238" s="317">
        <v>204.16666666666669</v>
      </c>
      <c r="I238" s="317">
        <v>209.43333333333334</v>
      </c>
      <c r="J238" s="317">
        <v>214.86666666666667</v>
      </c>
      <c r="K238" s="316">
        <v>204</v>
      </c>
      <c r="L238" s="316">
        <v>193.3</v>
      </c>
      <c r="M238" s="316">
        <v>86.895439999999994</v>
      </c>
      <c r="N238" s="1"/>
      <c r="O238" s="1"/>
    </row>
    <row r="239" spans="1:15" ht="12.75" customHeight="1">
      <c r="A239" s="30">
        <v>229</v>
      </c>
      <c r="B239" s="326" t="s">
        <v>409</v>
      </c>
      <c r="C239" s="316">
        <v>15.95</v>
      </c>
      <c r="D239" s="317">
        <v>16.083333333333332</v>
      </c>
      <c r="E239" s="317">
        <v>15.666666666666664</v>
      </c>
      <c r="F239" s="317">
        <v>15.383333333333333</v>
      </c>
      <c r="G239" s="317">
        <v>14.966666666666665</v>
      </c>
      <c r="H239" s="317">
        <v>16.366666666666664</v>
      </c>
      <c r="I239" s="317">
        <v>16.783333333333328</v>
      </c>
      <c r="J239" s="317">
        <v>17.066666666666663</v>
      </c>
      <c r="K239" s="316">
        <v>16.5</v>
      </c>
      <c r="L239" s="316">
        <v>15.8</v>
      </c>
      <c r="M239" s="316">
        <v>80.461169999999996</v>
      </c>
      <c r="N239" s="1"/>
      <c r="O239" s="1"/>
    </row>
    <row r="240" spans="1:15" ht="12.75" customHeight="1">
      <c r="A240" s="30">
        <v>230</v>
      </c>
      <c r="B240" s="326" t="s">
        <v>134</v>
      </c>
      <c r="C240" s="316">
        <v>1542.85</v>
      </c>
      <c r="D240" s="317">
        <v>1546.5833333333333</v>
      </c>
      <c r="E240" s="317">
        <v>1531.3166666666666</v>
      </c>
      <c r="F240" s="317">
        <v>1519.7833333333333</v>
      </c>
      <c r="G240" s="317">
        <v>1504.5166666666667</v>
      </c>
      <c r="H240" s="317">
        <v>1558.1166666666666</v>
      </c>
      <c r="I240" s="317">
        <v>1573.3833333333334</v>
      </c>
      <c r="J240" s="317">
        <v>1584.9166666666665</v>
      </c>
      <c r="K240" s="316">
        <v>1561.85</v>
      </c>
      <c r="L240" s="316">
        <v>1535.05</v>
      </c>
      <c r="M240" s="316">
        <v>61.71472</v>
      </c>
      <c r="N240" s="1"/>
      <c r="O240" s="1"/>
    </row>
    <row r="241" spans="1:15" ht="12.75" customHeight="1">
      <c r="A241" s="30">
        <v>231</v>
      </c>
      <c r="B241" s="326" t="s">
        <v>410</v>
      </c>
      <c r="C241" s="316">
        <v>1604.85</v>
      </c>
      <c r="D241" s="317">
        <v>1588.5166666666667</v>
      </c>
      <c r="E241" s="317">
        <v>1560.8333333333333</v>
      </c>
      <c r="F241" s="317">
        <v>1516.8166666666666</v>
      </c>
      <c r="G241" s="317">
        <v>1489.1333333333332</v>
      </c>
      <c r="H241" s="317">
        <v>1632.5333333333333</v>
      </c>
      <c r="I241" s="317">
        <v>1660.2166666666667</v>
      </c>
      <c r="J241" s="317">
        <v>1704.2333333333333</v>
      </c>
      <c r="K241" s="316">
        <v>1616.2</v>
      </c>
      <c r="L241" s="316">
        <v>1544.5</v>
      </c>
      <c r="M241" s="316">
        <v>0.15181</v>
      </c>
      <c r="N241" s="1"/>
      <c r="O241" s="1"/>
    </row>
    <row r="242" spans="1:15" ht="12.75" customHeight="1">
      <c r="A242" s="30">
        <v>232</v>
      </c>
      <c r="B242" s="326" t="s">
        <v>411</v>
      </c>
      <c r="C242" s="316">
        <v>448.4</v>
      </c>
      <c r="D242" s="317">
        <v>454.7833333333333</v>
      </c>
      <c r="E242" s="317">
        <v>438.61666666666662</v>
      </c>
      <c r="F242" s="317">
        <v>428.83333333333331</v>
      </c>
      <c r="G242" s="317">
        <v>412.66666666666663</v>
      </c>
      <c r="H242" s="317">
        <v>464.56666666666661</v>
      </c>
      <c r="I242" s="317">
        <v>480.73333333333335</v>
      </c>
      <c r="J242" s="317">
        <v>490.51666666666659</v>
      </c>
      <c r="K242" s="316">
        <v>470.95</v>
      </c>
      <c r="L242" s="316">
        <v>445</v>
      </c>
      <c r="M242" s="316">
        <v>5.87134</v>
      </c>
      <c r="N242" s="1"/>
      <c r="O242" s="1"/>
    </row>
    <row r="243" spans="1:15" ht="12.75" customHeight="1">
      <c r="A243" s="30">
        <v>233</v>
      </c>
      <c r="B243" s="326" t="s">
        <v>412</v>
      </c>
      <c r="C243" s="316">
        <v>678.35</v>
      </c>
      <c r="D243" s="317">
        <v>683.86666666666667</v>
      </c>
      <c r="E243" s="317">
        <v>655.73333333333335</v>
      </c>
      <c r="F243" s="317">
        <v>633.11666666666667</v>
      </c>
      <c r="G243" s="317">
        <v>604.98333333333335</v>
      </c>
      <c r="H243" s="317">
        <v>706.48333333333335</v>
      </c>
      <c r="I243" s="317">
        <v>734.61666666666679</v>
      </c>
      <c r="J243" s="317">
        <v>757.23333333333335</v>
      </c>
      <c r="K243" s="316">
        <v>712</v>
      </c>
      <c r="L243" s="316">
        <v>661.25</v>
      </c>
      <c r="M243" s="316">
        <v>15.149760000000001</v>
      </c>
      <c r="N243" s="1"/>
      <c r="O243" s="1"/>
    </row>
    <row r="244" spans="1:15" ht="12.75" customHeight="1">
      <c r="A244" s="30">
        <v>234</v>
      </c>
      <c r="B244" s="326" t="s">
        <v>406</v>
      </c>
      <c r="C244" s="316">
        <v>17.5</v>
      </c>
      <c r="D244" s="317">
        <v>17.516666666666666</v>
      </c>
      <c r="E244" s="317">
        <v>17.233333333333331</v>
      </c>
      <c r="F244" s="317">
        <v>16.966666666666665</v>
      </c>
      <c r="G244" s="317">
        <v>16.68333333333333</v>
      </c>
      <c r="H244" s="317">
        <v>17.783333333333331</v>
      </c>
      <c r="I244" s="317">
        <v>18.066666666666663</v>
      </c>
      <c r="J244" s="317">
        <v>18.333333333333332</v>
      </c>
      <c r="K244" s="316">
        <v>17.8</v>
      </c>
      <c r="L244" s="316">
        <v>17.25</v>
      </c>
      <c r="M244" s="316">
        <v>17.472760000000001</v>
      </c>
      <c r="N244" s="1"/>
      <c r="O244" s="1"/>
    </row>
    <row r="245" spans="1:15" ht="12.75" customHeight="1">
      <c r="A245" s="30">
        <v>235</v>
      </c>
      <c r="B245" s="326" t="s">
        <v>135</v>
      </c>
      <c r="C245" s="316">
        <v>126.25</v>
      </c>
      <c r="D245" s="317">
        <v>125.53333333333335</v>
      </c>
      <c r="E245" s="317">
        <v>123.31666666666669</v>
      </c>
      <c r="F245" s="317">
        <v>120.38333333333334</v>
      </c>
      <c r="G245" s="317">
        <v>118.16666666666669</v>
      </c>
      <c r="H245" s="317">
        <v>128.4666666666667</v>
      </c>
      <c r="I245" s="317">
        <v>130.68333333333337</v>
      </c>
      <c r="J245" s="317">
        <v>133.6166666666667</v>
      </c>
      <c r="K245" s="316">
        <v>127.75</v>
      </c>
      <c r="L245" s="316">
        <v>122.6</v>
      </c>
      <c r="M245" s="316">
        <v>91.204490000000007</v>
      </c>
      <c r="N245" s="1"/>
      <c r="O245" s="1"/>
    </row>
    <row r="246" spans="1:15" ht="12.75" customHeight="1">
      <c r="A246" s="30">
        <v>236</v>
      </c>
      <c r="B246" s="326" t="s">
        <v>398</v>
      </c>
      <c r="C246" s="316">
        <v>408.75</v>
      </c>
      <c r="D246" s="317">
        <v>409.25</v>
      </c>
      <c r="E246" s="317">
        <v>400.6</v>
      </c>
      <c r="F246" s="317">
        <v>392.45000000000005</v>
      </c>
      <c r="G246" s="317">
        <v>383.80000000000007</v>
      </c>
      <c r="H246" s="317">
        <v>417.4</v>
      </c>
      <c r="I246" s="317">
        <v>426.04999999999995</v>
      </c>
      <c r="J246" s="317">
        <v>434.19999999999993</v>
      </c>
      <c r="K246" s="316">
        <v>417.9</v>
      </c>
      <c r="L246" s="316">
        <v>401.1</v>
      </c>
      <c r="M246" s="316">
        <v>2.1471800000000001</v>
      </c>
      <c r="N246" s="1"/>
      <c r="O246" s="1"/>
    </row>
    <row r="247" spans="1:15" ht="12.75" customHeight="1">
      <c r="A247" s="30">
        <v>237</v>
      </c>
      <c r="B247" s="326" t="s">
        <v>265</v>
      </c>
      <c r="C247" s="316">
        <v>993.25</v>
      </c>
      <c r="D247" s="317">
        <v>992.55000000000007</v>
      </c>
      <c r="E247" s="317">
        <v>980.70000000000016</v>
      </c>
      <c r="F247" s="317">
        <v>968.15000000000009</v>
      </c>
      <c r="G247" s="317">
        <v>956.30000000000018</v>
      </c>
      <c r="H247" s="317">
        <v>1005.1000000000001</v>
      </c>
      <c r="I247" s="317">
        <v>1016.95</v>
      </c>
      <c r="J247" s="317">
        <v>1029.5</v>
      </c>
      <c r="K247" s="316">
        <v>1004.4</v>
      </c>
      <c r="L247" s="316">
        <v>980</v>
      </c>
      <c r="M247" s="316">
        <v>2.5049100000000002</v>
      </c>
      <c r="N247" s="1"/>
      <c r="O247" s="1"/>
    </row>
    <row r="248" spans="1:15" ht="12.75" customHeight="1">
      <c r="A248" s="30">
        <v>238</v>
      </c>
      <c r="B248" s="326" t="s">
        <v>399</v>
      </c>
      <c r="C248" s="316">
        <v>220.3</v>
      </c>
      <c r="D248" s="317">
        <v>219.10000000000002</v>
      </c>
      <c r="E248" s="317">
        <v>216.30000000000004</v>
      </c>
      <c r="F248" s="317">
        <v>212.3</v>
      </c>
      <c r="G248" s="317">
        <v>209.50000000000003</v>
      </c>
      <c r="H248" s="317">
        <v>223.10000000000005</v>
      </c>
      <c r="I248" s="317">
        <v>225.9</v>
      </c>
      <c r="J248" s="317">
        <v>229.90000000000006</v>
      </c>
      <c r="K248" s="316">
        <v>221.9</v>
      </c>
      <c r="L248" s="316">
        <v>215.1</v>
      </c>
      <c r="M248" s="316">
        <v>7.2874400000000001</v>
      </c>
      <c r="N248" s="1"/>
      <c r="O248" s="1"/>
    </row>
    <row r="249" spans="1:15" ht="12.75" customHeight="1">
      <c r="A249" s="30">
        <v>239</v>
      </c>
      <c r="B249" s="326" t="s">
        <v>400</v>
      </c>
      <c r="C249" s="316">
        <v>40.049999999999997</v>
      </c>
      <c r="D249" s="317">
        <v>40.016666666666673</v>
      </c>
      <c r="E249" s="317">
        <v>39.683333333333344</v>
      </c>
      <c r="F249" s="317">
        <v>39.31666666666667</v>
      </c>
      <c r="G249" s="317">
        <v>38.983333333333341</v>
      </c>
      <c r="H249" s="317">
        <v>40.383333333333347</v>
      </c>
      <c r="I249" s="317">
        <v>40.716666666666676</v>
      </c>
      <c r="J249" s="317">
        <v>41.08333333333335</v>
      </c>
      <c r="K249" s="316">
        <v>40.35</v>
      </c>
      <c r="L249" s="316">
        <v>39.65</v>
      </c>
      <c r="M249" s="316">
        <v>9.7570099999999993</v>
      </c>
      <c r="N249" s="1"/>
      <c r="O249" s="1"/>
    </row>
    <row r="250" spans="1:15" ht="12.75" customHeight="1">
      <c r="A250" s="30">
        <v>240</v>
      </c>
      <c r="B250" s="326" t="s">
        <v>136</v>
      </c>
      <c r="C250" s="316">
        <v>704.55</v>
      </c>
      <c r="D250" s="317">
        <v>705.16666666666663</v>
      </c>
      <c r="E250" s="317">
        <v>699.38333333333321</v>
      </c>
      <c r="F250" s="317">
        <v>694.21666666666658</v>
      </c>
      <c r="G250" s="317">
        <v>688.43333333333317</v>
      </c>
      <c r="H250" s="317">
        <v>710.33333333333326</v>
      </c>
      <c r="I250" s="317">
        <v>716.11666666666679</v>
      </c>
      <c r="J250" s="317">
        <v>721.2833333333333</v>
      </c>
      <c r="K250" s="316">
        <v>710.95</v>
      </c>
      <c r="L250" s="316">
        <v>700</v>
      </c>
      <c r="M250" s="316">
        <v>21.646920000000001</v>
      </c>
      <c r="N250" s="1"/>
      <c r="O250" s="1"/>
    </row>
    <row r="251" spans="1:15" ht="12.75" customHeight="1">
      <c r="A251" s="30">
        <v>241</v>
      </c>
      <c r="B251" s="326" t="s">
        <v>826</v>
      </c>
      <c r="C251" s="316">
        <v>21.7</v>
      </c>
      <c r="D251" s="317">
        <v>21.783333333333331</v>
      </c>
      <c r="E251" s="317">
        <v>21.566666666666663</v>
      </c>
      <c r="F251" s="317">
        <v>21.43333333333333</v>
      </c>
      <c r="G251" s="317">
        <v>21.216666666666661</v>
      </c>
      <c r="H251" s="317">
        <v>21.916666666666664</v>
      </c>
      <c r="I251" s="317">
        <v>22.133333333333333</v>
      </c>
      <c r="J251" s="317">
        <v>22.266666666666666</v>
      </c>
      <c r="K251" s="316">
        <v>22</v>
      </c>
      <c r="L251" s="316">
        <v>21.65</v>
      </c>
      <c r="M251" s="316">
        <v>40.088720000000002</v>
      </c>
      <c r="N251" s="1"/>
      <c r="O251" s="1"/>
    </row>
    <row r="252" spans="1:15" ht="12.75" customHeight="1">
      <c r="A252" s="30">
        <v>242</v>
      </c>
      <c r="B252" s="326" t="s">
        <v>263</v>
      </c>
      <c r="C252" s="316">
        <v>509.9</v>
      </c>
      <c r="D252" s="317">
        <v>514.01666666666665</v>
      </c>
      <c r="E252" s="317">
        <v>500.88333333333333</v>
      </c>
      <c r="F252" s="317">
        <v>491.86666666666667</v>
      </c>
      <c r="G252" s="317">
        <v>478.73333333333335</v>
      </c>
      <c r="H252" s="317">
        <v>523.0333333333333</v>
      </c>
      <c r="I252" s="317">
        <v>536.16666666666652</v>
      </c>
      <c r="J252" s="317">
        <v>545.18333333333328</v>
      </c>
      <c r="K252" s="316">
        <v>527.15</v>
      </c>
      <c r="L252" s="316">
        <v>505</v>
      </c>
      <c r="M252" s="316">
        <v>6.1668599999999998</v>
      </c>
      <c r="N252" s="1"/>
      <c r="O252" s="1"/>
    </row>
    <row r="253" spans="1:15" ht="12.75" customHeight="1">
      <c r="A253" s="30">
        <v>243</v>
      </c>
      <c r="B253" s="326" t="s">
        <v>137</v>
      </c>
      <c r="C253" s="316">
        <v>266.64999999999998</v>
      </c>
      <c r="D253" s="317">
        <v>264.3</v>
      </c>
      <c r="E253" s="317">
        <v>261.25</v>
      </c>
      <c r="F253" s="317">
        <v>255.84999999999997</v>
      </c>
      <c r="G253" s="317">
        <v>252.79999999999995</v>
      </c>
      <c r="H253" s="317">
        <v>269.70000000000005</v>
      </c>
      <c r="I253" s="317">
        <v>272.75000000000011</v>
      </c>
      <c r="J253" s="317">
        <v>278.15000000000009</v>
      </c>
      <c r="K253" s="316">
        <v>267.35000000000002</v>
      </c>
      <c r="L253" s="316">
        <v>258.89999999999998</v>
      </c>
      <c r="M253" s="316">
        <v>344.90123</v>
      </c>
      <c r="N253" s="1"/>
      <c r="O253" s="1"/>
    </row>
    <row r="254" spans="1:15" ht="12.75" customHeight="1">
      <c r="A254" s="30">
        <v>244</v>
      </c>
      <c r="B254" s="326" t="s">
        <v>401</v>
      </c>
      <c r="C254" s="316">
        <v>91</v>
      </c>
      <c r="D254" s="317">
        <v>91.066666666666663</v>
      </c>
      <c r="E254" s="317">
        <v>89.683333333333323</v>
      </c>
      <c r="F254" s="317">
        <v>88.36666666666666</v>
      </c>
      <c r="G254" s="317">
        <v>86.98333333333332</v>
      </c>
      <c r="H254" s="317">
        <v>92.383333333333326</v>
      </c>
      <c r="I254" s="317">
        <v>93.766666666666652</v>
      </c>
      <c r="J254" s="317">
        <v>95.083333333333329</v>
      </c>
      <c r="K254" s="316">
        <v>92.45</v>
      </c>
      <c r="L254" s="316">
        <v>89.75</v>
      </c>
      <c r="M254" s="316">
        <v>2.0975799999999998</v>
      </c>
      <c r="N254" s="1"/>
      <c r="O254" s="1"/>
    </row>
    <row r="255" spans="1:15" ht="12.75" customHeight="1">
      <c r="A255" s="30">
        <v>245</v>
      </c>
      <c r="B255" s="326" t="s">
        <v>419</v>
      </c>
      <c r="C255" s="316">
        <v>102.05</v>
      </c>
      <c r="D255" s="317">
        <v>102.31666666666666</v>
      </c>
      <c r="E255" s="317">
        <v>99.783333333333331</v>
      </c>
      <c r="F255" s="317">
        <v>97.516666666666666</v>
      </c>
      <c r="G255" s="317">
        <v>94.983333333333334</v>
      </c>
      <c r="H255" s="317">
        <v>104.58333333333333</v>
      </c>
      <c r="I255" s="317">
        <v>107.11666666666666</v>
      </c>
      <c r="J255" s="317">
        <v>109.38333333333333</v>
      </c>
      <c r="K255" s="316">
        <v>104.85</v>
      </c>
      <c r="L255" s="316">
        <v>100.05</v>
      </c>
      <c r="M255" s="316">
        <v>5.5988100000000003</v>
      </c>
      <c r="N255" s="1"/>
      <c r="O255" s="1"/>
    </row>
    <row r="256" spans="1:15" ht="12.75" customHeight="1">
      <c r="A256" s="30">
        <v>246</v>
      </c>
      <c r="B256" s="326" t="s">
        <v>413</v>
      </c>
      <c r="C256" s="316">
        <v>1613.15</v>
      </c>
      <c r="D256" s="317">
        <v>1621.6833333333334</v>
      </c>
      <c r="E256" s="317">
        <v>1599.2166666666667</v>
      </c>
      <c r="F256" s="317">
        <v>1585.2833333333333</v>
      </c>
      <c r="G256" s="317">
        <v>1562.8166666666666</v>
      </c>
      <c r="H256" s="317">
        <v>1635.6166666666668</v>
      </c>
      <c r="I256" s="317">
        <v>1658.0833333333335</v>
      </c>
      <c r="J256" s="317">
        <v>1672.0166666666669</v>
      </c>
      <c r="K256" s="316">
        <v>1644.15</v>
      </c>
      <c r="L256" s="316">
        <v>1607.75</v>
      </c>
      <c r="M256" s="316">
        <v>0.76751999999999998</v>
      </c>
      <c r="N256" s="1"/>
      <c r="O256" s="1"/>
    </row>
    <row r="257" spans="1:15" ht="12.75" customHeight="1">
      <c r="A257" s="30">
        <v>247</v>
      </c>
      <c r="B257" s="326" t="s">
        <v>423</v>
      </c>
      <c r="C257" s="316">
        <v>1850.35</v>
      </c>
      <c r="D257" s="317">
        <v>1854.1666666666667</v>
      </c>
      <c r="E257" s="317">
        <v>1821.1833333333334</v>
      </c>
      <c r="F257" s="317">
        <v>1792.0166666666667</v>
      </c>
      <c r="G257" s="317">
        <v>1759.0333333333333</v>
      </c>
      <c r="H257" s="317">
        <v>1883.3333333333335</v>
      </c>
      <c r="I257" s="317">
        <v>1916.3166666666666</v>
      </c>
      <c r="J257" s="317">
        <v>1945.4833333333336</v>
      </c>
      <c r="K257" s="316">
        <v>1887.15</v>
      </c>
      <c r="L257" s="316">
        <v>1825</v>
      </c>
      <c r="M257" s="316">
        <v>6.8199999999999997E-2</v>
      </c>
      <c r="N257" s="1"/>
      <c r="O257" s="1"/>
    </row>
    <row r="258" spans="1:15" ht="12.75" customHeight="1">
      <c r="A258" s="30">
        <v>248</v>
      </c>
      <c r="B258" s="326" t="s">
        <v>420</v>
      </c>
      <c r="C258" s="316">
        <v>90.65</v>
      </c>
      <c r="D258" s="317">
        <v>89.683333333333337</v>
      </c>
      <c r="E258" s="317">
        <v>87.366666666666674</v>
      </c>
      <c r="F258" s="317">
        <v>84.083333333333343</v>
      </c>
      <c r="G258" s="317">
        <v>81.76666666666668</v>
      </c>
      <c r="H258" s="317">
        <v>92.966666666666669</v>
      </c>
      <c r="I258" s="317">
        <v>95.283333333333331</v>
      </c>
      <c r="J258" s="317">
        <v>98.566666666666663</v>
      </c>
      <c r="K258" s="316">
        <v>92</v>
      </c>
      <c r="L258" s="316">
        <v>86.4</v>
      </c>
      <c r="M258" s="316">
        <v>11.687010000000001</v>
      </c>
      <c r="N258" s="1"/>
      <c r="O258" s="1"/>
    </row>
    <row r="259" spans="1:15" ht="12.75" customHeight="1">
      <c r="A259" s="30">
        <v>249</v>
      </c>
      <c r="B259" s="326" t="s">
        <v>138</v>
      </c>
      <c r="C259" s="316">
        <v>503.8</v>
      </c>
      <c r="D259" s="317">
        <v>505.93333333333334</v>
      </c>
      <c r="E259" s="317">
        <v>495.86666666666667</v>
      </c>
      <c r="F259" s="317">
        <v>487.93333333333334</v>
      </c>
      <c r="G259" s="317">
        <v>477.86666666666667</v>
      </c>
      <c r="H259" s="317">
        <v>513.86666666666667</v>
      </c>
      <c r="I259" s="317">
        <v>523.93333333333339</v>
      </c>
      <c r="J259" s="317">
        <v>531.86666666666667</v>
      </c>
      <c r="K259" s="316">
        <v>516</v>
      </c>
      <c r="L259" s="316">
        <v>498</v>
      </c>
      <c r="M259" s="316">
        <v>46.177419999999998</v>
      </c>
      <c r="N259" s="1"/>
      <c r="O259" s="1"/>
    </row>
    <row r="260" spans="1:15" ht="12.75" customHeight="1">
      <c r="A260" s="30">
        <v>250</v>
      </c>
      <c r="B260" s="326" t="s">
        <v>414</v>
      </c>
      <c r="C260" s="316">
        <v>2428.1</v>
      </c>
      <c r="D260" s="317">
        <v>2439.3666666666668</v>
      </c>
      <c r="E260" s="317">
        <v>2378.7333333333336</v>
      </c>
      <c r="F260" s="317">
        <v>2329.3666666666668</v>
      </c>
      <c r="G260" s="317">
        <v>2268.7333333333336</v>
      </c>
      <c r="H260" s="317">
        <v>2488.7333333333336</v>
      </c>
      <c r="I260" s="317">
        <v>2549.3666666666668</v>
      </c>
      <c r="J260" s="317">
        <v>2598.7333333333336</v>
      </c>
      <c r="K260" s="316">
        <v>2500</v>
      </c>
      <c r="L260" s="316">
        <v>2390</v>
      </c>
      <c r="M260" s="316">
        <v>1.2386999999999999</v>
      </c>
      <c r="N260" s="1"/>
      <c r="O260" s="1"/>
    </row>
    <row r="261" spans="1:15" ht="12.75" customHeight="1">
      <c r="A261" s="30">
        <v>251</v>
      </c>
      <c r="B261" s="326" t="s">
        <v>415</v>
      </c>
      <c r="C261" s="316">
        <v>408.1</v>
      </c>
      <c r="D261" s="317">
        <v>408.51666666666665</v>
      </c>
      <c r="E261" s="317">
        <v>402.0333333333333</v>
      </c>
      <c r="F261" s="317">
        <v>395.96666666666664</v>
      </c>
      <c r="G261" s="317">
        <v>389.48333333333329</v>
      </c>
      <c r="H261" s="317">
        <v>414.58333333333331</v>
      </c>
      <c r="I261" s="317">
        <v>421.06666666666666</v>
      </c>
      <c r="J261" s="317">
        <v>427.13333333333333</v>
      </c>
      <c r="K261" s="316">
        <v>415</v>
      </c>
      <c r="L261" s="316">
        <v>402.45</v>
      </c>
      <c r="M261" s="316">
        <v>1.32565</v>
      </c>
      <c r="N261" s="1"/>
      <c r="O261" s="1"/>
    </row>
    <row r="262" spans="1:15" ht="12.75" customHeight="1">
      <c r="A262" s="30">
        <v>252</v>
      </c>
      <c r="B262" s="326" t="s">
        <v>416</v>
      </c>
      <c r="C262" s="316">
        <v>338.2</v>
      </c>
      <c r="D262" s="317">
        <v>340.59999999999997</v>
      </c>
      <c r="E262" s="317">
        <v>333.64999999999992</v>
      </c>
      <c r="F262" s="317">
        <v>329.09999999999997</v>
      </c>
      <c r="G262" s="317">
        <v>322.14999999999992</v>
      </c>
      <c r="H262" s="317">
        <v>345.14999999999992</v>
      </c>
      <c r="I262" s="317">
        <v>352.09999999999997</v>
      </c>
      <c r="J262" s="317">
        <v>356.64999999999992</v>
      </c>
      <c r="K262" s="316">
        <v>347.55</v>
      </c>
      <c r="L262" s="316">
        <v>336.05</v>
      </c>
      <c r="M262" s="316">
        <v>7.06372</v>
      </c>
      <c r="N262" s="1"/>
      <c r="O262" s="1"/>
    </row>
    <row r="263" spans="1:15" ht="12.75" customHeight="1">
      <c r="A263" s="30">
        <v>253</v>
      </c>
      <c r="B263" s="326" t="s">
        <v>417</v>
      </c>
      <c r="C263" s="316">
        <v>120.75</v>
      </c>
      <c r="D263" s="317">
        <v>120.61666666666667</v>
      </c>
      <c r="E263" s="317">
        <v>119.13333333333335</v>
      </c>
      <c r="F263" s="317">
        <v>117.51666666666668</v>
      </c>
      <c r="G263" s="317">
        <v>116.03333333333336</v>
      </c>
      <c r="H263" s="317">
        <v>122.23333333333335</v>
      </c>
      <c r="I263" s="317">
        <v>123.71666666666667</v>
      </c>
      <c r="J263" s="317">
        <v>125.33333333333334</v>
      </c>
      <c r="K263" s="316">
        <v>122.1</v>
      </c>
      <c r="L263" s="316">
        <v>119</v>
      </c>
      <c r="M263" s="316">
        <v>5.14656</v>
      </c>
      <c r="N263" s="1"/>
      <c r="O263" s="1"/>
    </row>
    <row r="264" spans="1:15" ht="12.75" customHeight="1">
      <c r="A264" s="30">
        <v>254</v>
      </c>
      <c r="B264" s="326" t="s">
        <v>418</v>
      </c>
      <c r="C264" s="316">
        <v>67.25</v>
      </c>
      <c r="D264" s="317">
        <v>67.166666666666671</v>
      </c>
      <c r="E264" s="317">
        <v>65.833333333333343</v>
      </c>
      <c r="F264" s="317">
        <v>64.416666666666671</v>
      </c>
      <c r="G264" s="317">
        <v>63.083333333333343</v>
      </c>
      <c r="H264" s="317">
        <v>68.583333333333343</v>
      </c>
      <c r="I264" s="317">
        <v>69.916666666666686</v>
      </c>
      <c r="J264" s="317">
        <v>71.333333333333343</v>
      </c>
      <c r="K264" s="316">
        <v>68.5</v>
      </c>
      <c r="L264" s="316">
        <v>65.75</v>
      </c>
      <c r="M264" s="316">
        <v>13.80972</v>
      </c>
      <c r="N264" s="1"/>
      <c r="O264" s="1"/>
    </row>
    <row r="265" spans="1:15" ht="12.75" customHeight="1">
      <c r="A265" s="30">
        <v>255</v>
      </c>
      <c r="B265" s="326" t="s">
        <v>422</v>
      </c>
      <c r="C265" s="316">
        <v>166.4</v>
      </c>
      <c r="D265" s="317">
        <v>167.51666666666668</v>
      </c>
      <c r="E265" s="317">
        <v>162.08333333333337</v>
      </c>
      <c r="F265" s="317">
        <v>157.76666666666668</v>
      </c>
      <c r="G265" s="317">
        <v>152.33333333333337</v>
      </c>
      <c r="H265" s="317">
        <v>171.83333333333337</v>
      </c>
      <c r="I265" s="317">
        <v>177.26666666666671</v>
      </c>
      <c r="J265" s="317">
        <v>181.58333333333337</v>
      </c>
      <c r="K265" s="316">
        <v>172.95</v>
      </c>
      <c r="L265" s="316">
        <v>163.19999999999999</v>
      </c>
      <c r="M265" s="316">
        <v>13.0527</v>
      </c>
      <c r="N265" s="1"/>
      <c r="O265" s="1"/>
    </row>
    <row r="266" spans="1:15" ht="12.75" customHeight="1">
      <c r="A266" s="30">
        <v>256</v>
      </c>
      <c r="B266" s="326" t="s">
        <v>421</v>
      </c>
      <c r="C266" s="316">
        <v>328.8</v>
      </c>
      <c r="D266" s="317">
        <v>327.26666666666665</v>
      </c>
      <c r="E266" s="317">
        <v>322.5333333333333</v>
      </c>
      <c r="F266" s="317">
        <v>316.26666666666665</v>
      </c>
      <c r="G266" s="317">
        <v>311.5333333333333</v>
      </c>
      <c r="H266" s="317">
        <v>333.5333333333333</v>
      </c>
      <c r="I266" s="317">
        <v>338.26666666666665</v>
      </c>
      <c r="J266" s="317">
        <v>344.5333333333333</v>
      </c>
      <c r="K266" s="316">
        <v>332</v>
      </c>
      <c r="L266" s="316">
        <v>321</v>
      </c>
      <c r="M266" s="316">
        <v>2.5632000000000001</v>
      </c>
      <c r="N266" s="1"/>
      <c r="O266" s="1"/>
    </row>
    <row r="267" spans="1:15" ht="12.75" customHeight="1">
      <c r="A267" s="30">
        <v>257</v>
      </c>
      <c r="B267" s="326" t="s">
        <v>266</v>
      </c>
      <c r="C267" s="316">
        <v>301.35000000000002</v>
      </c>
      <c r="D267" s="317">
        <v>301.40000000000003</v>
      </c>
      <c r="E267" s="317">
        <v>294.25000000000006</v>
      </c>
      <c r="F267" s="317">
        <v>287.15000000000003</v>
      </c>
      <c r="G267" s="317">
        <v>280.00000000000006</v>
      </c>
      <c r="H267" s="317">
        <v>308.50000000000006</v>
      </c>
      <c r="I267" s="317">
        <v>315.65000000000003</v>
      </c>
      <c r="J267" s="317">
        <v>322.75000000000006</v>
      </c>
      <c r="K267" s="316">
        <v>308.55</v>
      </c>
      <c r="L267" s="316">
        <v>294.3</v>
      </c>
      <c r="M267" s="316">
        <v>7.1146900000000004</v>
      </c>
      <c r="N267" s="1"/>
      <c r="O267" s="1"/>
    </row>
    <row r="268" spans="1:15" ht="12.75" customHeight="1">
      <c r="A268" s="30">
        <v>258</v>
      </c>
      <c r="B268" s="326" t="s">
        <v>139</v>
      </c>
      <c r="C268" s="316">
        <v>690.4</v>
      </c>
      <c r="D268" s="317">
        <v>690.65</v>
      </c>
      <c r="E268" s="317">
        <v>680.4</v>
      </c>
      <c r="F268" s="317">
        <v>670.4</v>
      </c>
      <c r="G268" s="317">
        <v>660.15</v>
      </c>
      <c r="H268" s="317">
        <v>700.65</v>
      </c>
      <c r="I268" s="317">
        <v>710.9</v>
      </c>
      <c r="J268" s="317">
        <v>720.9</v>
      </c>
      <c r="K268" s="316">
        <v>700.9</v>
      </c>
      <c r="L268" s="316">
        <v>680.65</v>
      </c>
      <c r="M268" s="316">
        <v>39.306240000000003</v>
      </c>
      <c r="N268" s="1"/>
      <c r="O268" s="1"/>
    </row>
    <row r="269" spans="1:15" ht="12.75" customHeight="1">
      <c r="A269" s="30">
        <v>259</v>
      </c>
      <c r="B269" s="326" t="s">
        <v>140</v>
      </c>
      <c r="C269" s="316">
        <v>496.55</v>
      </c>
      <c r="D269" s="317">
        <v>498.65000000000003</v>
      </c>
      <c r="E269" s="317">
        <v>490.10000000000008</v>
      </c>
      <c r="F269" s="317">
        <v>483.65000000000003</v>
      </c>
      <c r="G269" s="317">
        <v>475.10000000000008</v>
      </c>
      <c r="H269" s="317">
        <v>505.10000000000008</v>
      </c>
      <c r="I269" s="317">
        <v>513.65000000000009</v>
      </c>
      <c r="J269" s="317">
        <v>520.10000000000014</v>
      </c>
      <c r="K269" s="316">
        <v>507.2</v>
      </c>
      <c r="L269" s="316">
        <v>492.2</v>
      </c>
      <c r="M269" s="316">
        <v>25.89808</v>
      </c>
      <c r="N269" s="1"/>
      <c r="O269" s="1"/>
    </row>
    <row r="270" spans="1:15" ht="12.75" customHeight="1">
      <c r="A270" s="30">
        <v>260</v>
      </c>
      <c r="B270" s="326" t="s">
        <v>834</v>
      </c>
      <c r="C270" s="316">
        <v>471.5</v>
      </c>
      <c r="D270" s="317">
        <v>470.5</v>
      </c>
      <c r="E270" s="317">
        <v>465</v>
      </c>
      <c r="F270" s="317">
        <v>458.5</v>
      </c>
      <c r="G270" s="317">
        <v>453</v>
      </c>
      <c r="H270" s="317">
        <v>477</v>
      </c>
      <c r="I270" s="317">
        <v>482.5</v>
      </c>
      <c r="J270" s="317">
        <v>489</v>
      </c>
      <c r="K270" s="316">
        <v>476</v>
      </c>
      <c r="L270" s="316">
        <v>464</v>
      </c>
      <c r="M270" s="316">
        <v>2.9904500000000001</v>
      </c>
      <c r="N270" s="1"/>
      <c r="O270" s="1"/>
    </row>
    <row r="271" spans="1:15" ht="12.75" customHeight="1">
      <c r="A271" s="30">
        <v>261</v>
      </c>
      <c r="B271" s="326" t="s">
        <v>835</v>
      </c>
      <c r="C271" s="316">
        <v>432.3</v>
      </c>
      <c r="D271" s="317">
        <v>431.16666666666669</v>
      </c>
      <c r="E271" s="317">
        <v>425.93333333333339</v>
      </c>
      <c r="F271" s="317">
        <v>419.56666666666672</v>
      </c>
      <c r="G271" s="317">
        <v>414.33333333333343</v>
      </c>
      <c r="H271" s="317">
        <v>437.53333333333336</v>
      </c>
      <c r="I271" s="317">
        <v>442.76666666666659</v>
      </c>
      <c r="J271" s="317">
        <v>449.13333333333333</v>
      </c>
      <c r="K271" s="316">
        <v>436.4</v>
      </c>
      <c r="L271" s="316">
        <v>424.8</v>
      </c>
      <c r="M271" s="316">
        <v>0.63819999999999999</v>
      </c>
      <c r="N271" s="1"/>
      <c r="O271" s="1"/>
    </row>
    <row r="272" spans="1:15" ht="12.75" customHeight="1">
      <c r="A272" s="30">
        <v>262</v>
      </c>
      <c r="B272" s="326" t="s">
        <v>424</v>
      </c>
      <c r="C272" s="316">
        <v>751.45</v>
      </c>
      <c r="D272" s="317">
        <v>763.41666666666663</v>
      </c>
      <c r="E272" s="317">
        <v>734.68333333333328</v>
      </c>
      <c r="F272" s="317">
        <v>717.91666666666663</v>
      </c>
      <c r="G272" s="317">
        <v>689.18333333333328</v>
      </c>
      <c r="H272" s="317">
        <v>780.18333333333328</v>
      </c>
      <c r="I272" s="317">
        <v>808.91666666666663</v>
      </c>
      <c r="J272" s="317">
        <v>825.68333333333328</v>
      </c>
      <c r="K272" s="316">
        <v>792.15</v>
      </c>
      <c r="L272" s="316">
        <v>746.65</v>
      </c>
      <c r="M272" s="316">
        <v>5.6321199999999996</v>
      </c>
      <c r="N272" s="1"/>
      <c r="O272" s="1"/>
    </row>
    <row r="273" spans="1:15" ht="12.75" customHeight="1">
      <c r="A273" s="30">
        <v>263</v>
      </c>
      <c r="B273" s="326" t="s">
        <v>425</v>
      </c>
      <c r="C273" s="316">
        <v>148.05000000000001</v>
      </c>
      <c r="D273" s="317">
        <v>147.58333333333334</v>
      </c>
      <c r="E273" s="317">
        <v>145.4666666666667</v>
      </c>
      <c r="F273" s="317">
        <v>142.88333333333335</v>
      </c>
      <c r="G273" s="317">
        <v>140.76666666666671</v>
      </c>
      <c r="H273" s="317">
        <v>150.16666666666669</v>
      </c>
      <c r="I273" s="317">
        <v>152.2833333333333</v>
      </c>
      <c r="J273" s="317">
        <v>154.86666666666667</v>
      </c>
      <c r="K273" s="316">
        <v>149.69999999999999</v>
      </c>
      <c r="L273" s="316">
        <v>145</v>
      </c>
      <c r="M273" s="316">
        <v>0.98690999999999995</v>
      </c>
      <c r="N273" s="1"/>
      <c r="O273" s="1"/>
    </row>
    <row r="274" spans="1:15" ht="12.75" customHeight="1">
      <c r="A274" s="30">
        <v>264</v>
      </c>
      <c r="B274" s="326" t="s">
        <v>432</v>
      </c>
      <c r="C274" s="316">
        <v>1023</v>
      </c>
      <c r="D274" s="317">
        <v>1005</v>
      </c>
      <c r="E274" s="317">
        <v>980.2</v>
      </c>
      <c r="F274" s="317">
        <v>937.40000000000009</v>
      </c>
      <c r="G274" s="317">
        <v>912.60000000000014</v>
      </c>
      <c r="H274" s="317">
        <v>1047.8</v>
      </c>
      <c r="I274" s="317">
        <v>1072.5999999999999</v>
      </c>
      <c r="J274" s="317">
        <v>1115.3999999999999</v>
      </c>
      <c r="K274" s="316">
        <v>1029.8</v>
      </c>
      <c r="L274" s="316">
        <v>962.2</v>
      </c>
      <c r="M274" s="316">
        <v>0.63007999999999997</v>
      </c>
      <c r="N274" s="1"/>
      <c r="O274" s="1"/>
    </row>
    <row r="275" spans="1:15" ht="12.75" customHeight="1">
      <c r="A275" s="30">
        <v>265</v>
      </c>
      <c r="B275" s="326" t="s">
        <v>433</v>
      </c>
      <c r="C275" s="316">
        <v>343.65</v>
      </c>
      <c r="D275" s="317">
        <v>343.61666666666662</v>
      </c>
      <c r="E275" s="317">
        <v>339.33333333333326</v>
      </c>
      <c r="F275" s="317">
        <v>335.01666666666665</v>
      </c>
      <c r="G275" s="317">
        <v>330.73333333333329</v>
      </c>
      <c r="H275" s="317">
        <v>347.93333333333322</v>
      </c>
      <c r="I275" s="317">
        <v>352.21666666666664</v>
      </c>
      <c r="J275" s="317">
        <v>356.53333333333319</v>
      </c>
      <c r="K275" s="316">
        <v>347.9</v>
      </c>
      <c r="L275" s="316">
        <v>339.3</v>
      </c>
      <c r="M275" s="316">
        <v>1.0461199999999999</v>
      </c>
      <c r="N275" s="1"/>
      <c r="O275" s="1"/>
    </row>
    <row r="276" spans="1:15" ht="12.75" customHeight="1">
      <c r="A276" s="30">
        <v>266</v>
      </c>
      <c r="B276" s="326" t="s">
        <v>836</v>
      </c>
      <c r="C276" s="316">
        <v>60.2</v>
      </c>
      <c r="D276" s="317">
        <v>60</v>
      </c>
      <c r="E276" s="317">
        <v>58.5</v>
      </c>
      <c r="F276" s="317">
        <v>56.8</v>
      </c>
      <c r="G276" s="317">
        <v>55.3</v>
      </c>
      <c r="H276" s="317">
        <v>61.7</v>
      </c>
      <c r="I276" s="317">
        <v>63.2</v>
      </c>
      <c r="J276" s="317">
        <v>64.900000000000006</v>
      </c>
      <c r="K276" s="316">
        <v>61.5</v>
      </c>
      <c r="L276" s="316">
        <v>58.3</v>
      </c>
      <c r="M276" s="316">
        <v>5.6440400000000004</v>
      </c>
      <c r="N276" s="1"/>
      <c r="O276" s="1"/>
    </row>
    <row r="277" spans="1:15" ht="12.75" customHeight="1">
      <c r="A277" s="30">
        <v>267</v>
      </c>
      <c r="B277" s="326" t="s">
        <v>434</v>
      </c>
      <c r="C277" s="316">
        <v>451.3</v>
      </c>
      <c r="D277" s="317">
        <v>449.41666666666669</v>
      </c>
      <c r="E277" s="317">
        <v>444.98333333333335</v>
      </c>
      <c r="F277" s="317">
        <v>438.66666666666669</v>
      </c>
      <c r="G277" s="317">
        <v>434.23333333333335</v>
      </c>
      <c r="H277" s="317">
        <v>455.73333333333335</v>
      </c>
      <c r="I277" s="317">
        <v>460.16666666666663</v>
      </c>
      <c r="J277" s="317">
        <v>466.48333333333335</v>
      </c>
      <c r="K277" s="316">
        <v>453.85</v>
      </c>
      <c r="L277" s="316">
        <v>443.1</v>
      </c>
      <c r="M277" s="316">
        <v>0.46367000000000003</v>
      </c>
      <c r="N277" s="1"/>
      <c r="O277" s="1"/>
    </row>
    <row r="278" spans="1:15" ht="12.75" customHeight="1">
      <c r="A278" s="30">
        <v>268</v>
      </c>
      <c r="B278" s="326" t="s">
        <v>435</v>
      </c>
      <c r="C278" s="316">
        <v>46.1</v>
      </c>
      <c r="D278" s="317">
        <v>45.716666666666669</v>
      </c>
      <c r="E278" s="317">
        <v>44.63333333333334</v>
      </c>
      <c r="F278" s="317">
        <v>43.166666666666671</v>
      </c>
      <c r="G278" s="317">
        <v>42.083333333333343</v>
      </c>
      <c r="H278" s="317">
        <v>47.183333333333337</v>
      </c>
      <c r="I278" s="317">
        <v>48.266666666666666</v>
      </c>
      <c r="J278" s="317">
        <v>49.733333333333334</v>
      </c>
      <c r="K278" s="316">
        <v>46.8</v>
      </c>
      <c r="L278" s="316">
        <v>44.25</v>
      </c>
      <c r="M278" s="316">
        <v>33.456519999999998</v>
      </c>
      <c r="N278" s="1"/>
      <c r="O278" s="1"/>
    </row>
    <row r="279" spans="1:15" ht="12.75" customHeight="1">
      <c r="A279" s="30">
        <v>269</v>
      </c>
      <c r="B279" s="326" t="s">
        <v>437</v>
      </c>
      <c r="C279" s="316">
        <v>374.85</v>
      </c>
      <c r="D279" s="317">
        <v>372.66666666666669</v>
      </c>
      <c r="E279" s="317">
        <v>368.33333333333337</v>
      </c>
      <c r="F279" s="317">
        <v>361.81666666666666</v>
      </c>
      <c r="G279" s="317">
        <v>357.48333333333335</v>
      </c>
      <c r="H279" s="317">
        <v>379.18333333333339</v>
      </c>
      <c r="I279" s="317">
        <v>383.51666666666677</v>
      </c>
      <c r="J279" s="317">
        <v>390.03333333333342</v>
      </c>
      <c r="K279" s="316">
        <v>377</v>
      </c>
      <c r="L279" s="316">
        <v>366.15</v>
      </c>
      <c r="M279" s="316">
        <v>1.5350299999999999</v>
      </c>
      <c r="N279" s="1"/>
      <c r="O279" s="1"/>
    </row>
    <row r="280" spans="1:15" ht="12.75" customHeight="1">
      <c r="A280" s="30">
        <v>270</v>
      </c>
      <c r="B280" s="326" t="s">
        <v>427</v>
      </c>
      <c r="C280" s="316">
        <v>1164</v>
      </c>
      <c r="D280" s="317">
        <v>1169.2666666666667</v>
      </c>
      <c r="E280" s="317">
        <v>1138.5333333333333</v>
      </c>
      <c r="F280" s="317">
        <v>1113.0666666666666</v>
      </c>
      <c r="G280" s="317">
        <v>1082.3333333333333</v>
      </c>
      <c r="H280" s="317">
        <v>1194.7333333333333</v>
      </c>
      <c r="I280" s="317">
        <v>1225.4666666666665</v>
      </c>
      <c r="J280" s="317">
        <v>1250.9333333333334</v>
      </c>
      <c r="K280" s="316">
        <v>1200</v>
      </c>
      <c r="L280" s="316">
        <v>1143.8</v>
      </c>
      <c r="M280" s="316">
        <v>3.18391</v>
      </c>
      <c r="N280" s="1"/>
      <c r="O280" s="1"/>
    </row>
    <row r="281" spans="1:15" ht="12.75" customHeight="1">
      <c r="A281" s="30">
        <v>271</v>
      </c>
      <c r="B281" s="326" t="s">
        <v>428</v>
      </c>
      <c r="C281" s="316">
        <v>263.64999999999998</v>
      </c>
      <c r="D281" s="317">
        <v>260.7</v>
      </c>
      <c r="E281" s="317">
        <v>253.39999999999998</v>
      </c>
      <c r="F281" s="317">
        <v>243.14999999999998</v>
      </c>
      <c r="G281" s="317">
        <v>235.84999999999997</v>
      </c>
      <c r="H281" s="317">
        <v>270.95</v>
      </c>
      <c r="I281" s="317">
        <v>278.25000000000006</v>
      </c>
      <c r="J281" s="317">
        <v>288.5</v>
      </c>
      <c r="K281" s="316">
        <v>268</v>
      </c>
      <c r="L281" s="316">
        <v>250.45</v>
      </c>
      <c r="M281" s="316">
        <v>3.42469</v>
      </c>
      <c r="N281" s="1"/>
      <c r="O281" s="1"/>
    </row>
    <row r="282" spans="1:15" ht="12.75" customHeight="1">
      <c r="A282" s="30">
        <v>272</v>
      </c>
      <c r="B282" s="326" t="s">
        <v>141</v>
      </c>
      <c r="C282" s="316">
        <v>1775.3</v>
      </c>
      <c r="D282" s="317">
        <v>1773.4166666666667</v>
      </c>
      <c r="E282" s="317">
        <v>1751.8833333333334</v>
      </c>
      <c r="F282" s="317">
        <v>1728.4666666666667</v>
      </c>
      <c r="G282" s="317">
        <v>1706.9333333333334</v>
      </c>
      <c r="H282" s="317">
        <v>1796.8333333333335</v>
      </c>
      <c r="I282" s="317">
        <v>1818.3666666666668</v>
      </c>
      <c r="J282" s="317">
        <v>1841.7833333333335</v>
      </c>
      <c r="K282" s="316">
        <v>1794.95</v>
      </c>
      <c r="L282" s="316">
        <v>1750</v>
      </c>
      <c r="M282" s="316">
        <v>28.474830000000001</v>
      </c>
      <c r="N282" s="1"/>
      <c r="O282" s="1"/>
    </row>
    <row r="283" spans="1:15" ht="12.75" customHeight="1">
      <c r="A283" s="30">
        <v>273</v>
      </c>
      <c r="B283" s="326" t="s">
        <v>429</v>
      </c>
      <c r="C283" s="316">
        <v>542.65</v>
      </c>
      <c r="D283" s="317">
        <v>539.15</v>
      </c>
      <c r="E283" s="317">
        <v>528.59999999999991</v>
      </c>
      <c r="F283" s="317">
        <v>514.54999999999995</v>
      </c>
      <c r="G283" s="317">
        <v>503.99999999999989</v>
      </c>
      <c r="H283" s="317">
        <v>553.19999999999993</v>
      </c>
      <c r="I283" s="317">
        <v>563.74999999999989</v>
      </c>
      <c r="J283" s="317">
        <v>577.79999999999995</v>
      </c>
      <c r="K283" s="316">
        <v>549.70000000000005</v>
      </c>
      <c r="L283" s="316">
        <v>525.1</v>
      </c>
      <c r="M283" s="316">
        <v>10.16778</v>
      </c>
      <c r="N283" s="1"/>
      <c r="O283" s="1"/>
    </row>
    <row r="284" spans="1:15" ht="12.75" customHeight="1">
      <c r="A284" s="30">
        <v>274</v>
      </c>
      <c r="B284" s="326" t="s">
        <v>426</v>
      </c>
      <c r="C284" s="316">
        <v>631.20000000000005</v>
      </c>
      <c r="D284" s="317">
        <v>629.51666666666677</v>
      </c>
      <c r="E284" s="317">
        <v>617.03333333333353</v>
      </c>
      <c r="F284" s="317">
        <v>602.86666666666679</v>
      </c>
      <c r="G284" s="317">
        <v>590.38333333333355</v>
      </c>
      <c r="H284" s="317">
        <v>643.68333333333351</v>
      </c>
      <c r="I284" s="317">
        <v>656.16666666666686</v>
      </c>
      <c r="J284" s="317">
        <v>670.33333333333348</v>
      </c>
      <c r="K284" s="316">
        <v>642</v>
      </c>
      <c r="L284" s="316">
        <v>615.35</v>
      </c>
      <c r="M284" s="316">
        <v>9.7869899999999994</v>
      </c>
      <c r="N284" s="1"/>
      <c r="O284" s="1"/>
    </row>
    <row r="285" spans="1:15" ht="12.75" customHeight="1">
      <c r="A285" s="30">
        <v>275</v>
      </c>
      <c r="B285" s="326" t="s">
        <v>430</v>
      </c>
      <c r="C285" s="316">
        <v>227.95</v>
      </c>
      <c r="D285" s="317">
        <v>226.68333333333331</v>
      </c>
      <c r="E285" s="317">
        <v>222.41666666666663</v>
      </c>
      <c r="F285" s="317">
        <v>216.88333333333333</v>
      </c>
      <c r="G285" s="317">
        <v>212.61666666666665</v>
      </c>
      <c r="H285" s="317">
        <v>232.21666666666661</v>
      </c>
      <c r="I285" s="317">
        <v>236.48333333333332</v>
      </c>
      <c r="J285" s="317">
        <v>242.01666666666659</v>
      </c>
      <c r="K285" s="316">
        <v>230.95</v>
      </c>
      <c r="L285" s="316">
        <v>221.15</v>
      </c>
      <c r="M285" s="316">
        <v>4.0383500000000003</v>
      </c>
      <c r="N285" s="1"/>
      <c r="O285" s="1"/>
    </row>
    <row r="286" spans="1:15" ht="12.75" customHeight="1">
      <c r="A286" s="30">
        <v>276</v>
      </c>
      <c r="B286" s="326" t="s">
        <v>431</v>
      </c>
      <c r="C286" s="316">
        <v>1307.3</v>
      </c>
      <c r="D286" s="317">
        <v>1316.3</v>
      </c>
      <c r="E286" s="317">
        <v>1293</v>
      </c>
      <c r="F286" s="317">
        <v>1278.7</v>
      </c>
      <c r="G286" s="317">
        <v>1255.4000000000001</v>
      </c>
      <c r="H286" s="317">
        <v>1330.6</v>
      </c>
      <c r="I286" s="317">
        <v>1353.8999999999996</v>
      </c>
      <c r="J286" s="317">
        <v>1368.1999999999998</v>
      </c>
      <c r="K286" s="316">
        <v>1339.6</v>
      </c>
      <c r="L286" s="316">
        <v>1302</v>
      </c>
      <c r="M286" s="316">
        <v>0.33753</v>
      </c>
      <c r="N286" s="1"/>
      <c r="O286" s="1"/>
    </row>
    <row r="287" spans="1:15" ht="12.75" customHeight="1">
      <c r="A287" s="30">
        <v>277</v>
      </c>
      <c r="B287" s="326" t="s">
        <v>436</v>
      </c>
      <c r="C287" s="316">
        <v>554.1</v>
      </c>
      <c r="D287" s="317">
        <v>554.88333333333333</v>
      </c>
      <c r="E287" s="317">
        <v>539.2166666666667</v>
      </c>
      <c r="F287" s="317">
        <v>524.33333333333337</v>
      </c>
      <c r="G287" s="317">
        <v>508.66666666666674</v>
      </c>
      <c r="H287" s="317">
        <v>569.76666666666665</v>
      </c>
      <c r="I287" s="317">
        <v>585.43333333333339</v>
      </c>
      <c r="J287" s="317">
        <v>600.31666666666661</v>
      </c>
      <c r="K287" s="316">
        <v>570.54999999999995</v>
      </c>
      <c r="L287" s="316">
        <v>540</v>
      </c>
      <c r="M287" s="316">
        <v>0.95791000000000004</v>
      </c>
      <c r="N287" s="1"/>
      <c r="O287" s="1"/>
    </row>
    <row r="288" spans="1:15" ht="12.75" customHeight="1">
      <c r="A288" s="30">
        <v>278</v>
      </c>
      <c r="B288" s="326" t="s">
        <v>142</v>
      </c>
      <c r="C288" s="316">
        <v>81.150000000000006</v>
      </c>
      <c r="D288" s="317">
        <v>80.88333333333334</v>
      </c>
      <c r="E288" s="317">
        <v>79.316666666666677</v>
      </c>
      <c r="F288" s="317">
        <v>77.483333333333334</v>
      </c>
      <c r="G288" s="317">
        <v>75.916666666666671</v>
      </c>
      <c r="H288" s="317">
        <v>82.716666666666683</v>
      </c>
      <c r="I288" s="317">
        <v>84.283333333333346</v>
      </c>
      <c r="J288" s="317">
        <v>86.116666666666688</v>
      </c>
      <c r="K288" s="316">
        <v>82.45</v>
      </c>
      <c r="L288" s="316">
        <v>79.05</v>
      </c>
      <c r="M288" s="316">
        <v>108.82669</v>
      </c>
      <c r="N288" s="1"/>
      <c r="O288" s="1"/>
    </row>
    <row r="289" spans="1:15" ht="12.75" customHeight="1">
      <c r="A289" s="30">
        <v>279</v>
      </c>
      <c r="B289" s="326" t="s">
        <v>143</v>
      </c>
      <c r="C289" s="316">
        <v>2380.25</v>
      </c>
      <c r="D289" s="317">
        <v>2392</v>
      </c>
      <c r="E289" s="317">
        <v>2347</v>
      </c>
      <c r="F289" s="317">
        <v>2313.75</v>
      </c>
      <c r="G289" s="317">
        <v>2268.75</v>
      </c>
      <c r="H289" s="317">
        <v>2425.25</v>
      </c>
      <c r="I289" s="317">
        <v>2470.25</v>
      </c>
      <c r="J289" s="317">
        <v>2503.5</v>
      </c>
      <c r="K289" s="316">
        <v>2437</v>
      </c>
      <c r="L289" s="316">
        <v>2358.75</v>
      </c>
      <c r="M289" s="316">
        <v>1.32494</v>
      </c>
      <c r="N289" s="1"/>
      <c r="O289" s="1"/>
    </row>
    <row r="290" spans="1:15" ht="12.75" customHeight="1">
      <c r="A290" s="30">
        <v>280</v>
      </c>
      <c r="B290" s="326" t="s">
        <v>438</v>
      </c>
      <c r="C290" s="316">
        <v>285.14999999999998</v>
      </c>
      <c r="D290" s="317">
        <v>285.26666666666665</v>
      </c>
      <c r="E290" s="317">
        <v>282.5333333333333</v>
      </c>
      <c r="F290" s="317">
        <v>279.91666666666663</v>
      </c>
      <c r="G290" s="317">
        <v>277.18333333333328</v>
      </c>
      <c r="H290" s="317">
        <v>287.88333333333333</v>
      </c>
      <c r="I290" s="317">
        <v>290.61666666666667</v>
      </c>
      <c r="J290" s="317">
        <v>293.23333333333335</v>
      </c>
      <c r="K290" s="316">
        <v>288</v>
      </c>
      <c r="L290" s="316">
        <v>282.64999999999998</v>
      </c>
      <c r="M290" s="316">
        <v>2.4749099999999999</v>
      </c>
      <c r="N290" s="1"/>
      <c r="O290" s="1"/>
    </row>
    <row r="291" spans="1:15" ht="12.75" customHeight="1">
      <c r="A291" s="30">
        <v>281</v>
      </c>
      <c r="B291" s="326" t="s">
        <v>267</v>
      </c>
      <c r="C291" s="316">
        <v>564.54999999999995</v>
      </c>
      <c r="D291" s="317">
        <v>564.7833333333333</v>
      </c>
      <c r="E291" s="317">
        <v>558.56666666666661</v>
      </c>
      <c r="F291" s="317">
        <v>552.58333333333326</v>
      </c>
      <c r="G291" s="317">
        <v>546.36666666666656</v>
      </c>
      <c r="H291" s="317">
        <v>570.76666666666665</v>
      </c>
      <c r="I291" s="317">
        <v>576.98333333333335</v>
      </c>
      <c r="J291" s="317">
        <v>582.9666666666667</v>
      </c>
      <c r="K291" s="316">
        <v>571</v>
      </c>
      <c r="L291" s="316">
        <v>558.79999999999995</v>
      </c>
      <c r="M291" s="316">
        <v>9.4649599999999996</v>
      </c>
      <c r="N291" s="1"/>
      <c r="O291" s="1"/>
    </row>
    <row r="292" spans="1:15" ht="12.75" customHeight="1">
      <c r="A292" s="30">
        <v>282</v>
      </c>
      <c r="B292" s="326" t="s">
        <v>439</v>
      </c>
      <c r="C292" s="316">
        <v>8803.1</v>
      </c>
      <c r="D292" s="317">
        <v>8790.8833333333332</v>
      </c>
      <c r="E292" s="317">
        <v>8663.7666666666664</v>
      </c>
      <c r="F292" s="317">
        <v>8524.4333333333325</v>
      </c>
      <c r="G292" s="317">
        <v>8397.3166666666657</v>
      </c>
      <c r="H292" s="317">
        <v>8930.2166666666672</v>
      </c>
      <c r="I292" s="317">
        <v>9057.3333333333321</v>
      </c>
      <c r="J292" s="317">
        <v>9196.6666666666679</v>
      </c>
      <c r="K292" s="316">
        <v>8918</v>
      </c>
      <c r="L292" s="316">
        <v>8651.5499999999993</v>
      </c>
      <c r="M292" s="316">
        <v>5.8729999999999997E-2</v>
      </c>
      <c r="N292" s="1"/>
      <c r="O292" s="1"/>
    </row>
    <row r="293" spans="1:15" ht="12.75" customHeight="1">
      <c r="A293" s="30">
        <v>283</v>
      </c>
      <c r="B293" s="326" t="s">
        <v>440</v>
      </c>
      <c r="C293" s="316">
        <v>63.15</v>
      </c>
      <c r="D293" s="317">
        <v>63.666666666666664</v>
      </c>
      <c r="E293" s="317">
        <v>62.033333333333331</v>
      </c>
      <c r="F293" s="317">
        <v>60.916666666666664</v>
      </c>
      <c r="G293" s="317">
        <v>59.283333333333331</v>
      </c>
      <c r="H293" s="317">
        <v>64.783333333333331</v>
      </c>
      <c r="I293" s="317">
        <v>66.416666666666671</v>
      </c>
      <c r="J293" s="317">
        <v>67.533333333333331</v>
      </c>
      <c r="K293" s="316">
        <v>65.3</v>
      </c>
      <c r="L293" s="316">
        <v>62.55</v>
      </c>
      <c r="M293" s="316">
        <v>52.65493</v>
      </c>
      <c r="N293" s="1"/>
      <c r="O293" s="1"/>
    </row>
    <row r="294" spans="1:15" ht="12.75" customHeight="1">
      <c r="A294" s="30">
        <v>284</v>
      </c>
      <c r="B294" s="326" t="s">
        <v>144</v>
      </c>
      <c r="C294" s="316">
        <v>363.9</v>
      </c>
      <c r="D294" s="317">
        <v>361.75</v>
      </c>
      <c r="E294" s="317">
        <v>357.7</v>
      </c>
      <c r="F294" s="317">
        <v>351.5</v>
      </c>
      <c r="G294" s="317">
        <v>347.45</v>
      </c>
      <c r="H294" s="317">
        <v>367.95</v>
      </c>
      <c r="I294" s="317">
        <v>371.99999999999994</v>
      </c>
      <c r="J294" s="317">
        <v>378.2</v>
      </c>
      <c r="K294" s="316">
        <v>365.8</v>
      </c>
      <c r="L294" s="316">
        <v>355.55</v>
      </c>
      <c r="M294" s="316">
        <v>30.280159999999999</v>
      </c>
      <c r="N294" s="1"/>
      <c r="O294" s="1"/>
    </row>
    <row r="295" spans="1:15" ht="12.75" customHeight="1">
      <c r="A295" s="30">
        <v>285</v>
      </c>
      <c r="B295" s="326" t="s">
        <v>441</v>
      </c>
      <c r="C295" s="316">
        <v>3493.75</v>
      </c>
      <c r="D295" s="317">
        <v>3440.25</v>
      </c>
      <c r="E295" s="317">
        <v>3344.5</v>
      </c>
      <c r="F295" s="317">
        <v>3195.25</v>
      </c>
      <c r="G295" s="317">
        <v>3099.5</v>
      </c>
      <c r="H295" s="317">
        <v>3589.5</v>
      </c>
      <c r="I295" s="317">
        <v>3685.25</v>
      </c>
      <c r="J295" s="317">
        <v>3834.5</v>
      </c>
      <c r="K295" s="316">
        <v>3536</v>
      </c>
      <c r="L295" s="316">
        <v>3291</v>
      </c>
      <c r="M295" s="316">
        <v>1.8771800000000001</v>
      </c>
      <c r="N295" s="1"/>
      <c r="O295" s="1"/>
    </row>
    <row r="296" spans="1:15" ht="12.75" customHeight="1">
      <c r="A296" s="30">
        <v>286</v>
      </c>
      <c r="B296" s="326" t="s">
        <v>837</v>
      </c>
      <c r="C296" s="316">
        <v>989.35</v>
      </c>
      <c r="D296" s="317">
        <v>989.1</v>
      </c>
      <c r="E296" s="317">
        <v>961.2</v>
      </c>
      <c r="F296" s="317">
        <v>933.05000000000007</v>
      </c>
      <c r="G296" s="317">
        <v>905.15000000000009</v>
      </c>
      <c r="H296" s="317">
        <v>1017.25</v>
      </c>
      <c r="I296" s="317">
        <v>1045.1499999999999</v>
      </c>
      <c r="J296" s="317">
        <v>1073.3</v>
      </c>
      <c r="K296" s="316">
        <v>1017</v>
      </c>
      <c r="L296" s="316">
        <v>960.95</v>
      </c>
      <c r="M296" s="316">
        <v>2.5400800000000001</v>
      </c>
      <c r="N296" s="1"/>
      <c r="O296" s="1"/>
    </row>
    <row r="297" spans="1:15" ht="12.75" customHeight="1">
      <c r="A297" s="30">
        <v>287</v>
      </c>
      <c r="B297" s="326" t="s">
        <v>145</v>
      </c>
      <c r="C297" s="316">
        <v>1622.45</v>
      </c>
      <c r="D297" s="317">
        <v>1622.5166666666664</v>
      </c>
      <c r="E297" s="317">
        <v>1612.0333333333328</v>
      </c>
      <c r="F297" s="317">
        <v>1601.6166666666663</v>
      </c>
      <c r="G297" s="317">
        <v>1591.1333333333328</v>
      </c>
      <c r="H297" s="317">
        <v>1632.9333333333329</v>
      </c>
      <c r="I297" s="317">
        <v>1643.4166666666665</v>
      </c>
      <c r="J297" s="317">
        <v>1653.833333333333</v>
      </c>
      <c r="K297" s="316">
        <v>1633</v>
      </c>
      <c r="L297" s="316">
        <v>1612.1</v>
      </c>
      <c r="M297" s="316">
        <v>14.395200000000001</v>
      </c>
      <c r="N297" s="1"/>
      <c r="O297" s="1"/>
    </row>
    <row r="298" spans="1:15" ht="12.75" customHeight="1">
      <c r="A298" s="30">
        <v>288</v>
      </c>
      <c r="B298" s="326" t="s">
        <v>146</v>
      </c>
      <c r="C298" s="316">
        <v>4593</v>
      </c>
      <c r="D298" s="317">
        <v>4594.3499999999995</v>
      </c>
      <c r="E298" s="317">
        <v>4484.6499999999987</v>
      </c>
      <c r="F298" s="317">
        <v>4376.2999999999993</v>
      </c>
      <c r="G298" s="317">
        <v>4266.5999999999985</v>
      </c>
      <c r="H298" s="317">
        <v>4702.6999999999989</v>
      </c>
      <c r="I298" s="317">
        <v>4812.3999999999996</v>
      </c>
      <c r="J298" s="317">
        <v>4920.7499999999991</v>
      </c>
      <c r="K298" s="316">
        <v>4704.05</v>
      </c>
      <c r="L298" s="316">
        <v>4486</v>
      </c>
      <c r="M298" s="316">
        <v>6.82606</v>
      </c>
      <c r="N298" s="1"/>
      <c r="O298" s="1"/>
    </row>
    <row r="299" spans="1:15" ht="12.75" customHeight="1">
      <c r="A299" s="30">
        <v>289</v>
      </c>
      <c r="B299" s="326" t="s">
        <v>147</v>
      </c>
      <c r="C299" s="316">
        <v>3866.9</v>
      </c>
      <c r="D299" s="317">
        <v>3861.6333333333332</v>
      </c>
      <c r="E299" s="317">
        <v>3785.2666666666664</v>
      </c>
      <c r="F299" s="317">
        <v>3703.6333333333332</v>
      </c>
      <c r="G299" s="317">
        <v>3627.2666666666664</v>
      </c>
      <c r="H299" s="317">
        <v>3943.2666666666664</v>
      </c>
      <c r="I299" s="317">
        <v>4019.6333333333332</v>
      </c>
      <c r="J299" s="317">
        <v>4101.2666666666664</v>
      </c>
      <c r="K299" s="316">
        <v>3938</v>
      </c>
      <c r="L299" s="316">
        <v>3780</v>
      </c>
      <c r="M299" s="316">
        <v>3.9747300000000001</v>
      </c>
      <c r="N299" s="1"/>
      <c r="O299" s="1"/>
    </row>
    <row r="300" spans="1:15" ht="12.75" customHeight="1">
      <c r="A300" s="30">
        <v>290</v>
      </c>
      <c r="B300" s="326" t="s">
        <v>148</v>
      </c>
      <c r="C300" s="316">
        <v>723.85</v>
      </c>
      <c r="D300" s="317">
        <v>721.65</v>
      </c>
      <c r="E300" s="317">
        <v>714.3</v>
      </c>
      <c r="F300" s="317">
        <v>704.75</v>
      </c>
      <c r="G300" s="317">
        <v>697.4</v>
      </c>
      <c r="H300" s="317">
        <v>731.19999999999993</v>
      </c>
      <c r="I300" s="317">
        <v>738.55000000000007</v>
      </c>
      <c r="J300" s="317">
        <v>748.09999999999991</v>
      </c>
      <c r="K300" s="316">
        <v>729</v>
      </c>
      <c r="L300" s="316">
        <v>712.1</v>
      </c>
      <c r="M300" s="316">
        <v>6.9965799999999998</v>
      </c>
      <c r="N300" s="1"/>
      <c r="O300" s="1"/>
    </row>
    <row r="301" spans="1:15" ht="12.75" customHeight="1">
      <c r="A301" s="30">
        <v>291</v>
      </c>
      <c r="B301" s="326" t="s">
        <v>442</v>
      </c>
      <c r="C301" s="316">
        <v>2134.0500000000002</v>
      </c>
      <c r="D301" s="317">
        <v>2141.3166666666671</v>
      </c>
      <c r="E301" s="317">
        <v>2103.733333333334</v>
      </c>
      <c r="F301" s="317">
        <v>2073.416666666667</v>
      </c>
      <c r="G301" s="317">
        <v>2035.8333333333339</v>
      </c>
      <c r="H301" s="317">
        <v>2171.6333333333341</v>
      </c>
      <c r="I301" s="317">
        <v>2209.2166666666672</v>
      </c>
      <c r="J301" s="317">
        <v>2239.5333333333342</v>
      </c>
      <c r="K301" s="316">
        <v>2178.9</v>
      </c>
      <c r="L301" s="316">
        <v>2111</v>
      </c>
      <c r="M301" s="316">
        <v>0.33667000000000002</v>
      </c>
      <c r="N301" s="1"/>
      <c r="O301" s="1"/>
    </row>
    <row r="302" spans="1:15" ht="12.75" customHeight="1">
      <c r="A302" s="30">
        <v>292</v>
      </c>
      <c r="B302" s="326" t="s">
        <v>838</v>
      </c>
      <c r="C302" s="316">
        <v>385.9</v>
      </c>
      <c r="D302" s="317">
        <v>386.41666666666669</v>
      </c>
      <c r="E302" s="317">
        <v>382.08333333333337</v>
      </c>
      <c r="F302" s="317">
        <v>378.26666666666671</v>
      </c>
      <c r="G302" s="317">
        <v>373.93333333333339</v>
      </c>
      <c r="H302" s="317">
        <v>390.23333333333335</v>
      </c>
      <c r="I302" s="317">
        <v>394.56666666666672</v>
      </c>
      <c r="J302" s="317">
        <v>398.38333333333333</v>
      </c>
      <c r="K302" s="316">
        <v>390.75</v>
      </c>
      <c r="L302" s="316">
        <v>382.6</v>
      </c>
      <c r="M302" s="316">
        <v>7.71455</v>
      </c>
      <c r="N302" s="1"/>
      <c r="O302" s="1"/>
    </row>
    <row r="303" spans="1:15" ht="12.75" customHeight="1">
      <c r="A303" s="30">
        <v>293</v>
      </c>
      <c r="B303" s="326" t="s">
        <v>149</v>
      </c>
      <c r="C303" s="316">
        <v>893.85</v>
      </c>
      <c r="D303" s="317">
        <v>898.65</v>
      </c>
      <c r="E303" s="317">
        <v>882.5</v>
      </c>
      <c r="F303" s="317">
        <v>871.15</v>
      </c>
      <c r="G303" s="317">
        <v>855</v>
      </c>
      <c r="H303" s="317">
        <v>910</v>
      </c>
      <c r="I303" s="317">
        <v>926.14999999999986</v>
      </c>
      <c r="J303" s="317">
        <v>937.5</v>
      </c>
      <c r="K303" s="316">
        <v>914.8</v>
      </c>
      <c r="L303" s="316">
        <v>887.3</v>
      </c>
      <c r="M303" s="316">
        <v>42.470880000000001</v>
      </c>
      <c r="N303" s="1"/>
      <c r="O303" s="1"/>
    </row>
    <row r="304" spans="1:15" ht="12.75" customHeight="1">
      <c r="A304" s="30">
        <v>294</v>
      </c>
      <c r="B304" s="326" t="s">
        <v>150</v>
      </c>
      <c r="C304" s="316">
        <v>175.65</v>
      </c>
      <c r="D304" s="317">
        <v>175.23333333333335</v>
      </c>
      <c r="E304" s="317">
        <v>172.4666666666667</v>
      </c>
      <c r="F304" s="317">
        <v>169.28333333333336</v>
      </c>
      <c r="G304" s="317">
        <v>166.51666666666671</v>
      </c>
      <c r="H304" s="317">
        <v>178.41666666666669</v>
      </c>
      <c r="I304" s="317">
        <v>181.18333333333334</v>
      </c>
      <c r="J304" s="317">
        <v>184.36666666666667</v>
      </c>
      <c r="K304" s="316">
        <v>178</v>
      </c>
      <c r="L304" s="316">
        <v>172.05</v>
      </c>
      <c r="M304" s="316">
        <v>40.521349999999998</v>
      </c>
      <c r="N304" s="1"/>
      <c r="O304" s="1"/>
    </row>
    <row r="305" spans="1:15" ht="12.75" customHeight="1">
      <c r="A305" s="30">
        <v>295</v>
      </c>
      <c r="B305" s="326" t="s">
        <v>316</v>
      </c>
      <c r="C305" s="316">
        <v>17</v>
      </c>
      <c r="D305" s="317">
        <v>16.966666666666669</v>
      </c>
      <c r="E305" s="317">
        <v>16.833333333333336</v>
      </c>
      <c r="F305" s="317">
        <v>16.666666666666668</v>
      </c>
      <c r="G305" s="317">
        <v>16.533333333333335</v>
      </c>
      <c r="H305" s="317">
        <v>17.133333333333336</v>
      </c>
      <c r="I305" s="317">
        <v>17.266666666666669</v>
      </c>
      <c r="J305" s="317">
        <v>17.433333333333337</v>
      </c>
      <c r="K305" s="316">
        <v>17.100000000000001</v>
      </c>
      <c r="L305" s="316">
        <v>16.8</v>
      </c>
      <c r="M305" s="316">
        <v>17.993169999999999</v>
      </c>
      <c r="N305" s="1"/>
      <c r="O305" s="1"/>
    </row>
    <row r="306" spans="1:15" ht="12.75" customHeight="1">
      <c r="A306" s="30">
        <v>296</v>
      </c>
      <c r="B306" s="326" t="s">
        <v>445</v>
      </c>
      <c r="C306" s="316">
        <v>207.7</v>
      </c>
      <c r="D306" s="317">
        <v>208.81666666666669</v>
      </c>
      <c r="E306" s="317">
        <v>203.88333333333338</v>
      </c>
      <c r="F306" s="317">
        <v>200.06666666666669</v>
      </c>
      <c r="G306" s="317">
        <v>195.13333333333338</v>
      </c>
      <c r="H306" s="317">
        <v>212.63333333333338</v>
      </c>
      <c r="I306" s="317">
        <v>217.56666666666672</v>
      </c>
      <c r="J306" s="317">
        <v>221.38333333333338</v>
      </c>
      <c r="K306" s="316">
        <v>213.75</v>
      </c>
      <c r="L306" s="316">
        <v>205</v>
      </c>
      <c r="M306" s="316">
        <v>3.6839</v>
      </c>
      <c r="N306" s="1"/>
      <c r="O306" s="1"/>
    </row>
    <row r="307" spans="1:15" ht="12.75" customHeight="1">
      <c r="A307" s="30">
        <v>297</v>
      </c>
      <c r="B307" s="326" t="s">
        <v>447</v>
      </c>
      <c r="C307" s="316">
        <v>476.1</v>
      </c>
      <c r="D307" s="317">
        <v>479.86666666666662</v>
      </c>
      <c r="E307" s="317">
        <v>471.23333333333323</v>
      </c>
      <c r="F307" s="317">
        <v>466.36666666666662</v>
      </c>
      <c r="G307" s="317">
        <v>457.73333333333323</v>
      </c>
      <c r="H307" s="317">
        <v>484.73333333333323</v>
      </c>
      <c r="I307" s="317">
        <v>493.36666666666656</v>
      </c>
      <c r="J307" s="317">
        <v>498.23333333333323</v>
      </c>
      <c r="K307" s="316">
        <v>488.5</v>
      </c>
      <c r="L307" s="316">
        <v>475</v>
      </c>
      <c r="M307" s="316">
        <v>0.45589000000000002</v>
      </c>
      <c r="N307" s="1"/>
      <c r="O307" s="1"/>
    </row>
    <row r="308" spans="1:15" ht="12.75" customHeight="1">
      <c r="A308" s="30">
        <v>298</v>
      </c>
      <c r="B308" s="326" t="s">
        <v>151</v>
      </c>
      <c r="C308" s="316">
        <v>109.35</v>
      </c>
      <c r="D308" s="317">
        <v>108.89999999999999</v>
      </c>
      <c r="E308" s="317">
        <v>107.24999999999999</v>
      </c>
      <c r="F308" s="317">
        <v>105.14999999999999</v>
      </c>
      <c r="G308" s="317">
        <v>103.49999999999999</v>
      </c>
      <c r="H308" s="317">
        <v>110.99999999999999</v>
      </c>
      <c r="I308" s="317">
        <v>112.64999999999999</v>
      </c>
      <c r="J308" s="317">
        <v>114.74999999999999</v>
      </c>
      <c r="K308" s="316">
        <v>110.55</v>
      </c>
      <c r="L308" s="316">
        <v>106.8</v>
      </c>
      <c r="M308" s="316">
        <v>44.594149999999999</v>
      </c>
      <c r="N308" s="1"/>
      <c r="O308" s="1"/>
    </row>
    <row r="309" spans="1:15" ht="12.75" customHeight="1">
      <c r="A309" s="30">
        <v>299</v>
      </c>
      <c r="B309" s="326" t="s">
        <v>152</v>
      </c>
      <c r="C309" s="316">
        <v>503.65</v>
      </c>
      <c r="D309" s="317">
        <v>507.45</v>
      </c>
      <c r="E309" s="317">
        <v>495.19999999999993</v>
      </c>
      <c r="F309" s="317">
        <v>486.74999999999994</v>
      </c>
      <c r="G309" s="317">
        <v>474.49999999999989</v>
      </c>
      <c r="H309" s="317">
        <v>515.9</v>
      </c>
      <c r="I309" s="317">
        <v>528.15000000000009</v>
      </c>
      <c r="J309" s="317">
        <v>536.6</v>
      </c>
      <c r="K309" s="316">
        <v>519.70000000000005</v>
      </c>
      <c r="L309" s="316">
        <v>499</v>
      </c>
      <c r="M309" s="316">
        <v>22.681699999999999</v>
      </c>
      <c r="N309" s="1"/>
      <c r="O309" s="1"/>
    </row>
    <row r="310" spans="1:15" ht="12.75" customHeight="1">
      <c r="A310" s="30">
        <v>300</v>
      </c>
      <c r="B310" s="326" t="s">
        <v>153</v>
      </c>
      <c r="C310" s="316">
        <v>7279.25</v>
      </c>
      <c r="D310" s="317">
        <v>7265.2666666666664</v>
      </c>
      <c r="E310" s="317">
        <v>7170.6333333333332</v>
      </c>
      <c r="F310" s="317">
        <v>7062.0166666666664</v>
      </c>
      <c r="G310" s="317">
        <v>6967.3833333333332</v>
      </c>
      <c r="H310" s="317">
        <v>7373.8833333333332</v>
      </c>
      <c r="I310" s="317">
        <v>7468.5166666666664</v>
      </c>
      <c r="J310" s="317">
        <v>7577.1333333333332</v>
      </c>
      <c r="K310" s="316">
        <v>7359.9</v>
      </c>
      <c r="L310" s="316">
        <v>7156.65</v>
      </c>
      <c r="M310" s="316">
        <v>6.5055899999999998</v>
      </c>
      <c r="N310" s="1"/>
      <c r="O310" s="1"/>
    </row>
    <row r="311" spans="1:15" ht="12.75" customHeight="1">
      <c r="A311" s="30">
        <v>301</v>
      </c>
      <c r="B311" s="326" t="s">
        <v>839</v>
      </c>
      <c r="C311" s="316">
        <v>2785.25</v>
      </c>
      <c r="D311" s="317">
        <v>2750.1</v>
      </c>
      <c r="E311" s="317">
        <v>2635.1499999999996</v>
      </c>
      <c r="F311" s="317">
        <v>2485.0499999999997</v>
      </c>
      <c r="G311" s="317">
        <v>2370.0999999999995</v>
      </c>
      <c r="H311" s="317">
        <v>2900.2</v>
      </c>
      <c r="I311" s="317">
        <v>3015.1499999999996</v>
      </c>
      <c r="J311" s="317">
        <v>3165.25</v>
      </c>
      <c r="K311" s="316">
        <v>2865.05</v>
      </c>
      <c r="L311" s="316">
        <v>2600</v>
      </c>
      <c r="M311" s="316">
        <v>1.7369699999999999</v>
      </c>
      <c r="N311" s="1"/>
      <c r="O311" s="1"/>
    </row>
    <row r="312" spans="1:15" ht="12.75" customHeight="1">
      <c r="A312" s="30">
        <v>302</v>
      </c>
      <c r="B312" s="326" t="s">
        <v>449</v>
      </c>
      <c r="C312" s="316">
        <v>365.25</v>
      </c>
      <c r="D312" s="317">
        <v>364.34999999999997</v>
      </c>
      <c r="E312" s="317">
        <v>358.69999999999993</v>
      </c>
      <c r="F312" s="317">
        <v>352.15</v>
      </c>
      <c r="G312" s="317">
        <v>346.49999999999994</v>
      </c>
      <c r="H312" s="317">
        <v>370.89999999999992</v>
      </c>
      <c r="I312" s="317">
        <v>376.5499999999999</v>
      </c>
      <c r="J312" s="317">
        <v>383.09999999999991</v>
      </c>
      <c r="K312" s="316">
        <v>370</v>
      </c>
      <c r="L312" s="316">
        <v>357.8</v>
      </c>
      <c r="M312" s="316">
        <v>12.279540000000001</v>
      </c>
      <c r="N312" s="1"/>
      <c r="O312" s="1"/>
    </row>
    <row r="313" spans="1:15" ht="12.75" customHeight="1">
      <c r="A313" s="30">
        <v>303</v>
      </c>
      <c r="B313" s="326" t="s">
        <v>450</v>
      </c>
      <c r="C313" s="316">
        <v>284.3</v>
      </c>
      <c r="D313" s="317">
        <v>283.84999999999997</v>
      </c>
      <c r="E313" s="317">
        <v>279.69999999999993</v>
      </c>
      <c r="F313" s="317">
        <v>275.09999999999997</v>
      </c>
      <c r="G313" s="317">
        <v>270.94999999999993</v>
      </c>
      <c r="H313" s="317">
        <v>288.44999999999993</v>
      </c>
      <c r="I313" s="317">
        <v>292.59999999999991</v>
      </c>
      <c r="J313" s="317">
        <v>297.19999999999993</v>
      </c>
      <c r="K313" s="316">
        <v>288</v>
      </c>
      <c r="L313" s="316">
        <v>279.25</v>
      </c>
      <c r="M313" s="316">
        <v>2.7138900000000001</v>
      </c>
      <c r="N313" s="1"/>
      <c r="O313" s="1"/>
    </row>
    <row r="314" spans="1:15" ht="12.75" customHeight="1">
      <c r="A314" s="30">
        <v>304</v>
      </c>
      <c r="B314" s="326" t="s">
        <v>154</v>
      </c>
      <c r="C314" s="316">
        <v>817.4</v>
      </c>
      <c r="D314" s="317">
        <v>811.98333333333323</v>
      </c>
      <c r="E314" s="317">
        <v>803.51666666666642</v>
      </c>
      <c r="F314" s="317">
        <v>789.63333333333321</v>
      </c>
      <c r="G314" s="317">
        <v>781.1666666666664</v>
      </c>
      <c r="H314" s="317">
        <v>825.86666666666645</v>
      </c>
      <c r="I314" s="317">
        <v>834.33333333333337</v>
      </c>
      <c r="J314" s="317">
        <v>848.21666666666647</v>
      </c>
      <c r="K314" s="316">
        <v>820.45</v>
      </c>
      <c r="L314" s="316">
        <v>798.1</v>
      </c>
      <c r="M314" s="316">
        <v>11.77251</v>
      </c>
      <c r="N314" s="1"/>
      <c r="O314" s="1"/>
    </row>
    <row r="315" spans="1:15" ht="12.75" customHeight="1">
      <c r="A315" s="30">
        <v>305</v>
      </c>
      <c r="B315" s="326" t="s">
        <v>455</v>
      </c>
      <c r="C315" s="316">
        <v>1269.5</v>
      </c>
      <c r="D315" s="317">
        <v>1272.8333333333333</v>
      </c>
      <c r="E315" s="317">
        <v>1251.6666666666665</v>
      </c>
      <c r="F315" s="317">
        <v>1233.8333333333333</v>
      </c>
      <c r="G315" s="317">
        <v>1212.6666666666665</v>
      </c>
      <c r="H315" s="317">
        <v>1290.6666666666665</v>
      </c>
      <c r="I315" s="317">
        <v>1311.833333333333</v>
      </c>
      <c r="J315" s="317">
        <v>1329.6666666666665</v>
      </c>
      <c r="K315" s="316">
        <v>1294</v>
      </c>
      <c r="L315" s="316">
        <v>1255</v>
      </c>
      <c r="M315" s="316">
        <v>3.4095900000000001</v>
      </c>
      <c r="N315" s="1"/>
      <c r="O315" s="1"/>
    </row>
    <row r="316" spans="1:15" ht="12.75" customHeight="1">
      <c r="A316" s="30">
        <v>306</v>
      </c>
      <c r="B316" s="326" t="s">
        <v>155</v>
      </c>
      <c r="C316" s="316">
        <v>2135.4499999999998</v>
      </c>
      <c r="D316" s="317">
        <v>2143.9166666666665</v>
      </c>
      <c r="E316" s="317">
        <v>2112.8833333333332</v>
      </c>
      <c r="F316" s="317">
        <v>2090.3166666666666</v>
      </c>
      <c r="G316" s="317">
        <v>2059.2833333333333</v>
      </c>
      <c r="H316" s="317">
        <v>2166.4833333333331</v>
      </c>
      <c r="I316" s="317">
        <v>2197.5166666666669</v>
      </c>
      <c r="J316" s="317">
        <v>2220.083333333333</v>
      </c>
      <c r="K316" s="316">
        <v>2174.9499999999998</v>
      </c>
      <c r="L316" s="316">
        <v>2121.35</v>
      </c>
      <c r="M316" s="316">
        <v>0.79984999999999995</v>
      </c>
      <c r="N316" s="1"/>
      <c r="O316" s="1"/>
    </row>
    <row r="317" spans="1:15" ht="12.75" customHeight="1">
      <c r="A317" s="30">
        <v>307</v>
      </c>
      <c r="B317" s="326" t="s">
        <v>156</v>
      </c>
      <c r="C317" s="316">
        <v>710.4</v>
      </c>
      <c r="D317" s="317">
        <v>713.0333333333333</v>
      </c>
      <c r="E317" s="317">
        <v>699.11666666666656</v>
      </c>
      <c r="F317" s="317">
        <v>687.83333333333326</v>
      </c>
      <c r="G317" s="317">
        <v>673.91666666666652</v>
      </c>
      <c r="H317" s="317">
        <v>724.31666666666661</v>
      </c>
      <c r="I317" s="317">
        <v>738.23333333333335</v>
      </c>
      <c r="J317" s="317">
        <v>749.51666666666665</v>
      </c>
      <c r="K317" s="316">
        <v>726.95</v>
      </c>
      <c r="L317" s="316">
        <v>701.75</v>
      </c>
      <c r="M317" s="316">
        <v>2.46488</v>
      </c>
      <c r="N317" s="1"/>
      <c r="O317" s="1"/>
    </row>
    <row r="318" spans="1:15" ht="12.75" customHeight="1">
      <c r="A318" s="30">
        <v>308</v>
      </c>
      <c r="B318" s="326" t="s">
        <v>157</v>
      </c>
      <c r="C318" s="316">
        <v>763.95</v>
      </c>
      <c r="D318" s="317">
        <v>761.83333333333337</v>
      </c>
      <c r="E318" s="317">
        <v>754.66666666666674</v>
      </c>
      <c r="F318" s="317">
        <v>745.38333333333333</v>
      </c>
      <c r="G318" s="317">
        <v>738.2166666666667</v>
      </c>
      <c r="H318" s="317">
        <v>771.11666666666679</v>
      </c>
      <c r="I318" s="317">
        <v>778.28333333333353</v>
      </c>
      <c r="J318" s="317">
        <v>787.56666666666683</v>
      </c>
      <c r="K318" s="316">
        <v>769</v>
      </c>
      <c r="L318" s="316">
        <v>752.55</v>
      </c>
      <c r="M318" s="316">
        <v>2.06813</v>
      </c>
      <c r="N318" s="1"/>
      <c r="O318" s="1"/>
    </row>
    <row r="319" spans="1:15" ht="12.75" customHeight="1">
      <c r="A319" s="30">
        <v>309</v>
      </c>
      <c r="B319" s="326" t="s">
        <v>446</v>
      </c>
      <c r="C319" s="316">
        <v>235.95</v>
      </c>
      <c r="D319" s="317">
        <v>232.61666666666667</v>
      </c>
      <c r="E319" s="317">
        <v>227.58333333333334</v>
      </c>
      <c r="F319" s="317">
        <v>219.21666666666667</v>
      </c>
      <c r="G319" s="317">
        <v>214.18333333333334</v>
      </c>
      <c r="H319" s="317">
        <v>240.98333333333335</v>
      </c>
      <c r="I319" s="317">
        <v>246.01666666666665</v>
      </c>
      <c r="J319" s="317">
        <v>254.38333333333335</v>
      </c>
      <c r="K319" s="316">
        <v>237.65</v>
      </c>
      <c r="L319" s="316">
        <v>224.25</v>
      </c>
      <c r="M319" s="316">
        <v>7.1888699999999996</v>
      </c>
      <c r="N319" s="1"/>
      <c r="O319" s="1"/>
    </row>
    <row r="320" spans="1:15" ht="12.75" customHeight="1">
      <c r="A320" s="30">
        <v>310</v>
      </c>
      <c r="B320" s="326" t="s">
        <v>453</v>
      </c>
      <c r="C320" s="316">
        <v>178.9</v>
      </c>
      <c r="D320" s="317">
        <v>178.71666666666667</v>
      </c>
      <c r="E320" s="317">
        <v>177.03333333333333</v>
      </c>
      <c r="F320" s="317">
        <v>175.16666666666666</v>
      </c>
      <c r="G320" s="317">
        <v>173.48333333333332</v>
      </c>
      <c r="H320" s="317">
        <v>180.58333333333334</v>
      </c>
      <c r="I320" s="317">
        <v>182.26666666666668</v>
      </c>
      <c r="J320" s="317">
        <v>184.13333333333335</v>
      </c>
      <c r="K320" s="316">
        <v>180.4</v>
      </c>
      <c r="L320" s="316">
        <v>176.85</v>
      </c>
      <c r="M320" s="316">
        <v>2.1073900000000001</v>
      </c>
      <c r="N320" s="1"/>
      <c r="O320" s="1"/>
    </row>
    <row r="321" spans="1:15" ht="12.75" customHeight="1">
      <c r="A321" s="30">
        <v>311</v>
      </c>
      <c r="B321" s="326" t="s">
        <v>451</v>
      </c>
      <c r="C321" s="316">
        <v>237.45</v>
      </c>
      <c r="D321" s="317">
        <v>236.61666666666667</v>
      </c>
      <c r="E321" s="317">
        <v>232.73333333333335</v>
      </c>
      <c r="F321" s="317">
        <v>228.01666666666668</v>
      </c>
      <c r="G321" s="317">
        <v>224.13333333333335</v>
      </c>
      <c r="H321" s="317">
        <v>241.33333333333334</v>
      </c>
      <c r="I321" s="317">
        <v>245.21666666666667</v>
      </c>
      <c r="J321" s="317">
        <v>249.93333333333334</v>
      </c>
      <c r="K321" s="316">
        <v>240.5</v>
      </c>
      <c r="L321" s="316">
        <v>231.9</v>
      </c>
      <c r="M321" s="316">
        <v>6.2241799999999996</v>
      </c>
      <c r="N321" s="1"/>
      <c r="O321" s="1"/>
    </row>
    <row r="322" spans="1:15" ht="12.75" customHeight="1">
      <c r="A322" s="30">
        <v>312</v>
      </c>
      <c r="B322" s="326" t="s">
        <v>452</v>
      </c>
      <c r="C322" s="316">
        <v>876.15</v>
      </c>
      <c r="D322" s="317">
        <v>880.18333333333328</v>
      </c>
      <c r="E322" s="317">
        <v>866.06666666666661</v>
      </c>
      <c r="F322" s="317">
        <v>855.98333333333335</v>
      </c>
      <c r="G322" s="317">
        <v>841.86666666666667</v>
      </c>
      <c r="H322" s="317">
        <v>890.26666666666654</v>
      </c>
      <c r="I322" s="317">
        <v>904.3833333333331</v>
      </c>
      <c r="J322" s="317">
        <v>914.46666666666647</v>
      </c>
      <c r="K322" s="316">
        <v>894.3</v>
      </c>
      <c r="L322" s="316">
        <v>870.1</v>
      </c>
      <c r="M322" s="316">
        <v>0.99465000000000003</v>
      </c>
      <c r="N322" s="1"/>
      <c r="O322" s="1"/>
    </row>
    <row r="323" spans="1:15" ht="12.75" customHeight="1">
      <c r="A323" s="30">
        <v>313</v>
      </c>
      <c r="B323" s="326" t="s">
        <v>158</v>
      </c>
      <c r="C323" s="316">
        <v>3373.8</v>
      </c>
      <c r="D323" s="317">
        <v>3363.65</v>
      </c>
      <c r="E323" s="317">
        <v>3290.3</v>
      </c>
      <c r="F323" s="317">
        <v>3206.8</v>
      </c>
      <c r="G323" s="317">
        <v>3133.4500000000003</v>
      </c>
      <c r="H323" s="317">
        <v>3447.15</v>
      </c>
      <c r="I323" s="317">
        <v>3520.4999999999995</v>
      </c>
      <c r="J323" s="317">
        <v>3604</v>
      </c>
      <c r="K323" s="316">
        <v>3437</v>
      </c>
      <c r="L323" s="316">
        <v>3280.15</v>
      </c>
      <c r="M323" s="316">
        <v>10.756539999999999</v>
      </c>
      <c r="N323" s="1"/>
      <c r="O323" s="1"/>
    </row>
    <row r="324" spans="1:15" ht="12.75" customHeight="1">
      <c r="A324" s="30">
        <v>314</v>
      </c>
      <c r="B324" s="326" t="s">
        <v>443</v>
      </c>
      <c r="C324" s="316">
        <v>42.6</v>
      </c>
      <c r="D324" s="317">
        <v>42.449999999999996</v>
      </c>
      <c r="E324" s="317">
        <v>41.399999999999991</v>
      </c>
      <c r="F324" s="317">
        <v>40.199999999999996</v>
      </c>
      <c r="G324" s="317">
        <v>39.149999999999991</v>
      </c>
      <c r="H324" s="317">
        <v>43.649999999999991</v>
      </c>
      <c r="I324" s="317">
        <v>44.699999999999989</v>
      </c>
      <c r="J324" s="317">
        <v>45.899999999999991</v>
      </c>
      <c r="K324" s="316">
        <v>43.5</v>
      </c>
      <c r="L324" s="316">
        <v>41.25</v>
      </c>
      <c r="M324" s="316">
        <v>19.890820000000001</v>
      </c>
      <c r="N324" s="1"/>
      <c r="O324" s="1"/>
    </row>
    <row r="325" spans="1:15" ht="12.75" customHeight="1">
      <c r="A325" s="30">
        <v>315</v>
      </c>
      <c r="B325" s="326" t="s">
        <v>444</v>
      </c>
      <c r="C325" s="316">
        <v>171.7</v>
      </c>
      <c r="D325" s="317">
        <v>171.86666666666667</v>
      </c>
      <c r="E325" s="317">
        <v>169.93333333333334</v>
      </c>
      <c r="F325" s="317">
        <v>168.16666666666666</v>
      </c>
      <c r="G325" s="317">
        <v>166.23333333333332</v>
      </c>
      <c r="H325" s="317">
        <v>173.63333333333335</v>
      </c>
      <c r="I325" s="317">
        <v>175.56666666666669</v>
      </c>
      <c r="J325" s="317">
        <v>177.33333333333337</v>
      </c>
      <c r="K325" s="316">
        <v>173.8</v>
      </c>
      <c r="L325" s="316">
        <v>170.1</v>
      </c>
      <c r="M325" s="316">
        <v>1.77738</v>
      </c>
      <c r="N325" s="1"/>
      <c r="O325" s="1"/>
    </row>
    <row r="326" spans="1:15" ht="12.75" customHeight="1">
      <c r="A326" s="30">
        <v>316</v>
      </c>
      <c r="B326" s="326" t="s">
        <v>454</v>
      </c>
      <c r="C326" s="316">
        <v>864.7</v>
      </c>
      <c r="D326" s="317">
        <v>877.03333333333342</v>
      </c>
      <c r="E326" s="317">
        <v>848.96666666666681</v>
      </c>
      <c r="F326" s="317">
        <v>833.23333333333335</v>
      </c>
      <c r="G326" s="317">
        <v>805.16666666666674</v>
      </c>
      <c r="H326" s="317">
        <v>892.76666666666688</v>
      </c>
      <c r="I326" s="317">
        <v>920.83333333333348</v>
      </c>
      <c r="J326" s="317">
        <v>936.56666666666695</v>
      </c>
      <c r="K326" s="316">
        <v>905.1</v>
      </c>
      <c r="L326" s="316">
        <v>861.3</v>
      </c>
      <c r="M326" s="316">
        <v>1.3619600000000001</v>
      </c>
      <c r="N326" s="1"/>
      <c r="O326" s="1"/>
    </row>
    <row r="327" spans="1:15" ht="12.75" customHeight="1">
      <c r="A327" s="30">
        <v>317</v>
      </c>
      <c r="B327" s="326" t="s">
        <v>160</v>
      </c>
      <c r="C327" s="316">
        <v>2694.05</v>
      </c>
      <c r="D327" s="317">
        <v>2655.7000000000003</v>
      </c>
      <c r="E327" s="317">
        <v>2598.4000000000005</v>
      </c>
      <c r="F327" s="317">
        <v>2502.7500000000005</v>
      </c>
      <c r="G327" s="317">
        <v>2445.4500000000007</v>
      </c>
      <c r="H327" s="317">
        <v>2751.3500000000004</v>
      </c>
      <c r="I327" s="317">
        <v>2808.6500000000005</v>
      </c>
      <c r="J327" s="317">
        <v>2904.3</v>
      </c>
      <c r="K327" s="316">
        <v>2713</v>
      </c>
      <c r="L327" s="316">
        <v>2560.0500000000002</v>
      </c>
      <c r="M327" s="316">
        <v>6.4908000000000001</v>
      </c>
      <c r="N327" s="1"/>
      <c r="O327" s="1"/>
    </row>
    <row r="328" spans="1:15" ht="12.75" customHeight="1">
      <c r="A328" s="30">
        <v>318</v>
      </c>
      <c r="B328" s="326" t="s">
        <v>161</v>
      </c>
      <c r="C328" s="316">
        <v>69913.600000000006</v>
      </c>
      <c r="D328" s="317">
        <v>69998.483333333337</v>
      </c>
      <c r="E328" s="317">
        <v>69165.116666666669</v>
      </c>
      <c r="F328" s="317">
        <v>68416.633333333331</v>
      </c>
      <c r="G328" s="317">
        <v>67583.266666666663</v>
      </c>
      <c r="H328" s="317">
        <v>70746.966666666674</v>
      </c>
      <c r="I328" s="317">
        <v>71580.333333333343</v>
      </c>
      <c r="J328" s="317">
        <v>72328.81666666668</v>
      </c>
      <c r="K328" s="316">
        <v>70831.850000000006</v>
      </c>
      <c r="L328" s="316">
        <v>69250</v>
      </c>
      <c r="M328" s="316">
        <v>8.6669999999999997E-2</v>
      </c>
      <c r="N328" s="1"/>
      <c r="O328" s="1"/>
    </row>
    <row r="329" spans="1:15" ht="12.75" customHeight="1">
      <c r="A329" s="30">
        <v>319</v>
      </c>
      <c r="B329" s="326" t="s">
        <v>448</v>
      </c>
      <c r="C329" s="316">
        <v>77.849999999999994</v>
      </c>
      <c r="D329" s="317">
        <v>77.333333333333329</v>
      </c>
      <c r="E329" s="317">
        <v>74.966666666666654</v>
      </c>
      <c r="F329" s="317">
        <v>72.083333333333329</v>
      </c>
      <c r="G329" s="317">
        <v>69.716666666666654</v>
      </c>
      <c r="H329" s="317">
        <v>80.216666666666654</v>
      </c>
      <c r="I329" s="317">
        <v>82.583333333333329</v>
      </c>
      <c r="J329" s="317">
        <v>85.466666666666654</v>
      </c>
      <c r="K329" s="316">
        <v>79.7</v>
      </c>
      <c r="L329" s="316">
        <v>74.45</v>
      </c>
      <c r="M329" s="316">
        <v>164.31210999999999</v>
      </c>
      <c r="N329" s="1"/>
      <c r="O329" s="1"/>
    </row>
    <row r="330" spans="1:15" ht="12.75" customHeight="1">
      <c r="A330" s="30">
        <v>320</v>
      </c>
      <c r="B330" s="326" t="s">
        <v>162</v>
      </c>
      <c r="C330" s="316">
        <v>1210.8499999999999</v>
      </c>
      <c r="D330" s="317">
        <v>1206</v>
      </c>
      <c r="E330" s="317">
        <v>1186</v>
      </c>
      <c r="F330" s="317">
        <v>1161.1500000000001</v>
      </c>
      <c r="G330" s="317">
        <v>1141.1500000000001</v>
      </c>
      <c r="H330" s="317">
        <v>1230.8499999999999</v>
      </c>
      <c r="I330" s="317">
        <v>1250.8499999999999</v>
      </c>
      <c r="J330" s="317">
        <v>1275.6999999999998</v>
      </c>
      <c r="K330" s="316">
        <v>1226</v>
      </c>
      <c r="L330" s="316">
        <v>1181.1500000000001</v>
      </c>
      <c r="M330" s="316">
        <v>4.8734799999999998</v>
      </c>
      <c r="N330" s="1"/>
      <c r="O330" s="1"/>
    </row>
    <row r="331" spans="1:15" ht="12.75" customHeight="1">
      <c r="A331" s="30">
        <v>321</v>
      </c>
      <c r="B331" s="326" t="s">
        <v>163</v>
      </c>
      <c r="C331" s="316">
        <v>294.25</v>
      </c>
      <c r="D331" s="317">
        <v>294.61666666666662</v>
      </c>
      <c r="E331" s="317">
        <v>290.58333333333326</v>
      </c>
      <c r="F331" s="317">
        <v>286.91666666666663</v>
      </c>
      <c r="G331" s="317">
        <v>282.88333333333327</v>
      </c>
      <c r="H331" s="317">
        <v>298.28333333333325</v>
      </c>
      <c r="I331" s="317">
        <v>302.31666666666666</v>
      </c>
      <c r="J331" s="317">
        <v>305.98333333333323</v>
      </c>
      <c r="K331" s="316">
        <v>298.64999999999998</v>
      </c>
      <c r="L331" s="316">
        <v>290.95</v>
      </c>
      <c r="M331" s="316">
        <v>5.7562499999999996</v>
      </c>
      <c r="N331" s="1"/>
      <c r="O331" s="1"/>
    </row>
    <row r="332" spans="1:15" ht="12.75" customHeight="1">
      <c r="A332" s="30">
        <v>322</v>
      </c>
      <c r="B332" s="326" t="s">
        <v>268</v>
      </c>
      <c r="C332" s="316">
        <v>768.9</v>
      </c>
      <c r="D332" s="317">
        <v>771.30000000000007</v>
      </c>
      <c r="E332" s="317">
        <v>763.60000000000014</v>
      </c>
      <c r="F332" s="317">
        <v>758.30000000000007</v>
      </c>
      <c r="G332" s="317">
        <v>750.60000000000014</v>
      </c>
      <c r="H332" s="317">
        <v>776.60000000000014</v>
      </c>
      <c r="I332" s="317">
        <v>784.30000000000018</v>
      </c>
      <c r="J332" s="317">
        <v>789.60000000000014</v>
      </c>
      <c r="K332" s="316">
        <v>779</v>
      </c>
      <c r="L332" s="316">
        <v>766</v>
      </c>
      <c r="M332" s="316">
        <v>0.87753999999999999</v>
      </c>
      <c r="N332" s="1"/>
      <c r="O332" s="1"/>
    </row>
    <row r="333" spans="1:15" ht="12.75" customHeight="1">
      <c r="A333" s="30">
        <v>323</v>
      </c>
      <c r="B333" s="326" t="s">
        <v>164</v>
      </c>
      <c r="C333" s="316">
        <v>98.6</v>
      </c>
      <c r="D333" s="317">
        <v>98.566666666666663</v>
      </c>
      <c r="E333" s="317">
        <v>97.333333333333329</v>
      </c>
      <c r="F333" s="317">
        <v>96.066666666666663</v>
      </c>
      <c r="G333" s="317">
        <v>94.833333333333329</v>
      </c>
      <c r="H333" s="317">
        <v>99.833333333333329</v>
      </c>
      <c r="I333" s="317">
        <v>101.06666666666668</v>
      </c>
      <c r="J333" s="317">
        <v>102.33333333333333</v>
      </c>
      <c r="K333" s="316">
        <v>99.8</v>
      </c>
      <c r="L333" s="316">
        <v>97.3</v>
      </c>
      <c r="M333" s="316">
        <v>152.93852000000001</v>
      </c>
      <c r="N333" s="1"/>
      <c r="O333" s="1"/>
    </row>
    <row r="334" spans="1:15" ht="12.75" customHeight="1">
      <c r="A334" s="30">
        <v>324</v>
      </c>
      <c r="B334" s="326" t="s">
        <v>165</v>
      </c>
      <c r="C334" s="316">
        <v>3898.05</v>
      </c>
      <c r="D334" s="317">
        <v>3900.0833333333335</v>
      </c>
      <c r="E334" s="317">
        <v>3750.166666666667</v>
      </c>
      <c r="F334" s="317">
        <v>3602.2833333333333</v>
      </c>
      <c r="G334" s="317">
        <v>3452.3666666666668</v>
      </c>
      <c r="H334" s="317">
        <v>4047.9666666666672</v>
      </c>
      <c r="I334" s="317">
        <v>4197.8833333333341</v>
      </c>
      <c r="J334" s="317">
        <v>4345.7666666666673</v>
      </c>
      <c r="K334" s="316">
        <v>4050</v>
      </c>
      <c r="L334" s="316">
        <v>3752.2</v>
      </c>
      <c r="M334" s="316">
        <v>13.487909999999999</v>
      </c>
      <c r="N334" s="1"/>
      <c r="O334" s="1"/>
    </row>
    <row r="335" spans="1:15" ht="12.75" customHeight="1">
      <c r="A335" s="30">
        <v>325</v>
      </c>
      <c r="B335" s="326" t="s">
        <v>166</v>
      </c>
      <c r="C335" s="316">
        <v>3745.6</v>
      </c>
      <c r="D335" s="317">
        <v>3754.4</v>
      </c>
      <c r="E335" s="317">
        <v>3687.25</v>
      </c>
      <c r="F335" s="317">
        <v>3628.9</v>
      </c>
      <c r="G335" s="317">
        <v>3561.75</v>
      </c>
      <c r="H335" s="317">
        <v>3812.75</v>
      </c>
      <c r="I335" s="317">
        <v>3879.9000000000005</v>
      </c>
      <c r="J335" s="317">
        <v>3938.25</v>
      </c>
      <c r="K335" s="316">
        <v>3821.55</v>
      </c>
      <c r="L335" s="316">
        <v>3696.05</v>
      </c>
      <c r="M335" s="316">
        <v>3.6369099999999999</v>
      </c>
      <c r="N335" s="1"/>
      <c r="O335" s="1"/>
    </row>
    <row r="336" spans="1:15" ht="12.75" customHeight="1">
      <c r="A336" s="30">
        <v>326</v>
      </c>
      <c r="B336" s="326" t="s">
        <v>840</v>
      </c>
      <c r="C336" s="316">
        <v>1409.45</v>
      </c>
      <c r="D336" s="317">
        <v>1414.8833333333332</v>
      </c>
      <c r="E336" s="317">
        <v>1360.7666666666664</v>
      </c>
      <c r="F336" s="317">
        <v>1312.0833333333333</v>
      </c>
      <c r="G336" s="317">
        <v>1257.9666666666665</v>
      </c>
      <c r="H336" s="317">
        <v>1463.5666666666664</v>
      </c>
      <c r="I336" s="317">
        <v>1517.6833333333332</v>
      </c>
      <c r="J336" s="317">
        <v>1566.3666666666663</v>
      </c>
      <c r="K336" s="316">
        <v>1469</v>
      </c>
      <c r="L336" s="316">
        <v>1366.2</v>
      </c>
      <c r="M336" s="316">
        <v>3.0278200000000002</v>
      </c>
      <c r="N336" s="1"/>
      <c r="O336" s="1"/>
    </row>
    <row r="337" spans="1:15" ht="12.75" customHeight="1">
      <c r="A337" s="30">
        <v>327</v>
      </c>
      <c r="B337" s="326" t="s">
        <v>456</v>
      </c>
      <c r="C337" s="316">
        <v>35.15</v>
      </c>
      <c r="D337" s="317">
        <v>35.133333333333333</v>
      </c>
      <c r="E337" s="317">
        <v>34.866666666666667</v>
      </c>
      <c r="F337" s="317">
        <v>34.583333333333336</v>
      </c>
      <c r="G337" s="317">
        <v>34.31666666666667</v>
      </c>
      <c r="H337" s="317">
        <v>35.416666666666664</v>
      </c>
      <c r="I337" s="317">
        <v>35.68333333333333</v>
      </c>
      <c r="J337" s="317">
        <v>35.966666666666661</v>
      </c>
      <c r="K337" s="316">
        <v>35.4</v>
      </c>
      <c r="L337" s="316">
        <v>34.85</v>
      </c>
      <c r="M337" s="316">
        <v>40.01632</v>
      </c>
      <c r="N337" s="1"/>
      <c r="O337" s="1"/>
    </row>
    <row r="338" spans="1:15" ht="12.75" customHeight="1">
      <c r="A338" s="30">
        <v>328</v>
      </c>
      <c r="B338" s="326" t="s">
        <v>457</v>
      </c>
      <c r="C338" s="316">
        <v>63.7</v>
      </c>
      <c r="D338" s="317">
        <v>63.883333333333333</v>
      </c>
      <c r="E338" s="317">
        <v>63.316666666666663</v>
      </c>
      <c r="F338" s="317">
        <v>62.93333333333333</v>
      </c>
      <c r="G338" s="317">
        <v>62.36666666666666</v>
      </c>
      <c r="H338" s="317">
        <v>64.266666666666666</v>
      </c>
      <c r="I338" s="317">
        <v>64.833333333333343</v>
      </c>
      <c r="J338" s="317">
        <v>65.216666666666669</v>
      </c>
      <c r="K338" s="316">
        <v>64.45</v>
      </c>
      <c r="L338" s="316">
        <v>63.5</v>
      </c>
      <c r="M338" s="316">
        <v>18.284569999999999</v>
      </c>
      <c r="N338" s="1"/>
      <c r="O338" s="1"/>
    </row>
    <row r="339" spans="1:15" ht="12.75" customHeight="1">
      <c r="A339" s="30">
        <v>329</v>
      </c>
      <c r="B339" s="326" t="s">
        <v>458</v>
      </c>
      <c r="C339" s="316">
        <v>556.54999999999995</v>
      </c>
      <c r="D339" s="317">
        <v>554.08333333333337</v>
      </c>
      <c r="E339" s="317">
        <v>547.91666666666674</v>
      </c>
      <c r="F339" s="317">
        <v>539.28333333333342</v>
      </c>
      <c r="G339" s="317">
        <v>533.11666666666679</v>
      </c>
      <c r="H339" s="317">
        <v>562.7166666666667</v>
      </c>
      <c r="I339" s="317">
        <v>568.88333333333344</v>
      </c>
      <c r="J339" s="317">
        <v>577.51666666666665</v>
      </c>
      <c r="K339" s="316">
        <v>560.25</v>
      </c>
      <c r="L339" s="316">
        <v>545.45000000000005</v>
      </c>
      <c r="M339" s="316">
        <v>0.28665000000000002</v>
      </c>
      <c r="N339" s="1"/>
      <c r="O339" s="1"/>
    </row>
    <row r="340" spans="1:15" ht="12.75" customHeight="1">
      <c r="A340" s="30">
        <v>330</v>
      </c>
      <c r="B340" s="326" t="s">
        <v>167</v>
      </c>
      <c r="C340" s="316">
        <v>16995.45</v>
      </c>
      <c r="D340" s="317">
        <v>17190.05</v>
      </c>
      <c r="E340" s="317">
        <v>16780.399999999998</v>
      </c>
      <c r="F340" s="317">
        <v>16565.349999999999</v>
      </c>
      <c r="G340" s="317">
        <v>16155.699999999997</v>
      </c>
      <c r="H340" s="317">
        <v>17405.099999999999</v>
      </c>
      <c r="I340" s="317">
        <v>17814.75</v>
      </c>
      <c r="J340" s="317">
        <v>18029.8</v>
      </c>
      <c r="K340" s="316">
        <v>17599.7</v>
      </c>
      <c r="L340" s="316">
        <v>16975</v>
      </c>
      <c r="M340" s="316">
        <v>0.89997000000000005</v>
      </c>
      <c r="N340" s="1"/>
      <c r="O340" s="1"/>
    </row>
    <row r="341" spans="1:15" ht="12.75" customHeight="1">
      <c r="A341" s="30">
        <v>331</v>
      </c>
      <c r="B341" s="326" t="s">
        <v>464</v>
      </c>
      <c r="C341" s="316">
        <v>78.349999999999994</v>
      </c>
      <c r="D341" s="317">
        <v>78.233333333333334</v>
      </c>
      <c r="E341" s="317">
        <v>77.016666666666666</v>
      </c>
      <c r="F341" s="317">
        <v>75.683333333333337</v>
      </c>
      <c r="G341" s="317">
        <v>74.466666666666669</v>
      </c>
      <c r="H341" s="317">
        <v>79.566666666666663</v>
      </c>
      <c r="I341" s="317">
        <v>80.783333333333331</v>
      </c>
      <c r="J341" s="317">
        <v>82.11666666666666</v>
      </c>
      <c r="K341" s="316">
        <v>79.45</v>
      </c>
      <c r="L341" s="316">
        <v>76.900000000000006</v>
      </c>
      <c r="M341" s="316">
        <v>21.320360000000001</v>
      </c>
      <c r="N341" s="1"/>
      <c r="O341" s="1"/>
    </row>
    <row r="342" spans="1:15" ht="12.75" customHeight="1">
      <c r="A342" s="30">
        <v>332</v>
      </c>
      <c r="B342" s="326" t="s">
        <v>463</v>
      </c>
      <c r="C342" s="316">
        <v>53.3</v>
      </c>
      <c r="D342" s="317">
        <v>53.45000000000001</v>
      </c>
      <c r="E342" s="317">
        <v>52.550000000000018</v>
      </c>
      <c r="F342" s="317">
        <v>51.800000000000011</v>
      </c>
      <c r="G342" s="317">
        <v>50.90000000000002</v>
      </c>
      <c r="H342" s="317">
        <v>54.200000000000017</v>
      </c>
      <c r="I342" s="317">
        <v>55.100000000000009</v>
      </c>
      <c r="J342" s="317">
        <v>55.850000000000016</v>
      </c>
      <c r="K342" s="316">
        <v>54.35</v>
      </c>
      <c r="L342" s="316">
        <v>52.7</v>
      </c>
      <c r="M342" s="316">
        <v>14.63242</v>
      </c>
      <c r="N342" s="1"/>
      <c r="O342" s="1"/>
    </row>
    <row r="343" spans="1:15" ht="12.75" customHeight="1">
      <c r="A343" s="30">
        <v>333</v>
      </c>
      <c r="B343" s="326" t="s">
        <v>462</v>
      </c>
      <c r="C343" s="316">
        <v>694.9</v>
      </c>
      <c r="D343" s="317">
        <v>694.63333333333333</v>
      </c>
      <c r="E343" s="317">
        <v>685.26666666666665</v>
      </c>
      <c r="F343" s="317">
        <v>675.63333333333333</v>
      </c>
      <c r="G343" s="317">
        <v>666.26666666666665</v>
      </c>
      <c r="H343" s="317">
        <v>704.26666666666665</v>
      </c>
      <c r="I343" s="317">
        <v>713.63333333333321</v>
      </c>
      <c r="J343" s="317">
        <v>723.26666666666665</v>
      </c>
      <c r="K343" s="316">
        <v>704</v>
      </c>
      <c r="L343" s="316">
        <v>685</v>
      </c>
      <c r="M343" s="316">
        <v>1.5515600000000001</v>
      </c>
      <c r="N343" s="1"/>
      <c r="O343" s="1"/>
    </row>
    <row r="344" spans="1:15" ht="12.75" customHeight="1">
      <c r="A344" s="30">
        <v>334</v>
      </c>
      <c r="B344" s="326" t="s">
        <v>459</v>
      </c>
      <c r="C344" s="316">
        <v>33.75</v>
      </c>
      <c r="D344" s="317">
        <v>33.18333333333333</v>
      </c>
      <c r="E344" s="317">
        <v>32.266666666666659</v>
      </c>
      <c r="F344" s="317">
        <v>30.783333333333328</v>
      </c>
      <c r="G344" s="317">
        <v>29.866666666666656</v>
      </c>
      <c r="H344" s="317">
        <v>34.666666666666657</v>
      </c>
      <c r="I344" s="317">
        <v>35.583333333333329</v>
      </c>
      <c r="J344" s="317">
        <v>37.066666666666663</v>
      </c>
      <c r="K344" s="316">
        <v>34.1</v>
      </c>
      <c r="L344" s="316">
        <v>31.7</v>
      </c>
      <c r="M344" s="316">
        <v>209.27609000000001</v>
      </c>
      <c r="N344" s="1"/>
      <c r="O344" s="1"/>
    </row>
    <row r="345" spans="1:15" ht="12.75" customHeight="1">
      <c r="A345" s="30">
        <v>335</v>
      </c>
      <c r="B345" s="326" t="s">
        <v>534</v>
      </c>
      <c r="C345" s="316">
        <v>112.75</v>
      </c>
      <c r="D345" s="317">
        <v>111.66666666666667</v>
      </c>
      <c r="E345" s="317">
        <v>109.68333333333334</v>
      </c>
      <c r="F345" s="317">
        <v>106.61666666666666</v>
      </c>
      <c r="G345" s="317">
        <v>104.63333333333333</v>
      </c>
      <c r="H345" s="317">
        <v>114.73333333333335</v>
      </c>
      <c r="I345" s="317">
        <v>116.71666666666667</v>
      </c>
      <c r="J345" s="317">
        <v>119.78333333333336</v>
      </c>
      <c r="K345" s="316">
        <v>113.65</v>
      </c>
      <c r="L345" s="316">
        <v>108.6</v>
      </c>
      <c r="M345" s="316">
        <v>3.9963500000000001</v>
      </c>
      <c r="N345" s="1"/>
      <c r="O345" s="1"/>
    </row>
    <row r="346" spans="1:15" ht="12.75" customHeight="1">
      <c r="A346" s="30">
        <v>336</v>
      </c>
      <c r="B346" s="326" t="s">
        <v>465</v>
      </c>
      <c r="C346" s="316">
        <v>1975.65</v>
      </c>
      <c r="D346" s="317">
        <v>1961.6666666666667</v>
      </c>
      <c r="E346" s="317">
        <v>1933.0833333333335</v>
      </c>
      <c r="F346" s="317">
        <v>1890.5166666666667</v>
      </c>
      <c r="G346" s="317">
        <v>1861.9333333333334</v>
      </c>
      <c r="H346" s="317">
        <v>2004.2333333333336</v>
      </c>
      <c r="I346" s="317">
        <v>2032.8166666666671</v>
      </c>
      <c r="J346" s="317">
        <v>2075.3833333333337</v>
      </c>
      <c r="K346" s="316">
        <v>1990.25</v>
      </c>
      <c r="L346" s="316">
        <v>1919.1</v>
      </c>
      <c r="M346" s="316">
        <v>2.9780000000000001E-2</v>
      </c>
      <c r="N346" s="1"/>
      <c r="O346" s="1"/>
    </row>
    <row r="347" spans="1:15" ht="12.75" customHeight="1">
      <c r="A347" s="30">
        <v>337</v>
      </c>
      <c r="B347" s="326" t="s">
        <v>460</v>
      </c>
      <c r="C347" s="316">
        <v>82</v>
      </c>
      <c r="D347" s="317">
        <v>83.033333333333331</v>
      </c>
      <c r="E347" s="317">
        <v>80.36666666666666</v>
      </c>
      <c r="F347" s="317">
        <v>78.733333333333334</v>
      </c>
      <c r="G347" s="317">
        <v>76.066666666666663</v>
      </c>
      <c r="H347" s="317">
        <v>84.666666666666657</v>
      </c>
      <c r="I347" s="317">
        <v>87.333333333333343</v>
      </c>
      <c r="J347" s="317">
        <v>88.966666666666654</v>
      </c>
      <c r="K347" s="316">
        <v>85.7</v>
      </c>
      <c r="L347" s="316">
        <v>81.400000000000006</v>
      </c>
      <c r="M347" s="316">
        <v>102.10492000000001</v>
      </c>
      <c r="N347" s="1"/>
      <c r="O347" s="1"/>
    </row>
    <row r="348" spans="1:15" ht="12.75" customHeight="1">
      <c r="A348" s="30">
        <v>338</v>
      </c>
      <c r="B348" s="326" t="s">
        <v>168</v>
      </c>
      <c r="C348" s="316">
        <v>152.44999999999999</v>
      </c>
      <c r="D348" s="317">
        <v>153.28333333333333</v>
      </c>
      <c r="E348" s="317">
        <v>149.96666666666667</v>
      </c>
      <c r="F348" s="317">
        <v>147.48333333333335</v>
      </c>
      <c r="G348" s="317">
        <v>144.16666666666669</v>
      </c>
      <c r="H348" s="317">
        <v>155.76666666666665</v>
      </c>
      <c r="I348" s="317">
        <v>159.08333333333331</v>
      </c>
      <c r="J348" s="317">
        <v>161.56666666666663</v>
      </c>
      <c r="K348" s="316">
        <v>156.6</v>
      </c>
      <c r="L348" s="316">
        <v>150.80000000000001</v>
      </c>
      <c r="M348" s="316">
        <v>73.264169999999993</v>
      </c>
      <c r="N348" s="1"/>
      <c r="O348" s="1"/>
    </row>
    <row r="349" spans="1:15" ht="12.75" customHeight="1">
      <c r="A349" s="30">
        <v>339</v>
      </c>
      <c r="B349" s="326" t="s">
        <v>461</v>
      </c>
      <c r="C349" s="316">
        <v>230.8</v>
      </c>
      <c r="D349" s="317">
        <v>231.31666666666669</v>
      </c>
      <c r="E349" s="317">
        <v>228.03333333333339</v>
      </c>
      <c r="F349" s="317">
        <v>225.26666666666671</v>
      </c>
      <c r="G349" s="317">
        <v>221.98333333333341</v>
      </c>
      <c r="H349" s="317">
        <v>234.08333333333337</v>
      </c>
      <c r="I349" s="317">
        <v>237.36666666666667</v>
      </c>
      <c r="J349" s="317">
        <v>240.13333333333335</v>
      </c>
      <c r="K349" s="316">
        <v>234.6</v>
      </c>
      <c r="L349" s="316">
        <v>228.55</v>
      </c>
      <c r="M349" s="316">
        <v>6.1902999999999997</v>
      </c>
      <c r="N349" s="1"/>
      <c r="O349" s="1"/>
    </row>
    <row r="350" spans="1:15" ht="12.75" customHeight="1">
      <c r="A350" s="30">
        <v>340</v>
      </c>
      <c r="B350" s="326" t="s">
        <v>170</v>
      </c>
      <c r="C350" s="316">
        <v>159</v>
      </c>
      <c r="D350" s="317">
        <v>158.46666666666667</v>
      </c>
      <c r="E350" s="317">
        <v>156.58333333333334</v>
      </c>
      <c r="F350" s="317">
        <v>154.16666666666669</v>
      </c>
      <c r="G350" s="317">
        <v>152.28333333333336</v>
      </c>
      <c r="H350" s="317">
        <v>160.88333333333333</v>
      </c>
      <c r="I350" s="317">
        <v>162.76666666666665</v>
      </c>
      <c r="J350" s="317">
        <v>165.18333333333331</v>
      </c>
      <c r="K350" s="316">
        <v>160.35</v>
      </c>
      <c r="L350" s="316">
        <v>156.05000000000001</v>
      </c>
      <c r="M350" s="316">
        <v>226.04304999999999</v>
      </c>
      <c r="N350" s="1"/>
      <c r="O350" s="1"/>
    </row>
    <row r="351" spans="1:15" ht="12.75" customHeight="1">
      <c r="A351" s="30">
        <v>341</v>
      </c>
      <c r="B351" s="326" t="s">
        <v>269</v>
      </c>
      <c r="C351" s="316">
        <v>875.5</v>
      </c>
      <c r="D351" s="317">
        <v>881.61666666666667</v>
      </c>
      <c r="E351" s="317">
        <v>861.73333333333335</v>
      </c>
      <c r="F351" s="317">
        <v>847.9666666666667</v>
      </c>
      <c r="G351" s="317">
        <v>828.08333333333337</v>
      </c>
      <c r="H351" s="317">
        <v>895.38333333333333</v>
      </c>
      <c r="I351" s="317">
        <v>915.26666666666677</v>
      </c>
      <c r="J351" s="317">
        <v>929.0333333333333</v>
      </c>
      <c r="K351" s="316">
        <v>901.5</v>
      </c>
      <c r="L351" s="316">
        <v>867.85</v>
      </c>
      <c r="M351" s="316">
        <v>10.22364</v>
      </c>
      <c r="N351" s="1"/>
      <c r="O351" s="1"/>
    </row>
    <row r="352" spans="1:15" ht="12.75" customHeight="1">
      <c r="A352" s="30">
        <v>342</v>
      </c>
      <c r="B352" s="326" t="s">
        <v>466</v>
      </c>
      <c r="C352" s="316">
        <v>3517.1</v>
      </c>
      <c r="D352" s="317">
        <v>3497.3333333333335</v>
      </c>
      <c r="E352" s="317">
        <v>3449.7666666666669</v>
      </c>
      <c r="F352" s="317">
        <v>3382.4333333333334</v>
      </c>
      <c r="G352" s="317">
        <v>3334.8666666666668</v>
      </c>
      <c r="H352" s="317">
        <v>3564.666666666667</v>
      </c>
      <c r="I352" s="317">
        <v>3612.2333333333336</v>
      </c>
      <c r="J352" s="317">
        <v>3679.5666666666671</v>
      </c>
      <c r="K352" s="316">
        <v>3544.9</v>
      </c>
      <c r="L352" s="316">
        <v>3430</v>
      </c>
      <c r="M352" s="316">
        <v>1.47407</v>
      </c>
      <c r="N352" s="1"/>
      <c r="O352" s="1"/>
    </row>
    <row r="353" spans="1:15" ht="12.75" customHeight="1">
      <c r="A353" s="30">
        <v>343</v>
      </c>
      <c r="B353" s="326" t="s">
        <v>270</v>
      </c>
      <c r="C353" s="316">
        <v>229.9</v>
      </c>
      <c r="D353" s="317">
        <v>228.79999999999998</v>
      </c>
      <c r="E353" s="317">
        <v>223.74999999999997</v>
      </c>
      <c r="F353" s="317">
        <v>217.6</v>
      </c>
      <c r="G353" s="317">
        <v>212.54999999999998</v>
      </c>
      <c r="H353" s="317">
        <v>234.94999999999996</v>
      </c>
      <c r="I353" s="317">
        <v>239.99999999999997</v>
      </c>
      <c r="J353" s="317">
        <v>246.14999999999995</v>
      </c>
      <c r="K353" s="316">
        <v>233.85</v>
      </c>
      <c r="L353" s="316">
        <v>222.65</v>
      </c>
      <c r="M353" s="316">
        <v>26.65033</v>
      </c>
      <c r="N353" s="1"/>
      <c r="O353" s="1"/>
    </row>
    <row r="354" spans="1:15" ht="12.75" customHeight="1">
      <c r="A354" s="30">
        <v>344</v>
      </c>
      <c r="B354" s="326" t="s">
        <v>171</v>
      </c>
      <c r="C354" s="316">
        <v>166.95</v>
      </c>
      <c r="D354" s="317">
        <v>165.15</v>
      </c>
      <c r="E354" s="317">
        <v>162.9</v>
      </c>
      <c r="F354" s="317">
        <v>158.85</v>
      </c>
      <c r="G354" s="317">
        <v>156.6</v>
      </c>
      <c r="H354" s="317">
        <v>169.20000000000002</v>
      </c>
      <c r="I354" s="317">
        <v>171.45000000000002</v>
      </c>
      <c r="J354" s="317">
        <v>175.50000000000003</v>
      </c>
      <c r="K354" s="316">
        <v>167.4</v>
      </c>
      <c r="L354" s="316">
        <v>161.1</v>
      </c>
      <c r="M354" s="316">
        <v>167.68573000000001</v>
      </c>
      <c r="N354" s="1"/>
      <c r="O354" s="1"/>
    </row>
    <row r="355" spans="1:15" ht="12.75" customHeight="1">
      <c r="A355" s="30">
        <v>345</v>
      </c>
      <c r="B355" s="326" t="s">
        <v>467</v>
      </c>
      <c r="C355" s="316">
        <v>308.35000000000002</v>
      </c>
      <c r="D355" s="317">
        <v>310.95</v>
      </c>
      <c r="E355" s="317">
        <v>303.5</v>
      </c>
      <c r="F355" s="317">
        <v>298.65000000000003</v>
      </c>
      <c r="G355" s="317">
        <v>291.20000000000005</v>
      </c>
      <c r="H355" s="317">
        <v>315.79999999999995</v>
      </c>
      <c r="I355" s="317">
        <v>323.24999999999989</v>
      </c>
      <c r="J355" s="317">
        <v>328.09999999999991</v>
      </c>
      <c r="K355" s="316">
        <v>318.39999999999998</v>
      </c>
      <c r="L355" s="316">
        <v>306.10000000000002</v>
      </c>
      <c r="M355" s="316">
        <v>0.81772</v>
      </c>
      <c r="N355" s="1"/>
      <c r="O355" s="1"/>
    </row>
    <row r="356" spans="1:15" ht="12.75" customHeight="1">
      <c r="A356" s="30">
        <v>346</v>
      </c>
      <c r="B356" s="326" t="s">
        <v>172</v>
      </c>
      <c r="C356" s="316">
        <v>44911.5</v>
      </c>
      <c r="D356" s="317">
        <v>45039.983333333337</v>
      </c>
      <c r="E356" s="317">
        <v>44579.966666666674</v>
      </c>
      <c r="F356" s="317">
        <v>44248.433333333334</v>
      </c>
      <c r="G356" s="317">
        <v>43788.416666666672</v>
      </c>
      <c r="H356" s="317">
        <v>45371.516666666677</v>
      </c>
      <c r="I356" s="317">
        <v>45831.53333333334</v>
      </c>
      <c r="J356" s="317">
        <v>46163.06666666668</v>
      </c>
      <c r="K356" s="316">
        <v>45500</v>
      </c>
      <c r="L356" s="316">
        <v>44708.45</v>
      </c>
      <c r="M356" s="316">
        <v>0.1991</v>
      </c>
      <c r="N356" s="1"/>
      <c r="O356" s="1"/>
    </row>
    <row r="357" spans="1:15" ht="12.75" customHeight="1">
      <c r="A357" s="30">
        <v>347</v>
      </c>
      <c r="B357" s="326" t="s">
        <v>857</v>
      </c>
      <c r="C357" s="316">
        <v>107.2</v>
      </c>
      <c r="D357" s="317">
        <v>106.33333333333333</v>
      </c>
      <c r="E357" s="317">
        <v>104.16666666666666</v>
      </c>
      <c r="F357" s="317">
        <v>101.13333333333333</v>
      </c>
      <c r="G357" s="317">
        <v>98.966666666666654</v>
      </c>
      <c r="H357" s="317">
        <v>109.36666666666666</v>
      </c>
      <c r="I357" s="317">
        <v>111.53333333333332</v>
      </c>
      <c r="J357" s="317">
        <v>114.56666666666666</v>
      </c>
      <c r="K357" s="316">
        <v>108.5</v>
      </c>
      <c r="L357" s="316">
        <v>103.3</v>
      </c>
      <c r="M357" s="316">
        <v>8.8596500000000002</v>
      </c>
      <c r="N357" s="1"/>
      <c r="O357" s="1"/>
    </row>
    <row r="358" spans="1:15" ht="12.75" customHeight="1">
      <c r="A358" s="30">
        <v>348</v>
      </c>
      <c r="B358" s="326" t="s">
        <v>173</v>
      </c>
      <c r="C358" s="316">
        <v>1975.55</v>
      </c>
      <c r="D358" s="317">
        <v>1978.25</v>
      </c>
      <c r="E358" s="317">
        <v>1952.3</v>
      </c>
      <c r="F358" s="317">
        <v>1929.05</v>
      </c>
      <c r="G358" s="317">
        <v>1903.1</v>
      </c>
      <c r="H358" s="317">
        <v>2001.5</v>
      </c>
      <c r="I358" s="317">
        <v>2027.4499999999998</v>
      </c>
      <c r="J358" s="317">
        <v>2050.6999999999998</v>
      </c>
      <c r="K358" s="316">
        <v>2004.2</v>
      </c>
      <c r="L358" s="316">
        <v>1955</v>
      </c>
      <c r="M358" s="316">
        <v>3.20343</v>
      </c>
      <c r="N358" s="1"/>
      <c r="O358" s="1"/>
    </row>
    <row r="359" spans="1:15" ht="12.75" customHeight="1">
      <c r="A359" s="30">
        <v>349</v>
      </c>
      <c r="B359" s="326" t="s">
        <v>471</v>
      </c>
      <c r="C359" s="316">
        <v>4061</v>
      </c>
      <c r="D359" s="317">
        <v>4012.6</v>
      </c>
      <c r="E359" s="317">
        <v>3935.25</v>
      </c>
      <c r="F359" s="317">
        <v>3809.5</v>
      </c>
      <c r="G359" s="317">
        <v>3732.15</v>
      </c>
      <c r="H359" s="317">
        <v>4138.3500000000004</v>
      </c>
      <c r="I359" s="317">
        <v>4215.6999999999989</v>
      </c>
      <c r="J359" s="317">
        <v>4341.45</v>
      </c>
      <c r="K359" s="316">
        <v>4089.95</v>
      </c>
      <c r="L359" s="316">
        <v>3886.85</v>
      </c>
      <c r="M359" s="316">
        <v>3.7501799999999998</v>
      </c>
      <c r="N359" s="1"/>
      <c r="O359" s="1"/>
    </row>
    <row r="360" spans="1:15" ht="12.75" customHeight="1">
      <c r="A360" s="30">
        <v>350</v>
      </c>
      <c r="B360" s="326" t="s">
        <v>174</v>
      </c>
      <c r="C360" s="316">
        <v>215.65</v>
      </c>
      <c r="D360" s="317">
        <v>213.36666666666665</v>
      </c>
      <c r="E360" s="317">
        <v>210.23333333333329</v>
      </c>
      <c r="F360" s="317">
        <v>204.81666666666663</v>
      </c>
      <c r="G360" s="317">
        <v>201.68333333333328</v>
      </c>
      <c r="H360" s="317">
        <v>218.7833333333333</v>
      </c>
      <c r="I360" s="317">
        <v>221.91666666666669</v>
      </c>
      <c r="J360" s="317">
        <v>227.33333333333331</v>
      </c>
      <c r="K360" s="316">
        <v>216.5</v>
      </c>
      <c r="L360" s="316">
        <v>207.95</v>
      </c>
      <c r="M360" s="316">
        <v>21.33417</v>
      </c>
      <c r="N360" s="1"/>
      <c r="O360" s="1"/>
    </row>
    <row r="361" spans="1:15" ht="12.75" customHeight="1">
      <c r="A361" s="30">
        <v>351</v>
      </c>
      <c r="B361" s="326" t="s">
        <v>175</v>
      </c>
      <c r="C361" s="316">
        <v>112.75</v>
      </c>
      <c r="D361" s="317">
        <v>112.21666666666665</v>
      </c>
      <c r="E361" s="317">
        <v>111.18333333333331</v>
      </c>
      <c r="F361" s="317">
        <v>109.61666666666666</v>
      </c>
      <c r="G361" s="317">
        <v>108.58333333333331</v>
      </c>
      <c r="H361" s="317">
        <v>113.7833333333333</v>
      </c>
      <c r="I361" s="317">
        <v>114.81666666666663</v>
      </c>
      <c r="J361" s="317">
        <v>116.3833333333333</v>
      </c>
      <c r="K361" s="316">
        <v>113.25</v>
      </c>
      <c r="L361" s="316">
        <v>110.65</v>
      </c>
      <c r="M361" s="316">
        <v>30.356339999999999</v>
      </c>
      <c r="N361" s="1"/>
      <c r="O361" s="1"/>
    </row>
    <row r="362" spans="1:15" ht="12.75" customHeight="1">
      <c r="A362" s="30">
        <v>352</v>
      </c>
      <c r="B362" s="326" t="s">
        <v>176</v>
      </c>
      <c r="C362" s="316">
        <v>4316.8999999999996</v>
      </c>
      <c r="D362" s="317">
        <v>4316.55</v>
      </c>
      <c r="E362" s="317">
        <v>4255.3500000000004</v>
      </c>
      <c r="F362" s="317">
        <v>4193.8</v>
      </c>
      <c r="G362" s="317">
        <v>4132.6000000000004</v>
      </c>
      <c r="H362" s="317">
        <v>4378.1000000000004</v>
      </c>
      <c r="I362" s="317">
        <v>4439.2999999999993</v>
      </c>
      <c r="J362" s="317">
        <v>4500.8500000000004</v>
      </c>
      <c r="K362" s="316">
        <v>4377.75</v>
      </c>
      <c r="L362" s="316">
        <v>4255</v>
      </c>
      <c r="M362" s="316">
        <v>0.41153000000000001</v>
      </c>
      <c r="N362" s="1"/>
      <c r="O362" s="1"/>
    </row>
    <row r="363" spans="1:15" ht="12.75" customHeight="1">
      <c r="A363" s="30">
        <v>353</v>
      </c>
      <c r="B363" s="326" t="s">
        <v>273</v>
      </c>
      <c r="C363" s="316">
        <v>13756.05</v>
      </c>
      <c r="D363" s="317">
        <v>13589.283333333333</v>
      </c>
      <c r="E363" s="317">
        <v>13358.616666666665</v>
      </c>
      <c r="F363" s="317">
        <v>12961.183333333332</v>
      </c>
      <c r="G363" s="317">
        <v>12730.516666666665</v>
      </c>
      <c r="H363" s="317">
        <v>13986.716666666665</v>
      </c>
      <c r="I363" s="317">
        <v>14217.383333333333</v>
      </c>
      <c r="J363" s="317">
        <v>14614.816666666666</v>
      </c>
      <c r="K363" s="316">
        <v>13819.95</v>
      </c>
      <c r="L363" s="316">
        <v>13191.85</v>
      </c>
      <c r="M363" s="316">
        <v>4.6350000000000002E-2</v>
      </c>
      <c r="N363" s="1"/>
      <c r="O363" s="1"/>
    </row>
    <row r="364" spans="1:15" ht="12.75" customHeight="1">
      <c r="A364" s="30">
        <v>354</v>
      </c>
      <c r="B364" s="326" t="s">
        <v>478</v>
      </c>
      <c r="C364" s="316">
        <v>4326.3999999999996</v>
      </c>
      <c r="D364" s="317">
        <v>4305.916666666667</v>
      </c>
      <c r="E364" s="317">
        <v>4231.8333333333339</v>
      </c>
      <c r="F364" s="317">
        <v>4137.2666666666673</v>
      </c>
      <c r="G364" s="317">
        <v>4063.1833333333343</v>
      </c>
      <c r="H364" s="317">
        <v>4400.4833333333336</v>
      </c>
      <c r="I364" s="317">
        <v>4474.5666666666675</v>
      </c>
      <c r="J364" s="317">
        <v>4569.1333333333332</v>
      </c>
      <c r="K364" s="316">
        <v>4380</v>
      </c>
      <c r="L364" s="316">
        <v>4211.3500000000004</v>
      </c>
      <c r="M364" s="316">
        <v>0.14716000000000001</v>
      </c>
      <c r="N364" s="1"/>
      <c r="O364" s="1"/>
    </row>
    <row r="365" spans="1:15" ht="12.75" customHeight="1">
      <c r="A365" s="30">
        <v>355</v>
      </c>
      <c r="B365" s="326" t="s">
        <v>473</v>
      </c>
      <c r="C365" s="316">
        <v>1050.4000000000001</v>
      </c>
      <c r="D365" s="317">
        <v>1077.7666666666667</v>
      </c>
      <c r="E365" s="317">
        <v>1017.6333333333332</v>
      </c>
      <c r="F365" s="317">
        <v>984.86666666666656</v>
      </c>
      <c r="G365" s="317">
        <v>924.73333333333312</v>
      </c>
      <c r="H365" s="317">
        <v>1110.5333333333333</v>
      </c>
      <c r="I365" s="317">
        <v>1170.666666666667</v>
      </c>
      <c r="J365" s="317">
        <v>1203.4333333333334</v>
      </c>
      <c r="K365" s="316">
        <v>1137.9000000000001</v>
      </c>
      <c r="L365" s="316">
        <v>1045</v>
      </c>
      <c r="M365" s="316">
        <v>3.0645899999999999</v>
      </c>
      <c r="N365" s="1"/>
      <c r="O365" s="1"/>
    </row>
    <row r="366" spans="1:15" ht="12.75" customHeight="1">
      <c r="A366" s="30">
        <v>356</v>
      </c>
      <c r="B366" s="326" t="s">
        <v>177</v>
      </c>
      <c r="C366" s="316">
        <v>2236.5</v>
      </c>
      <c r="D366" s="317">
        <v>2246.6833333333334</v>
      </c>
      <c r="E366" s="317">
        <v>2207.8166666666666</v>
      </c>
      <c r="F366" s="317">
        <v>2179.1333333333332</v>
      </c>
      <c r="G366" s="317">
        <v>2140.2666666666664</v>
      </c>
      <c r="H366" s="317">
        <v>2275.3666666666668</v>
      </c>
      <c r="I366" s="317">
        <v>2314.2333333333336</v>
      </c>
      <c r="J366" s="317">
        <v>2342.916666666667</v>
      </c>
      <c r="K366" s="316">
        <v>2285.5500000000002</v>
      </c>
      <c r="L366" s="316">
        <v>2218</v>
      </c>
      <c r="M366" s="316">
        <v>3.8657900000000001</v>
      </c>
      <c r="N366" s="1"/>
      <c r="O366" s="1"/>
    </row>
    <row r="367" spans="1:15" ht="12.75" customHeight="1">
      <c r="A367" s="30">
        <v>357</v>
      </c>
      <c r="B367" s="326" t="s">
        <v>178</v>
      </c>
      <c r="C367" s="316">
        <v>2620.3000000000002</v>
      </c>
      <c r="D367" s="317">
        <v>2645.4666666666667</v>
      </c>
      <c r="E367" s="317">
        <v>2565.9333333333334</v>
      </c>
      <c r="F367" s="317">
        <v>2511.5666666666666</v>
      </c>
      <c r="G367" s="317">
        <v>2432.0333333333333</v>
      </c>
      <c r="H367" s="317">
        <v>2699.8333333333335</v>
      </c>
      <c r="I367" s="317">
        <v>2779.3666666666672</v>
      </c>
      <c r="J367" s="317">
        <v>2833.7333333333336</v>
      </c>
      <c r="K367" s="316">
        <v>2725</v>
      </c>
      <c r="L367" s="316">
        <v>2591.1</v>
      </c>
      <c r="M367" s="316">
        <v>2.3886400000000001</v>
      </c>
      <c r="N367" s="1"/>
      <c r="O367" s="1"/>
    </row>
    <row r="368" spans="1:15" ht="12.75" customHeight="1">
      <c r="A368" s="30">
        <v>358</v>
      </c>
      <c r="B368" s="326" t="s">
        <v>179</v>
      </c>
      <c r="C368" s="316">
        <v>33.85</v>
      </c>
      <c r="D368" s="317">
        <v>33.800000000000004</v>
      </c>
      <c r="E368" s="317">
        <v>33.45000000000001</v>
      </c>
      <c r="F368" s="317">
        <v>33.050000000000004</v>
      </c>
      <c r="G368" s="317">
        <v>32.70000000000001</v>
      </c>
      <c r="H368" s="317">
        <v>34.20000000000001</v>
      </c>
      <c r="I368" s="317">
        <v>34.550000000000004</v>
      </c>
      <c r="J368" s="317">
        <v>34.95000000000001</v>
      </c>
      <c r="K368" s="316">
        <v>34.15</v>
      </c>
      <c r="L368" s="316">
        <v>33.4</v>
      </c>
      <c r="M368" s="316">
        <v>363.31439</v>
      </c>
      <c r="N368" s="1"/>
      <c r="O368" s="1"/>
    </row>
    <row r="369" spans="1:15" ht="12.75" customHeight="1">
      <c r="A369" s="30">
        <v>359</v>
      </c>
      <c r="B369" s="326" t="s">
        <v>469</v>
      </c>
      <c r="C369" s="316">
        <v>347.85</v>
      </c>
      <c r="D369" s="317">
        <v>350.2833333333333</v>
      </c>
      <c r="E369" s="317">
        <v>342.56666666666661</v>
      </c>
      <c r="F369" s="317">
        <v>337.2833333333333</v>
      </c>
      <c r="G369" s="317">
        <v>329.56666666666661</v>
      </c>
      <c r="H369" s="317">
        <v>355.56666666666661</v>
      </c>
      <c r="I369" s="317">
        <v>363.2833333333333</v>
      </c>
      <c r="J369" s="317">
        <v>368.56666666666661</v>
      </c>
      <c r="K369" s="316">
        <v>358</v>
      </c>
      <c r="L369" s="316">
        <v>345</v>
      </c>
      <c r="M369" s="316">
        <v>1.6572</v>
      </c>
      <c r="N369" s="1"/>
      <c r="O369" s="1"/>
    </row>
    <row r="370" spans="1:15" ht="12.75" customHeight="1">
      <c r="A370" s="30">
        <v>360</v>
      </c>
      <c r="B370" s="326" t="s">
        <v>470</v>
      </c>
      <c r="C370" s="316">
        <v>255.2</v>
      </c>
      <c r="D370" s="317">
        <v>251.20000000000002</v>
      </c>
      <c r="E370" s="317">
        <v>246.05</v>
      </c>
      <c r="F370" s="317">
        <v>236.9</v>
      </c>
      <c r="G370" s="317">
        <v>231.75</v>
      </c>
      <c r="H370" s="317">
        <v>260.35000000000002</v>
      </c>
      <c r="I370" s="317">
        <v>265.50000000000006</v>
      </c>
      <c r="J370" s="317">
        <v>274.65000000000003</v>
      </c>
      <c r="K370" s="316">
        <v>256.35000000000002</v>
      </c>
      <c r="L370" s="316">
        <v>242.05</v>
      </c>
      <c r="M370" s="316">
        <v>6.1638299999999999</v>
      </c>
      <c r="N370" s="1"/>
      <c r="O370" s="1"/>
    </row>
    <row r="371" spans="1:15" ht="12.75" customHeight="1">
      <c r="A371" s="30">
        <v>361</v>
      </c>
      <c r="B371" s="326" t="s">
        <v>271</v>
      </c>
      <c r="C371" s="316">
        <v>2418.4499999999998</v>
      </c>
      <c r="D371" s="317">
        <v>2413.6</v>
      </c>
      <c r="E371" s="317">
        <v>2379.8999999999996</v>
      </c>
      <c r="F371" s="317">
        <v>2341.35</v>
      </c>
      <c r="G371" s="317">
        <v>2307.6499999999996</v>
      </c>
      <c r="H371" s="317">
        <v>2452.1499999999996</v>
      </c>
      <c r="I371" s="317">
        <v>2485.8499999999995</v>
      </c>
      <c r="J371" s="317">
        <v>2524.3999999999996</v>
      </c>
      <c r="K371" s="316">
        <v>2447.3000000000002</v>
      </c>
      <c r="L371" s="316">
        <v>2375.0500000000002</v>
      </c>
      <c r="M371" s="316">
        <v>3.7767400000000002</v>
      </c>
      <c r="N371" s="1"/>
      <c r="O371" s="1"/>
    </row>
    <row r="372" spans="1:15" ht="12.75" customHeight="1">
      <c r="A372" s="30">
        <v>362</v>
      </c>
      <c r="B372" s="326" t="s">
        <v>474</v>
      </c>
      <c r="C372" s="316">
        <v>829.9</v>
      </c>
      <c r="D372" s="317">
        <v>834.9666666666667</v>
      </c>
      <c r="E372" s="317">
        <v>814.93333333333339</v>
      </c>
      <c r="F372" s="317">
        <v>799.9666666666667</v>
      </c>
      <c r="G372" s="317">
        <v>779.93333333333339</v>
      </c>
      <c r="H372" s="317">
        <v>849.93333333333339</v>
      </c>
      <c r="I372" s="317">
        <v>869.9666666666667</v>
      </c>
      <c r="J372" s="317">
        <v>884.93333333333339</v>
      </c>
      <c r="K372" s="316">
        <v>855</v>
      </c>
      <c r="L372" s="316">
        <v>820</v>
      </c>
      <c r="M372" s="316">
        <v>0.25700000000000001</v>
      </c>
      <c r="N372" s="1"/>
      <c r="O372" s="1"/>
    </row>
    <row r="373" spans="1:15" ht="12.75" customHeight="1">
      <c r="A373" s="30">
        <v>363</v>
      </c>
      <c r="B373" s="326" t="s">
        <v>475</v>
      </c>
      <c r="C373" s="316">
        <v>2499.6999999999998</v>
      </c>
      <c r="D373" s="317">
        <v>2509.2333333333331</v>
      </c>
      <c r="E373" s="317">
        <v>2470.4666666666662</v>
      </c>
      <c r="F373" s="317">
        <v>2441.2333333333331</v>
      </c>
      <c r="G373" s="317">
        <v>2402.4666666666662</v>
      </c>
      <c r="H373" s="317">
        <v>2538.4666666666662</v>
      </c>
      <c r="I373" s="317">
        <v>2577.2333333333336</v>
      </c>
      <c r="J373" s="317">
        <v>2606.4666666666662</v>
      </c>
      <c r="K373" s="316">
        <v>2548</v>
      </c>
      <c r="L373" s="316">
        <v>2480</v>
      </c>
      <c r="M373" s="316">
        <v>1.65862</v>
      </c>
      <c r="N373" s="1"/>
      <c r="O373" s="1"/>
    </row>
    <row r="374" spans="1:15" ht="12.75" customHeight="1">
      <c r="A374" s="30">
        <v>364</v>
      </c>
      <c r="B374" s="326" t="s">
        <v>841</v>
      </c>
      <c r="C374" s="316">
        <v>265</v>
      </c>
      <c r="D374" s="317">
        <v>265.81666666666666</v>
      </c>
      <c r="E374" s="317">
        <v>260.83333333333331</v>
      </c>
      <c r="F374" s="317">
        <v>256.66666666666663</v>
      </c>
      <c r="G374" s="317">
        <v>251.68333333333328</v>
      </c>
      <c r="H374" s="317">
        <v>269.98333333333335</v>
      </c>
      <c r="I374" s="317">
        <v>274.9666666666667</v>
      </c>
      <c r="J374" s="317">
        <v>279.13333333333338</v>
      </c>
      <c r="K374" s="316">
        <v>270.8</v>
      </c>
      <c r="L374" s="316">
        <v>261.64999999999998</v>
      </c>
      <c r="M374" s="316">
        <v>42.295059999999999</v>
      </c>
      <c r="N374" s="1"/>
      <c r="O374" s="1"/>
    </row>
    <row r="375" spans="1:15" ht="12.75" customHeight="1">
      <c r="A375" s="30">
        <v>365</v>
      </c>
      <c r="B375" s="326" t="s">
        <v>180</v>
      </c>
      <c r="C375" s="316">
        <v>238.4</v>
      </c>
      <c r="D375" s="317">
        <v>236.33333333333334</v>
      </c>
      <c r="E375" s="317">
        <v>233.51666666666668</v>
      </c>
      <c r="F375" s="317">
        <v>228.63333333333333</v>
      </c>
      <c r="G375" s="317">
        <v>225.81666666666666</v>
      </c>
      <c r="H375" s="317">
        <v>241.2166666666667</v>
      </c>
      <c r="I375" s="317">
        <v>244.03333333333336</v>
      </c>
      <c r="J375" s="317">
        <v>248.91666666666671</v>
      </c>
      <c r="K375" s="316">
        <v>239.15</v>
      </c>
      <c r="L375" s="316">
        <v>231.45</v>
      </c>
      <c r="M375" s="316">
        <v>132.8639</v>
      </c>
      <c r="N375" s="1"/>
      <c r="O375" s="1"/>
    </row>
    <row r="376" spans="1:15" ht="12.75" customHeight="1">
      <c r="A376" s="30">
        <v>366</v>
      </c>
      <c r="B376" s="326" t="s">
        <v>290</v>
      </c>
      <c r="C376" s="316">
        <v>2990.25</v>
      </c>
      <c r="D376" s="317">
        <v>2989.9</v>
      </c>
      <c r="E376" s="317">
        <v>2861</v>
      </c>
      <c r="F376" s="317">
        <v>2731.75</v>
      </c>
      <c r="G376" s="317">
        <v>2602.85</v>
      </c>
      <c r="H376" s="317">
        <v>3119.15</v>
      </c>
      <c r="I376" s="317">
        <v>3248.0500000000006</v>
      </c>
      <c r="J376" s="317">
        <v>3377.3</v>
      </c>
      <c r="K376" s="316">
        <v>3118.8</v>
      </c>
      <c r="L376" s="316">
        <v>2860.65</v>
      </c>
      <c r="M376" s="316">
        <v>0.74375000000000002</v>
      </c>
      <c r="N376" s="1"/>
      <c r="O376" s="1"/>
    </row>
    <row r="377" spans="1:15" ht="12.75" customHeight="1">
      <c r="A377" s="30">
        <v>367</v>
      </c>
      <c r="B377" s="326" t="s">
        <v>842</v>
      </c>
      <c r="C377" s="316">
        <v>379</v>
      </c>
      <c r="D377" s="317">
        <v>379.41666666666669</v>
      </c>
      <c r="E377" s="317">
        <v>372.93333333333339</v>
      </c>
      <c r="F377" s="317">
        <v>366.86666666666673</v>
      </c>
      <c r="G377" s="317">
        <v>360.38333333333344</v>
      </c>
      <c r="H377" s="317">
        <v>385.48333333333335</v>
      </c>
      <c r="I377" s="317">
        <v>391.96666666666658</v>
      </c>
      <c r="J377" s="317">
        <v>398.0333333333333</v>
      </c>
      <c r="K377" s="316">
        <v>385.9</v>
      </c>
      <c r="L377" s="316">
        <v>373.35</v>
      </c>
      <c r="M377" s="316">
        <v>6.9634600000000004</v>
      </c>
      <c r="N377" s="1"/>
      <c r="O377" s="1"/>
    </row>
    <row r="378" spans="1:15" ht="12.75" customHeight="1">
      <c r="A378" s="30">
        <v>368</v>
      </c>
      <c r="B378" s="326" t="s">
        <v>272</v>
      </c>
      <c r="C378" s="316">
        <v>457.7</v>
      </c>
      <c r="D378" s="317">
        <v>459.98333333333335</v>
      </c>
      <c r="E378" s="317">
        <v>451.9666666666667</v>
      </c>
      <c r="F378" s="317">
        <v>446.23333333333335</v>
      </c>
      <c r="G378" s="317">
        <v>438.2166666666667</v>
      </c>
      <c r="H378" s="317">
        <v>465.7166666666667</v>
      </c>
      <c r="I378" s="317">
        <v>473.73333333333335</v>
      </c>
      <c r="J378" s="317">
        <v>479.4666666666667</v>
      </c>
      <c r="K378" s="316">
        <v>468</v>
      </c>
      <c r="L378" s="316">
        <v>454.25</v>
      </c>
      <c r="M378" s="316">
        <v>5.4175399999999998</v>
      </c>
      <c r="N378" s="1"/>
      <c r="O378" s="1"/>
    </row>
    <row r="379" spans="1:15" ht="12.75" customHeight="1">
      <c r="A379" s="30">
        <v>369</v>
      </c>
      <c r="B379" s="326" t="s">
        <v>476</v>
      </c>
      <c r="C379" s="316">
        <v>649.45000000000005</v>
      </c>
      <c r="D379" s="317">
        <v>653.86666666666667</v>
      </c>
      <c r="E379" s="317">
        <v>641.58333333333337</v>
      </c>
      <c r="F379" s="317">
        <v>633.7166666666667</v>
      </c>
      <c r="G379" s="317">
        <v>621.43333333333339</v>
      </c>
      <c r="H379" s="317">
        <v>661.73333333333335</v>
      </c>
      <c r="I379" s="317">
        <v>674.01666666666665</v>
      </c>
      <c r="J379" s="317">
        <v>681.88333333333333</v>
      </c>
      <c r="K379" s="316">
        <v>666.15</v>
      </c>
      <c r="L379" s="316">
        <v>646</v>
      </c>
      <c r="M379" s="316">
        <v>2.30965</v>
      </c>
      <c r="N379" s="1"/>
      <c r="O379" s="1"/>
    </row>
    <row r="380" spans="1:15" ht="12.75" customHeight="1">
      <c r="A380" s="30">
        <v>370</v>
      </c>
      <c r="B380" s="326" t="s">
        <v>477</v>
      </c>
      <c r="C380" s="316">
        <v>109.95</v>
      </c>
      <c r="D380" s="317">
        <v>110.31666666666666</v>
      </c>
      <c r="E380" s="317">
        <v>107.88333333333333</v>
      </c>
      <c r="F380" s="317">
        <v>105.81666666666666</v>
      </c>
      <c r="G380" s="317">
        <v>103.38333333333333</v>
      </c>
      <c r="H380" s="317">
        <v>112.38333333333333</v>
      </c>
      <c r="I380" s="317">
        <v>114.81666666666666</v>
      </c>
      <c r="J380" s="317">
        <v>116.88333333333333</v>
      </c>
      <c r="K380" s="316">
        <v>112.75</v>
      </c>
      <c r="L380" s="316">
        <v>108.25</v>
      </c>
      <c r="M380" s="316">
        <v>1.5470299999999999</v>
      </c>
      <c r="N380" s="1"/>
      <c r="O380" s="1"/>
    </row>
    <row r="381" spans="1:15" ht="12.75" customHeight="1">
      <c r="A381" s="30">
        <v>371</v>
      </c>
      <c r="B381" s="326" t="s">
        <v>182</v>
      </c>
      <c r="C381" s="316">
        <v>1699.75</v>
      </c>
      <c r="D381" s="317">
        <v>1719.75</v>
      </c>
      <c r="E381" s="317">
        <v>1664.6</v>
      </c>
      <c r="F381" s="317">
        <v>1629.4499999999998</v>
      </c>
      <c r="G381" s="317">
        <v>1574.2999999999997</v>
      </c>
      <c r="H381" s="317">
        <v>1754.9</v>
      </c>
      <c r="I381" s="317">
        <v>1810.0500000000002</v>
      </c>
      <c r="J381" s="317">
        <v>1845.2000000000003</v>
      </c>
      <c r="K381" s="316">
        <v>1774.9</v>
      </c>
      <c r="L381" s="316">
        <v>1684.6</v>
      </c>
      <c r="M381" s="316">
        <v>5.1276099999999998</v>
      </c>
      <c r="N381" s="1"/>
      <c r="O381" s="1"/>
    </row>
    <row r="382" spans="1:15" ht="12.75" customHeight="1">
      <c r="A382" s="30">
        <v>372</v>
      </c>
      <c r="B382" s="326" t="s">
        <v>479</v>
      </c>
      <c r="C382" s="316">
        <v>683.15</v>
      </c>
      <c r="D382" s="317">
        <v>673.25</v>
      </c>
      <c r="E382" s="317">
        <v>647.5</v>
      </c>
      <c r="F382" s="317">
        <v>611.85</v>
      </c>
      <c r="G382" s="317">
        <v>586.1</v>
      </c>
      <c r="H382" s="317">
        <v>708.9</v>
      </c>
      <c r="I382" s="317">
        <v>734.65</v>
      </c>
      <c r="J382" s="317">
        <v>770.3</v>
      </c>
      <c r="K382" s="316">
        <v>699</v>
      </c>
      <c r="L382" s="316">
        <v>637.6</v>
      </c>
      <c r="M382" s="316">
        <v>2.3569300000000002</v>
      </c>
      <c r="N382" s="1"/>
      <c r="O382" s="1"/>
    </row>
    <row r="383" spans="1:15" ht="12.75" customHeight="1">
      <c r="A383" s="30">
        <v>373</v>
      </c>
      <c r="B383" s="326" t="s">
        <v>481</v>
      </c>
      <c r="C383" s="316">
        <v>830.4</v>
      </c>
      <c r="D383" s="317">
        <v>827.4666666666667</v>
      </c>
      <c r="E383" s="317">
        <v>807.93333333333339</v>
      </c>
      <c r="F383" s="317">
        <v>785.4666666666667</v>
      </c>
      <c r="G383" s="317">
        <v>765.93333333333339</v>
      </c>
      <c r="H383" s="317">
        <v>849.93333333333339</v>
      </c>
      <c r="I383" s="317">
        <v>869.4666666666667</v>
      </c>
      <c r="J383" s="317">
        <v>891.93333333333339</v>
      </c>
      <c r="K383" s="316">
        <v>847</v>
      </c>
      <c r="L383" s="316">
        <v>805</v>
      </c>
      <c r="M383" s="316">
        <v>4.5573699999999997</v>
      </c>
      <c r="N383" s="1"/>
      <c r="O383" s="1"/>
    </row>
    <row r="384" spans="1:15" ht="12.75" customHeight="1">
      <c r="A384" s="30">
        <v>374</v>
      </c>
      <c r="B384" s="326" t="s">
        <v>843</v>
      </c>
      <c r="C384" s="316">
        <v>101.3</v>
      </c>
      <c r="D384" s="317">
        <v>100.89999999999999</v>
      </c>
      <c r="E384" s="317">
        <v>98.84999999999998</v>
      </c>
      <c r="F384" s="317">
        <v>96.399999999999991</v>
      </c>
      <c r="G384" s="317">
        <v>94.34999999999998</v>
      </c>
      <c r="H384" s="317">
        <v>103.34999999999998</v>
      </c>
      <c r="I384" s="317">
        <v>105.39999999999999</v>
      </c>
      <c r="J384" s="317">
        <v>107.84999999999998</v>
      </c>
      <c r="K384" s="316">
        <v>102.95</v>
      </c>
      <c r="L384" s="316">
        <v>98.45</v>
      </c>
      <c r="M384" s="316">
        <v>9.3940300000000008</v>
      </c>
      <c r="N384" s="1"/>
      <c r="O384" s="1"/>
    </row>
    <row r="385" spans="1:15" ht="12.75" customHeight="1">
      <c r="A385" s="30">
        <v>375</v>
      </c>
      <c r="B385" s="326" t="s">
        <v>483</v>
      </c>
      <c r="C385" s="316">
        <v>169.9</v>
      </c>
      <c r="D385" s="317">
        <v>170.13333333333333</v>
      </c>
      <c r="E385" s="317">
        <v>166.91666666666666</v>
      </c>
      <c r="F385" s="317">
        <v>163.93333333333334</v>
      </c>
      <c r="G385" s="317">
        <v>160.71666666666667</v>
      </c>
      <c r="H385" s="317">
        <v>173.11666666666665</v>
      </c>
      <c r="I385" s="317">
        <v>176.33333333333334</v>
      </c>
      <c r="J385" s="317">
        <v>179.31666666666663</v>
      </c>
      <c r="K385" s="316">
        <v>173.35</v>
      </c>
      <c r="L385" s="316">
        <v>167.15</v>
      </c>
      <c r="M385" s="316">
        <v>25.398879999999998</v>
      </c>
      <c r="N385" s="1"/>
      <c r="O385" s="1"/>
    </row>
    <row r="386" spans="1:15" ht="12.75" customHeight="1">
      <c r="A386" s="30">
        <v>376</v>
      </c>
      <c r="B386" s="326" t="s">
        <v>484</v>
      </c>
      <c r="C386" s="316">
        <v>588.45000000000005</v>
      </c>
      <c r="D386" s="317">
        <v>591.35</v>
      </c>
      <c r="E386" s="317">
        <v>581.6</v>
      </c>
      <c r="F386" s="317">
        <v>574.75</v>
      </c>
      <c r="G386" s="317">
        <v>565</v>
      </c>
      <c r="H386" s="317">
        <v>598.20000000000005</v>
      </c>
      <c r="I386" s="317">
        <v>607.95000000000005</v>
      </c>
      <c r="J386" s="317">
        <v>614.80000000000007</v>
      </c>
      <c r="K386" s="316">
        <v>601.1</v>
      </c>
      <c r="L386" s="316">
        <v>584.5</v>
      </c>
      <c r="M386" s="316">
        <v>0.59204999999999997</v>
      </c>
      <c r="N386" s="1"/>
      <c r="O386" s="1"/>
    </row>
    <row r="387" spans="1:15" ht="12.75" customHeight="1">
      <c r="A387" s="30">
        <v>377</v>
      </c>
      <c r="B387" s="326" t="s">
        <v>485</v>
      </c>
      <c r="C387" s="316">
        <v>220.7</v>
      </c>
      <c r="D387" s="317">
        <v>218.43333333333331</v>
      </c>
      <c r="E387" s="317">
        <v>214.86666666666662</v>
      </c>
      <c r="F387" s="317">
        <v>209.0333333333333</v>
      </c>
      <c r="G387" s="317">
        <v>205.46666666666661</v>
      </c>
      <c r="H387" s="317">
        <v>224.26666666666662</v>
      </c>
      <c r="I387" s="317">
        <v>227.83333333333329</v>
      </c>
      <c r="J387" s="317">
        <v>233.66666666666663</v>
      </c>
      <c r="K387" s="316">
        <v>222</v>
      </c>
      <c r="L387" s="316">
        <v>212.6</v>
      </c>
      <c r="M387" s="316">
        <v>3.7715399999999999</v>
      </c>
      <c r="N387" s="1"/>
      <c r="O387" s="1"/>
    </row>
    <row r="388" spans="1:15" ht="12.75" customHeight="1">
      <c r="A388" s="30">
        <v>378</v>
      </c>
      <c r="B388" s="326" t="s">
        <v>183</v>
      </c>
      <c r="C388" s="316">
        <v>724.1</v>
      </c>
      <c r="D388" s="317">
        <v>724.46666666666658</v>
      </c>
      <c r="E388" s="317">
        <v>714.93333333333317</v>
      </c>
      <c r="F388" s="317">
        <v>705.76666666666654</v>
      </c>
      <c r="G388" s="317">
        <v>696.23333333333312</v>
      </c>
      <c r="H388" s="317">
        <v>733.63333333333321</v>
      </c>
      <c r="I388" s="317">
        <v>743.16666666666674</v>
      </c>
      <c r="J388" s="317">
        <v>752.33333333333326</v>
      </c>
      <c r="K388" s="316">
        <v>734</v>
      </c>
      <c r="L388" s="316">
        <v>715.3</v>
      </c>
      <c r="M388" s="316">
        <v>3.5699299999999998</v>
      </c>
      <c r="N388" s="1"/>
      <c r="O388" s="1"/>
    </row>
    <row r="389" spans="1:15" ht="12.75" customHeight="1">
      <c r="A389" s="30">
        <v>379</v>
      </c>
      <c r="B389" s="326" t="s">
        <v>487</v>
      </c>
      <c r="C389" s="316">
        <v>2257</v>
      </c>
      <c r="D389" s="317">
        <v>2243.7333333333331</v>
      </c>
      <c r="E389" s="317">
        <v>2125.4666666666662</v>
      </c>
      <c r="F389" s="317">
        <v>1993.9333333333329</v>
      </c>
      <c r="G389" s="317">
        <v>1875.6666666666661</v>
      </c>
      <c r="H389" s="317">
        <v>2375.2666666666664</v>
      </c>
      <c r="I389" s="317">
        <v>2493.5333333333338</v>
      </c>
      <c r="J389" s="317">
        <v>2625.0666666666666</v>
      </c>
      <c r="K389" s="316">
        <v>2362</v>
      </c>
      <c r="L389" s="316">
        <v>2112.1999999999998</v>
      </c>
      <c r="M389" s="316">
        <v>0.23061000000000001</v>
      </c>
      <c r="N389" s="1"/>
      <c r="O389" s="1"/>
    </row>
    <row r="390" spans="1:15" ht="12.75" customHeight="1">
      <c r="A390" s="30">
        <v>380</v>
      </c>
      <c r="B390" s="326" t="s">
        <v>858</v>
      </c>
      <c r="C390" s="316">
        <v>95.1</v>
      </c>
      <c r="D390" s="317">
        <v>94.866666666666674</v>
      </c>
      <c r="E390" s="317">
        <v>93.783333333333346</v>
      </c>
      <c r="F390" s="317">
        <v>92.466666666666669</v>
      </c>
      <c r="G390" s="317">
        <v>91.38333333333334</v>
      </c>
      <c r="H390" s="317">
        <v>96.183333333333351</v>
      </c>
      <c r="I390" s="317">
        <v>97.266666666666666</v>
      </c>
      <c r="J390" s="317">
        <v>98.583333333333357</v>
      </c>
      <c r="K390" s="316">
        <v>95.95</v>
      </c>
      <c r="L390" s="316">
        <v>93.55</v>
      </c>
      <c r="M390" s="316">
        <v>9.0185899999999997</v>
      </c>
      <c r="N390" s="1"/>
      <c r="O390" s="1"/>
    </row>
    <row r="391" spans="1:15" ht="12.75" customHeight="1">
      <c r="A391" s="30">
        <v>381</v>
      </c>
      <c r="B391" s="326" t="s">
        <v>184</v>
      </c>
      <c r="C391" s="316">
        <v>114.7</v>
      </c>
      <c r="D391" s="317">
        <v>115.05</v>
      </c>
      <c r="E391" s="317">
        <v>112.89999999999999</v>
      </c>
      <c r="F391" s="317">
        <v>111.1</v>
      </c>
      <c r="G391" s="317">
        <v>108.94999999999999</v>
      </c>
      <c r="H391" s="317">
        <v>116.85</v>
      </c>
      <c r="I391" s="317">
        <v>119</v>
      </c>
      <c r="J391" s="317">
        <v>120.8</v>
      </c>
      <c r="K391" s="316">
        <v>117.2</v>
      </c>
      <c r="L391" s="316">
        <v>113.25</v>
      </c>
      <c r="M391" s="316">
        <v>146.0308</v>
      </c>
      <c r="N391" s="1"/>
      <c r="O391" s="1"/>
    </row>
    <row r="392" spans="1:15" ht="12.75" customHeight="1">
      <c r="A392" s="30">
        <v>382</v>
      </c>
      <c r="B392" s="326" t="s">
        <v>486</v>
      </c>
      <c r="C392" s="316">
        <v>90.8</v>
      </c>
      <c r="D392" s="317">
        <v>90.116666666666674</v>
      </c>
      <c r="E392" s="317">
        <v>88.433333333333351</v>
      </c>
      <c r="F392" s="317">
        <v>86.066666666666677</v>
      </c>
      <c r="G392" s="317">
        <v>84.383333333333354</v>
      </c>
      <c r="H392" s="317">
        <v>92.483333333333348</v>
      </c>
      <c r="I392" s="317">
        <v>94.166666666666686</v>
      </c>
      <c r="J392" s="317">
        <v>96.533333333333346</v>
      </c>
      <c r="K392" s="316">
        <v>91.8</v>
      </c>
      <c r="L392" s="316">
        <v>87.75</v>
      </c>
      <c r="M392" s="316">
        <v>69.999459999999999</v>
      </c>
      <c r="N392" s="1"/>
      <c r="O392" s="1"/>
    </row>
    <row r="393" spans="1:15" ht="12.75" customHeight="1">
      <c r="A393" s="30">
        <v>383</v>
      </c>
      <c r="B393" s="326" t="s">
        <v>185</v>
      </c>
      <c r="C393" s="316">
        <v>122.55</v>
      </c>
      <c r="D393" s="317">
        <v>121.98333333333333</v>
      </c>
      <c r="E393" s="317">
        <v>120.91666666666667</v>
      </c>
      <c r="F393" s="317">
        <v>119.28333333333333</v>
      </c>
      <c r="G393" s="317">
        <v>118.21666666666667</v>
      </c>
      <c r="H393" s="317">
        <v>123.61666666666667</v>
      </c>
      <c r="I393" s="317">
        <v>124.68333333333334</v>
      </c>
      <c r="J393" s="317">
        <v>126.31666666666668</v>
      </c>
      <c r="K393" s="316">
        <v>123.05</v>
      </c>
      <c r="L393" s="316">
        <v>120.35</v>
      </c>
      <c r="M393" s="316">
        <v>27.900259999999999</v>
      </c>
      <c r="N393" s="1"/>
      <c r="O393" s="1"/>
    </row>
    <row r="394" spans="1:15" ht="12.75" customHeight="1">
      <c r="A394" s="30">
        <v>384</v>
      </c>
      <c r="B394" s="326" t="s">
        <v>488</v>
      </c>
      <c r="C394" s="316">
        <v>138.30000000000001</v>
      </c>
      <c r="D394" s="317">
        <v>139.6</v>
      </c>
      <c r="E394" s="317">
        <v>135.89999999999998</v>
      </c>
      <c r="F394" s="317">
        <v>133.49999999999997</v>
      </c>
      <c r="G394" s="317">
        <v>129.79999999999995</v>
      </c>
      <c r="H394" s="317">
        <v>142</v>
      </c>
      <c r="I394" s="317">
        <v>145.69999999999999</v>
      </c>
      <c r="J394" s="317">
        <v>148.10000000000002</v>
      </c>
      <c r="K394" s="316">
        <v>143.30000000000001</v>
      </c>
      <c r="L394" s="316">
        <v>137.19999999999999</v>
      </c>
      <c r="M394" s="316">
        <v>38.599989999999998</v>
      </c>
      <c r="N394" s="1"/>
      <c r="O394" s="1"/>
    </row>
    <row r="395" spans="1:15" ht="12.75" customHeight="1">
      <c r="A395" s="30">
        <v>385</v>
      </c>
      <c r="B395" s="326" t="s">
        <v>489</v>
      </c>
      <c r="C395" s="316">
        <v>1071.9000000000001</v>
      </c>
      <c r="D395" s="317">
        <v>1072.4833333333333</v>
      </c>
      <c r="E395" s="317">
        <v>1061.4166666666667</v>
      </c>
      <c r="F395" s="317">
        <v>1050.9333333333334</v>
      </c>
      <c r="G395" s="317">
        <v>1039.8666666666668</v>
      </c>
      <c r="H395" s="317">
        <v>1082.9666666666667</v>
      </c>
      <c r="I395" s="317">
        <v>1094.0333333333333</v>
      </c>
      <c r="J395" s="317">
        <v>1104.5166666666667</v>
      </c>
      <c r="K395" s="316">
        <v>1083.55</v>
      </c>
      <c r="L395" s="316">
        <v>1062</v>
      </c>
      <c r="M395" s="316">
        <v>0.67410000000000003</v>
      </c>
      <c r="N395" s="1"/>
      <c r="O395" s="1"/>
    </row>
    <row r="396" spans="1:15" ht="12.75" customHeight="1">
      <c r="A396" s="30">
        <v>386</v>
      </c>
      <c r="B396" s="326" t="s">
        <v>186</v>
      </c>
      <c r="C396" s="316">
        <v>2620.65</v>
      </c>
      <c r="D396" s="317">
        <v>2624.4</v>
      </c>
      <c r="E396" s="317">
        <v>2589.8000000000002</v>
      </c>
      <c r="F396" s="317">
        <v>2558.9500000000003</v>
      </c>
      <c r="G396" s="317">
        <v>2524.3500000000004</v>
      </c>
      <c r="H396" s="317">
        <v>2655.25</v>
      </c>
      <c r="I396" s="317">
        <v>2689.8499999999995</v>
      </c>
      <c r="J396" s="317">
        <v>2720.7</v>
      </c>
      <c r="K396" s="316">
        <v>2659</v>
      </c>
      <c r="L396" s="316">
        <v>2593.5500000000002</v>
      </c>
      <c r="M396" s="316">
        <v>90.684479999999994</v>
      </c>
      <c r="N396" s="1"/>
      <c r="O396" s="1"/>
    </row>
    <row r="397" spans="1:15" ht="12.75" customHeight="1">
      <c r="A397" s="30">
        <v>387</v>
      </c>
      <c r="B397" s="326" t="s">
        <v>844</v>
      </c>
      <c r="C397" s="316">
        <v>558.95000000000005</v>
      </c>
      <c r="D397" s="317">
        <v>564.65</v>
      </c>
      <c r="E397" s="317">
        <v>545.29999999999995</v>
      </c>
      <c r="F397" s="317">
        <v>531.65</v>
      </c>
      <c r="G397" s="317">
        <v>512.29999999999995</v>
      </c>
      <c r="H397" s="317">
        <v>578.29999999999995</v>
      </c>
      <c r="I397" s="317">
        <v>597.65000000000009</v>
      </c>
      <c r="J397" s="317">
        <v>611.29999999999995</v>
      </c>
      <c r="K397" s="316">
        <v>584</v>
      </c>
      <c r="L397" s="316">
        <v>551</v>
      </c>
      <c r="M397" s="316">
        <v>2.9466800000000002</v>
      </c>
      <c r="N397" s="1"/>
      <c r="O397" s="1"/>
    </row>
    <row r="398" spans="1:15" ht="12.75" customHeight="1">
      <c r="A398" s="30">
        <v>388</v>
      </c>
      <c r="B398" s="326" t="s">
        <v>480</v>
      </c>
      <c r="C398" s="316">
        <v>259.25</v>
      </c>
      <c r="D398" s="317">
        <v>259.36666666666667</v>
      </c>
      <c r="E398" s="317">
        <v>257.73333333333335</v>
      </c>
      <c r="F398" s="317">
        <v>256.2166666666667</v>
      </c>
      <c r="G398" s="317">
        <v>254.58333333333337</v>
      </c>
      <c r="H398" s="317">
        <v>260.88333333333333</v>
      </c>
      <c r="I398" s="317">
        <v>262.51666666666665</v>
      </c>
      <c r="J398" s="317">
        <v>264.0333333333333</v>
      </c>
      <c r="K398" s="316">
        <v>261</v>
      </c>
      <c r="L398" s="316">
        <v>257.85000000000002</v>
      </c>
      <c r="M398" s="316">
        <v>0.71138000000000001</v>
      </c>
      <c r="N398" s="1"/>
      <c r="O398" s="1"/>
    </row>
    <row r="399" spans="1:15" ht="12.75" customHeight="1">
      <c r="A399" s="30">
        <v>389</v>
      </c>
      <c r="B399" s="326" t="s">
        <v>490</v>
      </c>
      <c r="C399" s="316">
        <v>890.15</v>
      </c>
      <c r="D399" s="317">
        <v>891.33333333333337</v>
      </c>
      <c r="E399" s="317">
        <v>882.66666666666674</v>
      </c>
      <c r="F399" s="317">
        <v>875.18333333333339</v>
      </c>
      <c r="G399" s="317">
        <v>866.51666666666677</v>
      </c>
      <c r="H399" s="317">
        <v>898.81666666666672</v>
      </c>
      <c r="I399" s="317">
        <v>907.48333333333346</v>
      </c>
      <c r="J399" s="317">
        <v>914.9666666666667</v>
      </c>
      <c r="K399" s="316">
        <v>900</v>
      </c>
      <c r="L399" s="316">
        <v>883.85</v>
      </c>
      <c r="M399" s="316">
        <v>0.32444000000000001</v>
      </c>
      <c r="N399" s="1"/>
      <c r="O399" s="1"/>
    </row>
    <row r="400" spans="1:15" ht="12.75" customHeight="1">
      <c r="A400" s="30">
        <v>390</v>
      </c>
      <c r="B400" s="326" t="s">
        <v>491</v>
      </c>
      <c r="C400" s="316">
        <v>1531.65</v>
      </c>
      <c r="D400" s="317">
        <v>1542.2</v>
      </c>
      <c r="E400" s="317">
        <v>1514.45</v>
      </c>
      <c r="F400" s="317">
        <v>1497.25</v>
      </c>
      <c r="G400" s="317">
        <v>1469.5</v>
      </c>
      <c r="H400" s="317">
        <v>1559.4</v>
      </c>
      <c r="I400" s="317">
        <v>1587.15</v>
      </c>
      <c r="J400" s="317">
        <v>1604.3500000000001</v>
      </c>
      <c r="K400" s="316">
        <v>1569.95</v>
      </c>
      <c r="L400" s="316">
        <v>1525</v>
      </c>
      <c r="M400" s="316">
        <v>0.99748999999999999</v>
      </c>
      <c r="N400" s="1"/>
      <c r="O400" s="1"/>
    </row>
    <row r="401" spans="1:15" ht="12.75" customHeight="1">
      <c r="A401" s="30">
        <v>391</v>
      </c>
      <c r="B401" s="326" t="s">
        <v>482</v>
      </c>
      <c r="C401" s="316">
        <v>32.4</v>
      </c>
      <c r="D401" s="317">
        <v>32.366666666666667</v>
      </c>
      <c r="E401" s="317">
        <v>32.133333333333333</v>
      </c>
      <c r="F401" s="317">
        <v>31.866666666666667</v>
      </c>
      <c r="G401" s="317">
        <v>31.633333333333333</v>
      </c>
      <c r="H401" s="317">
        <v>32.633333333333333</v>
      </c>
      <c r="I401" s="317">
        <v>32.866666666666667</v>
      </c>
      <c r="J401" s="317">
        <v>33.133333333333333</v>
      </c>
      <c r="K401" s="316">
        <v>32.6</v>
      </c>
      <c r="L401" s="316">
        <v>32.1</v>
      </c>
      <c r="M401" s="316">
        <v>15.56714</v>
      </c>
      <c r="N401" s="1"/>
      <c r="O401" s="1"/>
    </row>
    <row r="402" spans="1:15" ht="12.75" customHeight="1">
      <c r="A402" s="30">
        <v>392</v>
      </c>
      <c r="B402" s="326" t="s">
        <v>187</v>
      </c>
      <c r="C402" s="316">
        <v>89.9</v>
      </c>
      <c r="D402" s="317">
        <v>90.649999999999991</v>
      </c>
      <c r="E402" s="317">
        <v>88.299999999999983</v>
      </c>
      <c r="F402" s="317">
        <v>86.699999999999989</v>
      </c>
      <c r="G402" s="317">
        <v>84.34999999999998</v>
      </c>
      <c r="H402" s="317">
        <v>92.249999999999986</v>
      </c>
      <c r="I402" s="317">
        <v>94.59999999999998</v>
      </c>
      <c r="J402" s="317">
        <v>96.199999999999989</v>
      </c>
      <c r="K402" s="316">
        <v>93</v>
      </c>
      <c r="L402" s="316">
        <v>89.05</v>
      </c>
      <c r="M402" s="316">
        <v>488.45546000000002</v>
      </c>
      <c r="N402" s="1"/>
      <c r="O402" s="1"/>
    </row>
    <row r="403" spans="1:15" ht="12.75" customHeight="1">
      <c r="A403" s="30">
        <v>393</v>
      </c>
      <c r="B403" s="326" t="s">
        <v>275</v>
      </c>
      <c r="C403" s="316">
        <v>6862.85</v>
      </c>
      <c r="D403" s="317">
        <v>6864.6833333333334</v>
      </c>
      <c r="E403" s="317">
        <v>6823.416666666667</v>
      </c>
      <c r="F403" s="317">
        <v>6783.9833333333336</v>
      </c>
      <c r="G403" s="317">
        <v>6742.7166666666672</v>
      </c>
      <c r="H403" s="317">
        <v>6904.1166666666668</v>
      </c>
      <c r="I403" s="317">
        <v>6945.3833333333332</v>
      </c>
      <c r="J403" s="317">
        <v>6984.8166666666666</v>
      </c>
      <c r="K403" s="316">
        <v>6905.95</v>
      </c>
      <c r="L403" s="316">
        <v>6825.25</v>
      </c>
      <c r="M403" s="316">
        <v>0.11791</v>
      </c>
      <c r="N403" s="1"/>
      <c r="O403" s="1"/>
    </row>
    <row r="404" spans="1:15" ht="12.75" customHeight="1">
      <c r="A404" s="30">
        <v>394</v>
      </c>
      <c r="B404" s="326" t="s">
        <v>274</v>
      </c>
      <c r="C404" s="316">
        <v>752.9</v>
      </c>
      <c r="D404" s="317">
        <v>760.68333333333339</v>
      </c>
      <c r="E404" s="317">
        <v>741.41666666666674</v>
      </c>
      <c r="F404" s="317">
        <v>729.93333333333339</v>
      </c>
      <c r="G404" s="317">
        <v>710.66666666666674</v>
      </c>
      <c r="H404" s="317">
        <v>772.16666666666674</v>
      </c>
      <c r="I404" s="317">
        <v>791.43333333333339</v>
      </c>
      <c r="J404" s="317">
        <v>802.91666666666674</v>
      </c>
      <c r="K404" s="316">
        <v>779.95</v>
      </c>
      <c r="L404" s="316">
        <v>749.2</v>
      </c>
      <c r="M404" s="316">
        <v>28.546600000000002</v>
      </c>
      <c r="N404" s="1"/>
      <c r="O404" s="1"/>
    </row>
    <row r="405" spans="1:15" ht="12.75" customHeight="1">
      <c r="A405" s="30">
        <v>395</v>
      </c>
      <c r="B405" s="326" t="s">
        <v>188</v>
      </c>
      <c r="C405" s="316">
        <v>1059.1500000000001</v>
      </c>
      <c r="D405" s="317">
        <v>1064.1166666666668</v>
      </c>
      <c r="E405" s="317">
        <v>1047.2333333333336</v>
      </c>
      <c r="F405" s="317">
        <v>1035.3166666666668</v>
      </c>
      <c r="G405" s="317">
        <v>1018.4333333333336</v>
      </c>
      <c r="H405" s="317">
        <v>1076.0333333333335</v>
      </c>
      <c r="I405" s="317">
        <v>1092.9166666666667</v>
      </c>
      <c r="J405" s="317">
        <v>1104.8333333333335</v>
      </c>
      <c r="K405" s="316">
        <v>1081</v>
      </c>
      <c r="L405" s="316">
        <v>1052.2</v>
      </c>
      <c r="M405" s="316">
        <v>13.50057</v>
      </c>
      <c r="N405" s="1"/>
      <c r="O405" s="1"/>
    </row>
    <row r="406" spans="1:15" ht="12.75" customHeight="1">
      <c r="A406" s="30">
        <v>396</v>
      </c>
      <c r="B406" s="326" t="s">
        <v>189</v>
      </c>
      <c r="C406" s="316">
        <v>483.95</v>
      </c>
      <c r="D406" s="317">
        <v>480.34999999999997</v>
      </c>
      <c r="E406" s="317">
        <v>474.59999999999991</v>
      </c>
      <c r="F406" s="317">
        <v>465.24999999999994</v>
      </c>
      <c r="G406" s="317">
        <v>459.49999999999989</v>
      </c>
      <c r="H406" s="317">
        <v>489.69999999999993</v>
      </c>
      <c r="I406" s="317">
        <v>495.45000000000005</v>
      </c>
      <c r="J406" s="317">
        <v>504.79999999999995</v>
      </c>
      <c r="K406" s="316">
        <v>486.1</v>
      </c>
      <c r="L406" s="316">
        <v>471</v>
      </c>
      <c r="M406" s="316">
        <v>167.1002</v>
      </c>
      <c r="N406" s="1"/>
      <c r="O406" s="1"/>
    </row>
    <row r="407" spans="1:15" ht="12.75" customHeight="1">
      <c r="A407" s="30">
        <v>397</v>
      </c>
      <c r="B407" s="326" t="s">
        <v>495</v>
      </c>
      <c r="C407" s="316">
        <v>2288.1999999999998</v>
      </c>
      <c r="D407" s="317">
        <v>2255.7333333333331</v>
      </c>
      <c r="E407" s="317">
        <v>2192.4666666666662</v>
      </c>
      <c r="F407" s="317">
        <v>2096.7333333333331</v>
      </c>
      <c r="G407" s="317">
        <v>2033.4666666666662</v>
      </c>
      <c r="H407" s="317">
        <v>2351.4666666666662</v>
      </c>
      <c r="I407" s="317">
        <v>2414.7333333333336</v>
      </c>
      <c r="J407" s="317">
        <v>2510.4666666666662</v>
      </c>
      <c r="K407" s="316">
        <v>2319</v>
      </c>
      <c r="L407" s="316">
        <v>2160</v>
      </c>
      <c r="M407" s="316">
        <v>0.78344000000000003</v>
      </c>
      <c r="N407" s="1"/>
      <c r="O407" s="1"/>
    </row>
    <row r="408" spans="1:15" ht="12.75" customHeight="1">
      <c r="A408" s="30">
        <v>398</v>
      </c>
      <c r="B408" s="326" t="s">
        <v>496</v>
      </c>
      <c r="C408" s="316">
        <v>122.35</v>
      </c>
      <c r="D408" s="317">
        <v>123.8</v>
      </c>
      <c r="E408" s="317">
        <v>119.85</v>
      </c>
      <c r="F408" s="317">
        <v>117.35</v>
      </c>
      <c r="G408" s="317">
        <v>113.39999999999999</v>
      </c>
      <c r="H408" s="317">
        <v>126.3</v>
      </c>
      <c r="I408" s="317">
        <v>130.25</v>
      </c>
      <c r="J408" s="317">
        <v>132.75</v>
      </c>
      <c r="K408" s="316">
        <v>127.75</v>
      </c>
      <c r="L408" s="316">
        <v>121.3</v>
      </c>
      <c r="M408" s="316">
        <v>10.00245</v>
      </c>
      <c r="N408" s="1"/>
      <c r="O408" s="1"/>
    </row>
    <row r="409" spans="1:15" ht="12.75" customHeight="1">
      <c r="A409" s="30">
        <v>399</v>
      </c>
      <c r="B409" s="326" t="s">
        <v>501</v>
      </c>
      <c r="C409" s="316">
        <v>124.65</v>
      </c>
      <c r="D409" s="317">
        <v>124.96666666666668</v>
      </c>
      <c r="E409" s="317">
        <v>122.98333333333336</v>
      </c>
      <c r="F409" s="317">
        <v>121.31666666666668</v>
      </c>
      <c r="G409" s="317">
        <v>119.33333333333336</v>
      </c>
      <c r="H409" s="317">
        <v>126.63333333333337</v>
      </c>
      <c r="I409" s="317">
        <v>128.61666666666667</v>
      </c>
      <c r="J409" s="317">
        <v>130.28333333333336</v>
      </c>
      <c r="K409" s="316">
        <v>126.95</v>
      </c>
      <c r="L409" s="316">
        <v>123.3</v>
      </c>
      <c r="M409" s="316">
        <v>14.31855</v>
      </c>
      <c r="N409" s="1"/>
      <c r="O409" s="1"/>
    </row>
    <row r="410" spans="1:15" ht="12.75" customHeight="1">
      <c r="A410" s="30">
        <v>400</v>
      </c>
      <c r="B410" s="326" t="s">
        <v>497</v>
      </c>
      <c r="C410" s="316">
        <v>128</v>
      </c>
      <c r="D410" s="317">
        <v>129</v>
      </c>
      <c r="E410" s="317">
        <v>125</v>
      </c>
      <c r="F410" s="317">
        <v>122</v>
      </c>
      <c r="G410" s="317">
        <v>118</v>
      </c>
      <c r="H410" s="317">
        <v>132</v>
      </c>
      <c r="I410" s="317">
        <v>136</v>
      </c>
      <c r="J410" s="317">
        <v>139</v>
      </c>
      <c r="K410" s="316">
        <v>133</v>
      </c>
      <c r="L410" s="316">
        <v>126</v>
      </c>
      <c r="M410" s="316">
        <v>10.854749999999999</v>
      </c>
      <c r="N410" s="1"/>
      <c r="O410" s="1"/>
    </row>
    <row r="411" spans="1:15" ht="12.75" customHeight="1">
      <c r="A411" s="30">
        <v>401</v>
      </c>
      <c r="B411" s="326" t="s">
        <v>499</v>
      </c>
      <c r="C411" s="316">
        <v>3540.4</v>
      </c>
      <c r="D411" s="317">
        <v>3510.9833333333336</v>
      </c>
      <c r="E411" s="317">
        <v>3451.9666666666672</v>
      </c>
      <c r="F411" s="317">
        <v>3363.5333333333338</v>
      </c>
      <c r="G411" s="317">
        <v>3304.5166666666673</v>
      </c>
      <c r="H411" s="317">
        <v>3599.416666666667</v>
      </c>
      <c r="I411" s="317">
        <v>3658.4333333333334</v>
      </c>
      <c r="J411" s="317">
        <v>3746.8666666666668</v>
      </c>
      <c r="K411" s="316">
        <v>3570</v>
      </c>
      <c r="L411" s="316">
        <v>3422.55</v>
      </c>
      <c r="M411" s="316">
        <v>0.13386999999999999</v>
      </c>
      <c r="N411" s="1"/>
      <c r="O411" s="1"/>
    </row>
    <row r="412" spans="1:15" ht="12.75" customHeight="1">
      <c r="A412" s="30">
        <v>402</v>
      </c>
      <c r="B412" s="326" t="s">
        <v>498</v>
      </c>
      <c r="C412" s="316">
        <v>626.15</v>
      </c>
      <c r="D412" s="317">
        <v>627.7833333333333</v>
      </c>
      <c r="E412" s="317">
        <v>614.36666666666656</v>
      </c>
      <c r="F412" s="317">
        <v>602.58333333333326</v>
      </c>
      <c r="G412" s="317">
        <v>589.16666666666652</v>
      </c>
      <c r="H412" s="317">
        <v>639.56666666666661</v>
      </c>
      <c r="I412" s="317">
        <v>652.98333333333335</v>
      </c>
      <c r="J412" s="317">
        <v>664.76666666666665</v>
      </c>
      <c r="K412" s="316">
        <v>641.20000000000005</v>
      </c>
      <c r="L412" s="316">
        <v>616</v>
      </c>
      <c r="M412" s="316">
        <v>1.01936</v>
      </c>
      <c r="N412" s="1"/>
      <c r="O412" s="1"/>
    </row>
    <row r="413" spans="1:15" ht="12.75" customHeight="1">
      <c r="A413" s="30">
        <v>403</v>
      </c>
      <c r="B413" s="326" t="s">
        <v>500</v>
      </c>
      <c r="C413" s="316">
        <v>427.35</v>
      </c>
      <c r="D413" s="317">
        <v>421.3</v>
      </c>
      <c r="E413" s="317">
        <v>413.5</v>
      </c>
      <c r="F413" s="317">
        <v>399.65</v>
      </c>
      <c r="G413" s="317">
        <v>391.84999999999997</v>
      </c>
      <c r="H413" s="317">
        <v>435.15000000000003</v>
      </c>
      <c r="I413" s="317">
        <v>442.9500000000001</v>
      </c>
      <c r="J413" s="317">
        <v>456.80000000000007</v>
      </c>
      <c r="K413" s="316">
        <v>429.1</v>
      </c>
      <c r="L413" s="316">
        <v>407.45</v>
      </c>
      <c r="M413" s="316">
        <v>1.07172</v>
      </c>
      <c r="N413" s="1"/>
      <c r="O413" s="1"/>
    </row>
    <row r="414" spans="1:15" ht="12.75" customHeight="1">
      <c r="A414" s="30">
        <v>404</v>
      </c>
      <c r="B414" s="326" t="s">
        <v>190</v>
      </c>
      <c r="C414" s="316">
        <v>23973.65</v>
      </c>
      <c r="D414" s="317">
        <v>24294.283333333336</v>
      </c>
      <c r="E414" s="317">
        <v>23529.366666666672</v>
      </c>
      <c r="F414" s="317">
        <v>23085.083333333336</v>
      </c>
      <c r="G414" s="317">
        <v>22320.166666666672</v>
      </c>
      <c r="H414" s="317">
        <v>24738.566666666673</v>
      </c>
      <c r="I414" s="317">
        <v>25503.483333333337</v>
      </c>
      <c r="J414" s="317">
        <v>25947.766666666674</v>
      </c>
      <c r="K414" s="316">
        <v>25059.200000000001</v>
      </c>
      <c r="L414" s="316">
        <v>23850</v>
      </c>
      <c r="M414" s="316">
        <v>0.43939</v>
      </c>
      <c r="N414" s="1"/>
      <c r="O414" s="1"/>
    </row>
    <row r="415" spans="1:15" ht="12.75" customHeight="1">
      <c r="A415" s="30">
        <v>405</v>
      </c>
      <c r="B415" s="326" t="s">
        <v>502</v>
      </c>
      <c r="C415" s="316">
        <v>1702.95</v>
      </c>
      <c r="D415" s="317">
        <v>1681.75</v>
      </c>
      <c r="E415" s="317">
        <v>1644.5</v>
      </c>
      <c r="F415" s="317">
        <v>1586.05</v>
      </c>
      <c r="G415" s="317">
        <v>1548.8</v>
      </c>
      <c r="H415" s="317">
        <v>1740.2</v>
      </c>
      <c r="I415" s="317">
        <v>1777.45</v>
      </c>
      <c r="J415" s="317">
        <v>1835.9</v>
      </c>
      <c r="K415" s="316">
        <v>1719</v>
      </c>
      <c r="L415" s="316">
        <v>1623.3</v>
      </c>
      <c r="M415" s="316">
        <v>1.8367500000000001</v>
      </c>
      <c r="N415" s="1"/>
      <c r="O415" s="1"/>
    </row>
    <row r="416" spans="1:15" ht="12.75" customHeight="1">
      <c r="A416" s="30">
        <v>406</v>
      </c>
      <c r="B416" s="326" t="s">
        <v>191</v>
      </c>
      <c r="C416" s="316">
        <v>2216</v>
      </c>
      <c r="D416" s="317">
        <v>2236.0666666666671</v>
      </c>
      <c r="E416" s="317">
        <v>2187.2833333333342</v>
      </c>
      <c r="F416" s="317">
        <v>2158.5666666666671</v>
      </c>
      <c r="G416" s="317">
        <v>2109.7833333333342</v>
      </c>
      <c r="H416" s="317">
        <v>2264.7833333333342</v>
      </c>
      <c r="I416" s="317">
        <v>2313.5666666666671</v>
      </c>
      <c r="J416" s="317">
        <v>2342.2833333333342</v>
      </c>
      <c r="K416" s="316">
        <v>2284.85</v>
      </c>
      <c r="L416" s="316">
        <v>2207.35</v>
      </c>
      <c r="M416" s="316">
        <v>2.17984</v>
      </c>
      <c r="N416" s="1"/>
      <c r="O416" s="1"/>
    </row>
    <row r="417" spans="1:15" ht="12.75" customHeight="1">
      <c r="A417" s="30">
        <v>407</v>
      </c>
      <c r="B417" s="326" t="s">
        <v>492</v>
      </c>
      <c r="C417" s="316">
        <v>486.4</v>
      </c>
      <c r="D417" s="317">
        <v>488.79999999999995</v>
      </c>
      <c r="E417" s="317">
        <v>482.64999999999992</v>
      </c>
      <c r="F417" s="317">
        <v>478.9</v>
      </c>
      <c r="G417" s="317">
        <v>472.74999999999994</v>
      </c>
      <c r="H417" s="317">
        <v>492.5499999999999</v>
      </c>
      <c r="I417" s="317">
        <v>498.7</v>
      </c>
      <c r="J417" s="317">
        <v>502.44999999999987</v>
      </c>
      <c r="K417" s="316">
        <v>494.95</v>
      </c>
      <c r="L417" s="316">
        <v>485.05</v>
      </c>
      <c r="M417" s="316">
        <v>0.50688999999999995</v>
      </c>
      <c r="N417" s="1"/>
      <c r="O417" s="1"/>
    </row>
    <row r="418" spans="1:15" ht="12.75" customHeight="1">
      <c r="A418" s="30">
        <v>408</v>
      </c>
      <c r="B418" s="326" t="s">
        <v>493</v>
      </c>
      <c r="C418" s="316">
        <v>28.4</v>
      </c>
      <c r="D418" s="317">
        <v>28.216666666666669</v>
      </c>
      <c r="E418" s="317">
        <v>27.783333333333339</v>
      </c>
      <c r="F418" s="317">
        <v>27.166666666666671</v>
      </c>
      <c r="G418" s="317">
        <v>26.733333333333341</v>
      </c>
      <c r="H418" s="317">
        <v>28.833333333333336</v>
      </c>
      <c r="I418" s="317">
        <v>29.266666666666666</v>
      </c>
      <c r="J418" s="317">
        <v>29.883333333333333</v>
      </c>
      <c r="K418" s="316">
        <v>28.65</v>
      </c>
      <c r="L418" s="316">
        <v>27.6</v>
      </c>
      <c r="M418" s="316">
        <v>65.41892</v>
      </c>
      <c r="N418" s="1"/>
      <c r="O418" s="1"/>
    </row>
    <row r="419" spans="1:15" ht="12.75" customHeight="1">
      <c r="A419" s="30">
        <v>409</v>
      </c>
      <c r="B419" s="326" t="s">
        <v>494</v>
      </c>
      <c r="C419" s="316">
        <v>3199.7</v>
      </c>
      <c r="D419" s="317">
        <v>3184.0499999999997</v>
      </c>
      <c r="E419" s="317">
        <v>3150.8999999999996</v>
      </c>
      <c r="F419" s="317">
        <v>3102.1</v>
      </c>
      <c r="G419" s="317">
        <v>3068.95</v>
      </c>
      <c r="H419" s="317">
        <v>3232.8499999999995</v>
      </c>
      <c r="I419" s="317">
        <v>3266</v>
      </c>
      <c r="J419" s="317">
        <v>3314.7999999999993</v>
      </c>
      <c r="K419" s="316">
        <v>3217.2</v>
      </c>
      <c r="L419" s="316">
        <v>3135.25</v>
      </c>
      <c r="M419" s="316">
        <v>0.48452000000000001</v>
      </c>
      <c r="N419" s="1"/>
      <c r="O419" s="1"/>
    </row>
    <row r="420" spans="1:15" ht="12.75" customHeight="1">
      <c r="A420" s="30">
        <v>410</v>
      </c>
      <c r="B420" s="326" t="s">
        <v>503</v>
      </c>
      <c r="C420" s="316">
        <v>558.4</v>
      </c>
      <c r="D420" s="317">
        <v>565.06666666666661</v>
      </c>
      <c r="E420" s="317">
        <v>538.33333333333326</v>
      </c>
      <c r="F420" s="317">
        <v>518.26666666666665</v>
      </c>
      <c r="G420" s="317">
        <v>491.5333333333333</v>
      </c>
      <c r="H420" s="317">
        <v>585.13333333333321</v>
      </c>
      <c r="I420" s="317">
        <v>611.86666666666656</v>
      </c>
      <c r="J420" s="317">
        <v>631.93333333333317</v>
      </c>
      <c r="K420" s="316">
        <v>591.79999999999995</v>
      </c>
      <c r="L420" s="316">
        <v>545</v>
      </c>
      <c r="M420" s="316">
        <v>9.4363799999999998</v>
      </c>
      <c r="N420" s="1"/>
      <c r="O420" s="1"/>
    </row>
    <row r="421" spans="1:15" ht="12.75" customHeight="1">
      <c r="A421" s="30">
        <v>411</v>
      </c>
      <c r="B421" s="326" t="s">
        <v>505</v>
      </c>
      <c r="C421" s="316">
        <v>486.45</v>
      </c>
      <c r="D421" s="317">
        <v>484.15000000000003</v>
      </c>
      <c r="E421" s="317">
        <v>468.30000000000007</v>
      </c>
      <c r="F421" s="317">
        <v>450.15000000000003</v>
      </c>
      <c r="G421" s="317">
        <v>434.30000000000007</v>
      </c>
      <c r="H421" s="317">
        <v>502.30000000000007</v>
      </c>
      <c r="I421" s="317">
        <v>518.15000000000009</v>
      </c>
      <c r="J421" s="317">
        <v>536.30000000000007</v>
      </c>
      <c r="K421" s="316">
        <v>500</v>
      </c>
      <c r="L421" s="316">
        <v>466</v>
      </c>
      <c r="M421" s="316">
        <v>1.14757</v>
      </c>
      <c r="N421" s="1"/>
      <c r="O421" s="1"/>
    </row>
    <row r="422" spans="1:15" ht="12.75" customHeight="1">
      <c r="A422" s="30">
        <v>412</v>
      </c>
      <c r="B422" s="326" t="s">
        <v>504</v>
      </c>
      <c r="C422" s="316">
        <v>2983.65</v>
      </c>
      <c r="D422" s="317">
        <v>2975.0833333333335</v>
      </c>
      <c r="E422" s="317">
        <v>2944.5666666666671</v>
      </c>
      <c r="F422" s="317">
        <v>2905.4833333333336</v>
      </c>
      <c r="G422" s="317">
        <v>2874.9666666666672</v>
      </c>
      <c r="H422" s="317">
        <v>3014.166666666667</v>
      </c>
      <c r="I422" s="317">
        <v>3044.6833333333334</v>
      </c>
      <c r="J422" s="317">
        <v>3083.7666666666669</v>
      </c>
      <c r="K422" s="316">
        <v>3005.6</v>
      </c>
      <c r="L422" s="316">
        <v>2936</v>
      </c>
      <c r="M422" s="316">
        <v>0.59848000000000001</v>
      </c>
      <c r="N422" s="1"/>
      <c r="O422" s="1"/>
    </row>
    <row r="423" spans="1:15" ht="12.75" customHeight="1">
      <c r="A423" s="30">
        <v>413</v>
      </c>
      <c r="B423" s="326" t="s">
        <v>859</v>
      </c>
      <c r="C423" s="316">
        <v>595.1</v>
      </c>
      <c r="D423" s="317">
        <v>601.55000000000007</v>
      </c>
      <c r="E423" s="317">
        <v>584.05000000000018</v>
      </c>
      <c r="F423" s="317">
        <v>573.00000000000011</v>
      </c>
      <c r="G423" s="317">
        <v>555.50000000000023</v>
      </c>
      <c r="H423" s="317">
        <v>612.60000000000014</v>
      </c>
      <c r="I423" s="317">
        <v>630.09999999999991</v>
      </c>
      <c r="J423" s="317">
        <v>641.15000000000009</v>
      </c>
      <c r="K423" s="316">
        <v>619.04999999999995</v>
      </c>
      <c r="L423" s="316">
        <v>590.5</v>
      </c>
      <c r="M423" s="316">
        <v>17.37332</v>
      </c>
      <c r="N423" s="1"/>
      <c r="O423" s="1"/>
    </row>
    <row r="424" spans="1:15" ht="12.75" customHeight="1">
      <c r="A424" s="30">
        <v>414</v>
      </c>
      <c r="B424" s="326" t="s">
        <v>506</v>
      </c>
      <c r="C424" s="316">
        <v>645.65</v>
      </c>
      <c r="D424" s="317">
        <v>647.2166666666667</v>
      </c>
      <c r="E424" s="317">
        <v>634.43333333333339</v>
      </c>
      <c r="F424" s="317">
        <v>623.2166666666667</v>
      </c>
      <c r="G424" s="317">
        <v>610.43333333333339</v>
      </c>
      <c r="H424" s="317">
        <v>658.43333333333339</v>
      </c>
      <c r="I424" s="317">
        <v>671.2166666666667</v>
      </c>
      <c r="J424" s="317">
        <v>682.43333333333339</v>
      </c>
      <c r="K424" s="316">
        <v>660</v>
      </c>
      <c r="L424" s="316">
        <v>636</v>
      </c>
      <c r="M424" s="316">
        <v>2.3679299999999999</v>
      </c>
      <c r="N424" s="1"/>
      <c r="O424" s="1"/>
    </row>
    <row r="425" spans="1:15" ht="12.75" customHeight="1">
      <c r="A425" s="30">
        <v>415</v>
      </c>
      <c r="B425" s="326" t="s">
        <v>507</v>
      </c>
      <c r="C425" s="316">
        <v>402.75</v>
      </c>
      <c r="D425" s="317">
        <v>403.75</v>
      </c>
      <c r="E425" s="317">
        <v>394</v>
      </c>
      <c r="F425" s="317">
        <v>385.25</v>
      </c>
      <c r="G425" s="317">
        <v>375.5</v>
      </c>
      <c r="H425" s="317">
        <v>412.5</v>
      </c>
      <c r="I425" s="317">
        <v>422.25</v>
      </c>
      <c r="J425" s="317">
        <v>431</v>
      </c>
      <c r="K425" s="316">
        <v>413.5</v>
      </c>
      <c r="L425" s="316">
        <v>395</v>
      </c>
      <c r="M425" s="316">
        <v>1.78986</v>
      </c>
      <c r="N425" s="1"/>
      <c r="O425" s="1"/>
    </row>
    <row r="426" spans="1:15" ht="12.75" customHeight="1">
      <c r="A426" s="30">
        <v>416</v>
      </c>
      <c r="B426" s="326" t="s">
        <v>515</v>
      </c>
      <c r="C426" s="316">
        <v>240.85</v>
      </c>
      <c r="D426" s="317">
        <v>242.83333333333334</v>
      </c>
      <c r="E426" s="317">
        <v>236.16666666666669</v>
      </c>
      <c r="F426" s="317">
        <v>231.48333333333335</v>
      </c>
      <c r="G426" s="317">
        <v>224.81666666666669</v>
      </c>
      <c r="H426" s="317">
        <v>247.51666666666668</v>
      </c>
      <c r="I426" s="317">
        <v>254.18333333333337</v>
      </c>
      <c r="J426" s="317">
        <v>258.86666666666667</v>
      </c>
      <c r="K426" s="316">
        <v>249.5</v>
      </c>
      <c r="L426" s="316">
        <v>238.15</v>
      </c>
      <c r="M426" s="316">
        <v>3.4139900000000001</v>
      </c>
      <c r="N426" s="1"/>
      <c r="O426" s="1"/>
    </row>
    <row r="427" spans="1:15" ht="12.75" customHeight="1">
      <c r="A427" s="30">
        <v>417</v>
      </c>
      <c r="B427" s="326" t="s">
        <v>508</v>
      </c>
      <c r="C427" s="316">
        <v>51.8</v>
      </c>
      <c r="D427" s="317">
        <v>50.35</v>
      </c>
      <c r="E427" s="317">
        <v>47.7</v>
      </c>
      <c r="F427" s="317">
        <v>43.6</v>
      </c>
      <c r="G427" s="317">
        <v>40.950000000000003</v>
      </c>
      <c r="H427" s="317">
        <v>54.45</v>
      </c>
      <c r="I427" s="317">
        <v>57.099999999999994</v>
      </c>
      <c r="J427" s="317">
        <v>61.2</v>
      </c>
      <c r="K427" s="316">
        <v>53</v>
      </c>
      <c r="L427" s="316">
        <v>46.25</v>
      </c>
      <c r="M427" s="316">
        <v>109.56863</v>
      </c>
      <c r="N427" s="1"/>
      <c r="O427" s="1"/>
    </row>
    <row r="428" spans="1:15" ht="12.75" customHeight="1">
      <c r="A428" s="30">
        <v>418</v>
      </c>
      <c r="B428" s="326" t="s">
        <v>192</v>
      </c>
      <c r="C428" s="316">
        <v>2301.0500000000002</v>
      </c>
      <c r="D428" s="317">
        <v>2324.0666666666666</v>
      </c>
      <c r="E428" s="317">
        <v>2263.7833333333333</v>
      </c>
      <c r="F428" s="317">
        <v>2226.5166666666669</v>
      </c>
      <c r="G428" s="317">
        <v>2166.2333333333336</v>
      </c>
      <c r="H428" s="317">
        <v>2361.333333333333</v>
      </c>
      <c r="I428" s="317">
        <v>2421.6166666666659</v>
      </c>
      <c r="J428" s="317">
        <v>2458.8833333333328</v>
      </c>
      <c r="K428" s="316">
        <v>2384.35</v>
      </c>
      <c r="L428" s="316">
        <v>2286.8000000000002</v>
      </c>
      <c r="M428" s="316">
        <v>5.2799699999999996</v>
      </c>
      <c r="N428" s="1"/>
      <c r="O428" s="1"/>
    </row>
    <row r="429" spans="1:15" ht="12.75" customHeight="1">
      <c r="A429" s="30">
        <v>419</v>
      </c>
      <c r="B429" s="326" t="s">
        <v>193</v>
      </c>
      <c r="C429" s="316">
        <v>1183.8</v>
      </c>
      <c r="D429" s="317">
        <v>1169.9333333333334</v>
      </c>
      <c r="E429" s="317">
        <v>1146.8666666666668</v>
      </c>
      <c r="F429" s="317">
        <v>1109.9333333333334</v>
      </c>
      <c r="G429" s="317">
        <v>1086.8666666666668</v>
      </c>
      <c r="H429" s="317">
        <v>1206.8666666666668</v>
      </c>
      <c r="I429" s="317">
        <v>1229.9333333333334</v>
      </c>
      <c r="J429" s="317">
        <v>1266.8666666666668</v>
      </c>
      <c r="K429" s="316">
        <v>1193</v>
      </c>
      <c r="L429" s="316">
        <v>1133</v>
      </c>
      <c r="M429" s="316">
        <v>19.04964</v>
      </c>
      <c r="N429" s="1"/>
      <c r="O429" s="1"/>
    </row>
    <row r="430" spans="1:15" ht="12.75" customHeight="1">
      <c r="A430" s="30">
        <v>420</v>
      </c>
      <c r="B430" s="326" t="s">
        <v>512</v>
      </c>
      <c r="C430" s="316">
        <v>296.5</v>
      </c>
      <c r="D430" s="317">
        <v>299.56666666666666</v>
      </c>
      <c r="E430" s="317">
        <v>292.13333333333333</v>
      </c>
      <c r="F430" s="317">
        <v>287.76666666666665</v>
      </c>
      <c r="G430" s="317">
        <v>280.33333333333331</v>
      </c>
      <c r="H430" s="317">
        <v>303.93333333333334</v>
      </c>
      <c r="I430" s="317">
        <v>311.36666666666662</v>
      </c>
      <c r="J430" s="317">
        <v>315.73333333333335</v>
      </c>
      <c r="K430" s="316">
        <v>307</v>
      </c>
      <c r="L430" s="316">
        <v>295.2</v>
      </c>
      <c r="M430" s="316">
        <v>6.5644099999999996</v>
      </c>
      <c r="N430" s="1"/>
      <c r="O430" s="1"/>
    </row>
    <row r="431" spans="1:15" ht="12.75" customHeight="1">
      <c r="A431" s="30">
        <v>421</v>
      </c>
      <c r="B431" s="326" t="s">
        <v>509</v>
      </c>
      <c r="C431" s="316">
        <v>89.15</v>
      </c>
      <c r="D431" s="317">
        <v>89.516666666666652</v>
      </c>
      <c r="E431" s="317">
        <v>87.983333333333306</v>
      </c>
      <c r="F431" s="317">
        <v>86.816666666666649</v>
      </c>
      <c r="G431" s="317">
        <v>85.283333333333303</v>
      </c>
      <c r="H431" s="317">
        <v>90.683333333333309</v>
      </c>
      <c r="I431" s="317">
        <v>92.216666666666669</v>
      </c>
      <c r="J431" s="317">
        <v>93.383333333333312</v>
      </c>
      <c r="K431" s="316">
        <v>91.05</v>
      </c>
      <c r="L431" s="316">
        <v>88.35</v>
      </c>
      <c r="M431" s="316">
        <v>1.03407</v>
      </c>
      <c r="N431" s="1"/>
      <c r="O431" s="1"/>
    </row>
    <row r="432" spans="1:15" ht="12.75" customHeight="1">
      <c r="A432" s="30">
        <v>422</v>
      </c>
      <c r="B432" s="326" t="s">
        <v>511</v>
      </c>
      <c r="C432" s="316">
        <v>175.55</v>
      </c>
      <c r="D432" s="317">
        <v>177.08333333333334</v>
      </c>
      <c r="E432" s="317">
        <v>173.01666666666668</v>
      </c>
      <c r="F432" s="317">
        <v>170.48333333333335</v>
      </c>
      <c r="G432" s="317">
        <v>166.41666666666669</v>
      </c>
      <c r="H432" s="317">
        <v>179.61666666666667</v>
      </c>
      <c r="I432" s="317">
        <v>183.68333333333334</v>
      </c>
      <c r="J432" s="317">
        <v>186.21666666666667</v>
      </c>
      <c r="K432" s="316">
        <v>181.15</v>
      </c>
      <c r="L432" s="316">
        <v>174.55</v>
      </c>
      <c r="M432" s="316">
        <v>8.2205399999999997</v>
      </c>
      <c r="N432" s="1"/>
      <c r="O432" s="1"/>
    </row>
    <row r="433" spans="1:15" ht="12.75" customHeight="1">
      <c r="A433" s="30">
        <v>423</v>
      </c>
      <c r="B433" s="326" t="s">
        <v>513</v>
      </c>
      <c r="C433" s="316">
        <v>498.45</v>
      </c>
      <c r="D433" s="317">
        <v>496.33333333333331</v>
      </c>
      <c r="E433" s="317">
        <v>487.36666666666662</v>
      </c>
      <c r="F433" s="317">
        <v>476.2833333333333</v>
      </c>
      <c r="G433" s="317">
        <v>467.31666666666661</v>
      </c>
      <c r="H433" s="317">
        <v>507.41666666666663</v>
      </c>
      <c r="I433" s="317">
        <v>516.38333333333333</v>
      </c>
      <c r="J433" s="317">
        <v>527.4666666666667</v>
      </c>
      <c r="K433" s="316">
        <v>505.3</v>
      </c>
      <c r="L433" s="316">
        <v>485.25</v>
      </c>
      <c r="M433" s="316">
        <v>0.59197</v>
      </c>
      <c r="N433" s="1"/>
      <c r="O433" s="1"/>
    </row>
    <row r="434" spans="1:15" ht="12.75" customHeight="1">
      <c r="A434" s="30">
        <v>424</v>
      </c>
      <c r="B434" s="326" t="s">
        <v>514</v>
      </c>
      <c r="C434" s="316">
        <v>439.65</v>
      </c>
      <c r="D434" s="317">
        <v>437.2166666666667</v>
      </c>
      <c r="E434" s="317">
        <v>427.63333333333338</v>
      </c>
      <c r="F434" s="317">
        <v>415.61666666666667</v>
      </c>
      <c r="G434" s="317">
        <v>406.03333333333336</v>
      </c>
      <c r="H434" s="317">
        <v>449.23333333333341</v>
      </c>
      <c r="I434" s="317">
        <v>458.81666666666666</v>
      </c>
      <c r="J434" s="317">
        <v>470.83333333333343</v>
      </c>
      <c r="K434" s="316">
        <v>446.8</v>
      </c>
      <c r="L434" s="316">
        <v>425.2</v>
      </c>
      <c r="M434" s="316">
        <v>5.25901</v>
      </c>
      <c r="N434" s="1"/>
      <c r="O434" s="1"/>
    </row>
    <row r="435" spans="1:15" ht="12.75" customHeight="1">
      <c r="A435" s="30">
        <v>425</v>
      </c>
      <c r="B435" s="326" t="s">
        <v>516</v>
      </c>
      <c r="C435" s="316">
        <v>1916.8</v>
      </c>
      <c r="D435" s="317">
        <v>1913.2333333333333</v>
      </c>
      <c r="E435" s="317">
        <v>1896.5666666666666</v>
      </c>
      <c r="F435" s="317">
        <v>1876.3333333333333</v>
      </c>
      <c r="G435" s="317">
        <v>1859.6666666666665</v>
      </c>
      <c r="H435" s="317">
        <v>1933.4666666666667</v>
      </c>
      <c r="I435" s="317">
        <v>1950.1333333333332</v>
      </c>
      <c r="J435" s="317">
        <v>1970.3666666666668</v>
      </c>
      <c r="K435" s="316">
        <v>1929.9</v>
      </c>
      <c r="L435" s="316">
        <v>1893</v>
      </c>
      <c r="M435" s="316">
        <v>0.1895</v>
      </c>
      <c r="N435" s="1"/>
      <c r="O435" s="1"/>
    </row>
    <row r="436" spans="1:15" ht="12.75" customHeight="1">
      <c r="A436" s="30">
        <v>426</v>
      </c>
      <c r="B436" s="326" t="s">
        <v>517</v>
      </c>
      <c r="C436" s="316">
        <v>755.25</v>
      </c>
      <c r="D436" s="317">
        <v>761.41666666666663</v>
      </c>
      <c r="E436" s="317">
        <v>743.83333333333326</v>
      </c>
      <c r="F436" s="317">
        <v>732.41666666666663</v>
      </c>
      <c r="G436" s="317">
        <v>714.83333333333326</v>
      </c>
      <c r="H436" s="317">
        <v>772.83333333333326</v>
      </c>
      <c r="I436" s="317">
        <v>790.41666666666652</v>
      </c>
      <c r="J436" s="317">
        <v>801.83333333333326</v>
      </c>
      <c r="K436" s="316">
        <v>779</v>
      </c>
      <c r="L436" s="316">
        <v>750</v>
      </c>
      <c r="M436" s="316">
        <v>1.1429400000000001</v>
      </c>
      <c r="N436" s="1"/>
      <c r="O436" s="1"/>
    </row>
    <row r="437" spans="1:15" ht="12.75" customHeight="1">
      <c r="A437" s="30">
        <v>427</v>
      </c>
      <c r="B437" s="326" t="s">
        <v>194</v>
      </c>
      <c r="C437" s="316">
        <v>883.3</v>
      </c>
      <c r="D437" s="317">
        <v>876.83333333333337</v>
      </c>
      <c r="E437" s="317">
        <v>867.9666666666667</v>
      </c>
      <c r="F437" s="317">
        <v>852.63333333333333</v>
      </c>
      <c r="G437" s="317">
        <v>843.76666666666665</v>
      </c>
      <c r="H437" s="317">
        <v>892.16666666666674</v>
      </c>
      <c r="I437" s="317">
        <v>901.0333333333333</v>
      </c>
      <c r="J437" s="317">
        <v>916.36666666666679</v>
      </c>
      <c r="K437" s="316">
        <v>885.7</v>
      </c>
      <c r="L437" s="316">
        <v>861.5</v>
      </c>
      <c r="M437" s="316">
        <v>23.505320000000001</v>
      </c>
      <c r="N437" s="1"/>
      <c r="O437" s="1"/>
    </row>
    <row r="438" spans="1:15" ht="12.75" customHeight="1">
      <c r="A438" s="30">
        <v>428</v>
      </c>
      <c r="B438" s="326" t="s">
        <v>518</v>
      </c>
      <c r="C438" s="316">
        <v>437.65</v>
      </c>
      <c r="D438" s="317">
        <v>439.11666666666662</v>
      </c>
      <c r="E438" s="317">
        <v>433.53333333333325</v>
      </c>
      <c r="F438" s="317">
        <v>429.41666666666663</v>
      </c>
      <c r="G438" s="317">
        <v>423.83333333333326</v>
      </c>
      <c r="H438" s="317">
        <v>443.23333333333323</v>
      </c>
      <c r="I438" s="317">
        <v>448.81666666666661</v>
      </c>
      <c r="J438" s="317">
        <v>452.93333333333322</v>
      </c>
      <c r="K438" s="316">
        <v>444.7</v>
      </c>
      <c r="L438" s="316">
        <v>435</v>
      </c>
      <c r="M438" s="316">
        <v>3.1876199999999999</v>
      </c>
      <c r="N438" s="1"/>
      <c r="O438" s="1"/>
    </row>
    <row r="439" spans="1:15" ht="12.75" customHeight="1">
      <c r="A439" s="30">
        <v>429</v>
      </c>
      <c r="B439" s="326" t="s">
        <v>195</v>
      </c>
      <c r="C439" s="316">
        <v>453</v>
      </c>
      <c r="D439" s="317">
        <v>454.0333333333333</v>
      </c>
      <c r="E439" s="317">
        <v>449.26666666666659</v>
      </c>
      <c r="F439" s="317">
        <v>445.5333333333333</v>
      </c>
      <c r="G439" s="317">
        <v>440.76666666666659</v>
      </c>
      <c r="H439" s="317">
        <v>457.76666666666659</v>
      </c>
      <c r="I439" s="317">
        <v>462.53333333333325</v>
      </c>
      <c r="J439" s="317">
        <v>466.26666666666659</v>
      </c>
      <c r="K439" s="316">
        <v>458.8</v>
      </c>
      <c r="L439" s="316">
        <v>450.3</v>
      </c>
      <c r="M439" s="316">
        <v>4.2505800000000002</v>
      </c>
      <c r="N439" s="1"/>
      <c r="O439" s="1"/>
    </row>
    <row r="440" spans="1:15" ht="12.75" customHeight="1">
      <c r="A440" s="30">
        <v>430</v>
      </c>
      <c r="B440" s="326" t="s">
        <v>895</v>
      </c>
      <c r="C440" s="316" t="e">
        <v>#N/A</v>
      </c>
      <c r="D440" s="317" t="e">
        <v>#N/A</v>
      </c>
      <c r="E440" s="317" t="e">
        <v>#N/A</v>
      </c>
      <c r="F440" s="317" t="e">
        <v>#N/A</v>
      </c>
      <c r="G440" s="317" t="e">
        <v>#N/A</v>
      </c>
      <c r="H440" s="317" t="e">
        <v>#N/A</v>
      </c>
      <c r="I440" s="317" t="e">
        <v>#N/A</v>
      </c>
      <c r="J440" s="317" t="e">
        <v>#N/A</v>
      </c>
      <c r="K440" s="316" t="e">
        <v>#N/A</v>
      </c>
      <c r="L440" s="316" t="e">
        <v>#N/A</v>
      </c>
      <c r="M440" s="316" t="e">
        <v>#N/A</v>
      </c>
      <c r="N440" s="1"/>
      <c r="O440" s="1"/>
    </row>
    <row r="441" spans="1:15" ht="12.75" customHeight="1">
      <c r="A441" s="30">
        <v>431</v>
      </c>
      <c r="B441" s="326" t="s">
        <v>519</v>
      </c>
      <c r="C441" s="316">
        <v>342.8</v>
      </c>
      <c r="D441" s="317">
        <v>343.5333333333333</v>
      </c>
      <c r="E441" s="317">
        <v>338.31666666666661</v>
      </c>
      <c r="F441" s="317">
        <v>333.83333333333331</v>
      </c>
      <c r="G441" s="317">
        <v>328.61666666666662</v>
      </c>
      <c r="H441" s="317">
        <v>348.01666666666659</v>
      </c>
      <c r="I441" s="317">
        <v>353.23333333333329</v>
      </c>
      <c r="J441" s="317">
        <v>357.71666666666658</v>
      </c>
      <c r="K441" s="316">
        <v>348.75</v>
      </c>
      <c r="L441" s="316">
        <v>339.05</v>
      </c>
      <c r="M441" s="316">
        <v>1.0519000000000001</v>
      </c>
      <c r="N441" s="1"/>
      <c r="O441" s="1"/>
    </row>
    <row r="442" spans="1:15" ht="12.75" customHeight="1">
      <c r="A442" s="30">
        <v>432</v>
      </c>
      <c r="B442" s="326" t="s">
        <v>520</v>
      </c>
      <c r="C442" s="316">
        <v>1980.45</v>
      </c>
      <c r="D442" s="317">
        <v>1975.1333333333332</v>
      </c>
      <c r="E442" s="317">
        <v>1940.3166666666664</v>
      </c>
      <c r="F442" s="317">
        <v>1900.1833333333332</v>
      </c>
      <c r="G442" s="317">
        <v>1865.3666666666663</v>
      </c>
      <c r="H442" s="317">
        <v>2015.2666666666664</v>
      </c>
      <c r="I442" s="317">
        <v>2050.083333333333</v>
      </c>
      <c r="J442" s="317">
        <v>2090.2166666666662</v>
      </c>
      <c r="K442" s="316">
        <v>2009.95</v>
      </c>
      <c r="L442" s="316">
        <v>1935</v>
      </c>
      <c r="M442" s="316">
        <v>0.39237</v>
      </c>
      <c r="N442" s="1"/>
      <c r="O442" s="1"/>
    </row>
    <row r="443" spans="1:15" ht="12.75" customHeight="1">
      <c r="A443" s="30">
        <v>433</v>
      </c>
      <c r="B443" s="326" t="s">
        <v>521</v>
      </c>
      <c r="C443" s="316">
        <v>580.15</v>
      </c>
      <c r="D443" s="317">
        <v>577.15</v>
      </c>
      <c r="E443" s="317">
        <v>568.44999999999993</v>
      </c>
      <c r="F443" s="317">
        <v>556.75</v>
      </c>
      <c r="G443" s="317">
        <v>548.04999999999995</v>
      </c>
      <c r="H443" s="317">
        <v>588.84999999999991</v>
      </c>
      <c r="I443" s="317">
        <v>597.54999999999995</v>
      </c>
      <c r="J443" s="317">
        <v>609.24999999999989</v>
      </c>
      <c r="K443" s="316">
        <v>585.85</v>
      </c>
      <c r="L443" s="316">
        <v>565.45000000000005</v>
      </c>
      <c r="M443" s="316">
        <v>1.2769600000000001</v>
      </c>
      <c r="N443" s="1"/>
      <c r="O443" s="1"/>
    </row>
    <row r="444" spans="1:15" ht="12.75" customHeight="1">
      <c r="A444" s="30">
        <v>434</v>
      </c>
      <c r="B444" s="326" t="s">
        <v>522</v>
      </c>
      <c r="C444" s="316">
        <v>9.75</v>
      </c>
      <c r="D444" s="317">
        <v>9.6833333333333318</v>
      </c>
      <c r="E444" s="317">
        <v>9.4166666666666643</v>
      </c>
      <c r="F444" s="317">
        <v>9.0833333333333321</v>
      </c>
      <c r="G444" s="317">
        <v>8.8166666666666647</v>
      </c>
      <c r="H444" s="317">
        <v>10.016666666666664</v>
      </c>
      <c r="I444" s="317">
        <v>10.283333333333333</v>
      </c>
      <c r="J444" s="317">
        <v>10.616666666666664</v>
      </c>
      <c r="K444" s="316">
        <v>9.9499999999999993</v>
      </c>
      <c r="L444" s="316">
        <v>9.35</v>
      </c>
      <c r="M444" s="316">
        <v>304.29399000000001</v>
      </c>
      <c r="N444" s="1"/>
      <c r="O444" s="1"/>
    </row>
    <row r="445" spans="1:15" ht="12.75" customHeight="1">
      <c r="A445" s="30">
        <v>435</v>
      </c>
      <c r="B445" s="326" t="s">
        <v>510</v>
      </c>
      <c r="C445" s="316">
        <v>353.5</v>
      </c>
      <c r="D445" s="317">
        <v>354</v>
      </c>
      <c r="E445" s="317">
        <v>349.6</v>
      </c>
      <c r="F445" s="317">
        <v>345.70000000000005</v>
      </c>
      <c r="G445" s="317">
        <v>341.30000000000007</v>
      </c>
      <c r="H445" s="317">
        <v>357.9</v>
      </c>
      <c r="I445" s="317">
        <v>362.29999999999995</v>
      </c>
      <c r="J445" s="317">
        <v>366.19999999999993</v>
      </c>
      <c r="K445" s="316">
        <v>358.4</v>
      </c>
      <c r="L445" s="316">
        <v>350.1</v>
      </c>
      <c r="M445" s="316">
        <v>3.2809699999999999</v>
      </c>
      <c r="N445" s="1"/>
      <c r="O445" s="1"/>
    </row>
    <row r="446" spans="1:15" ht="12.75" customHeight="1">
      <c r="A446" s="30">
        <v>436</v>
      </c>
      <c r="B446" s="326" t="s">
        <v>523</v>
      </c>
      <c r="C446" s="316">
        <v>1129.5</v>
      </c>
      <c r="D446" s="317">
        <v>1122.0166666666667</v>
      </c>
      <c r="E446" s="317">
        <v>1105.5333333333333</v>
      </c>
      <c r="F446" s="317">
        <v>1081.5666666666666</v>
      </c>
      <c r="G446" s="317">
        <v>1065.0833333333333</v>
      </c>
      <c r="H446" s="317">
        <v>1145.9833333333333</v>
      </c>
      <c r="I446" s="317">
        <v>1162.4666666666665</v>
      </c>
      <c r="J446" s="317">
        <v>1186.4333333333334</v>
      </c>
      <c r="K446" s="316">
        <v>1138.5</v>
      </c>
      <c r="L446" s="316">
        <v>1098.05</v>
      </c>
      <c r="M446" s="316">
        <v>0.57225999999999999</v>
      </c>
      <c r="N446" s="1"/>
      <c r="O446" s="1"/>
    </row>
    <row r="447" spans="1:15" ht="12.75" customHeight="1">
      <c r="A447" s="30">
        <v>437</v>
      </c>
      <c r="B447" s="326" t="s">
        <v>276</v>
      </c>
      <c r="C447" s="316">
        <v>585.95000000000005</v>
      </c>
      <c r="D447" s="317">
        <v>589.41666666666663</v>
      </c>
      <c r="E447" s="317">
        <v>579.5333333333333</v>
      </c>
      <c r="F447" s="317">
        <v>573.11666666666667</v>
      </c>
      <c r="G447" s="317">
        <v>563.23333333333335</v>
      </c>
      <c r="H447" s="317">
        <v>595.83333333333326</v>
      </c>
      <c r="I447" s="317">
        <v>605.7166666666667</v>
      </c>
      <c r="J447" s="317">
        <v>612.13333333333321</v>
      </c>
      <c r="K447" s="316">
        <v>599.29999999999995</v>
      </c>
      <c r="L447" s="316">
        <v>583</v>
      </c>
      <c r="M447" s="316">
        <v>2.1084700000000001</v>
      </c>
      <c r="N447" s="1"/>
      <c r="O447" s="1"/>
    </row>
    <row r="448" spans="1:15" ht="12.75" customHeight="1">
      <c r="A448" s="30">
        <v>438</v>
      </c>
      <c r="B448" s="326" t="s">
        <v>528</v>
      </c>
      <c r="C448" s="316">
        <v>1367.4</v>
      </c>
      <c r="D448" s="317">
        <v>1373.95</v>
      </c>
      <c r="E448" s="317">
        <v>1350.1000000000001</v>
      </c>
      <c r="F448" s="317">
        <v>1332.8000000000002</v>
      </c>
      <c r="G448" s="317">
        <v>1308.9500000000003</v>
      </c>
      <c r="H448" s="317">
        <v>1391.25</v>
      </c>
      <c r="I448" s="317">
        <v>1415.1</v>
      </c>
      <c r="J448" s="317">
        <v>1432.3999999999999</v>
      </c>
      <c r="K448" s="316">
        <v>1397.8</v>
      </c>
      <c r="L448" s="316">
        <v>1356.65</v>
      </c>
      <c r="M448" s="316">
        <v>2.4655999999999998</v>
      </c>
      <c r="N448" s="1"/>
      <c r="O448" s="1"/>
    </row>
    <row r="449" spans="1:15" ht="12.75" customHeight="1">
      <c r="A449" s="30">
        <v>439</v>
      </c>
      <c r="B449" s="326" t="s">
        <v>529</v>
      </c>
      <c r="C449" s="316">
        <v>10985.35</v>
      </c>
      <c r="D449" s="317">
        <v>11050.333333333334</v>
      </c>
      <c r="E449" s="317">
        <v>10835.016666666668</v>
      </c>
      <c r="F449" s="317">
        <v>10684.683333333334</v>
      </c>
      <c r="G449" s="317">
        <v>10469.366666666669</v>
      </c>
      <c r="H449" s="317">
        <v>11200.666666666668</v>
      </c>
      <c r="I449" s="317">
        <v>11415.983333333334</v>
      </c>
      <c r="J449" s="317">
        <v>11566.316666666668</v>
      </c>
      <c r="K449" s="316">
        <v>11265.65</v>
      </c>
      <c r="L449" s="316">
        <v>10900</v>
      </c>
      <c r="M449" s="316">
        <v>1.2E-2</v>
      </c>
      <c r="N449" s="1"/>
      <c r="O449" s="1"/>
    </row>
    <row r="450" spans="1:15" ht="12.75" customHeight="1">
      <c r="A450" s="30">
        <v>440</v>
      </c>
      <c r="B450" s="326" t="s">
        <v>196</v>
      </c>
      <c r="C450" s="316">
        <v>1032.5</v>
      </c>
      <c r="D450" s="317">
        <v>1036.3333333333333</v>
      </c>
      <c r="E450" s="317">
        <v>1023.7166666666665</v>
      </c>
      <c r="F450" s="317">
        <v>1014.9333333333332</v>
      </c>
      <c r="G450" s="317">
        <v>1002.3166666666664</v>
      </c>
      <c r="H450" s="317">
        <v>1045.1166666666666</v>
      </c>
      <c r="I450" s="317">
        <v>1057.7333333333333</v>
      </c>
      <c r="J450" s="317">
        <v>1066.5166666666667</v>
      </c>
      <c r="K450" s="316">
        <v>1048.95</v>
      </c>
      <c r="L450" s="316">
        <v>1027.55</v>
      </c>
      <c r="M450" s="316">
        <v>17.572890000000001</v>
      </c>
      <c r="N450" s="1"/>
      <c r="O450" s="1"/>
    </row>
    <row r="451" spans="1:15" ht="12.75" customHeight="1">
      <c r="A451" s="30">
        <v>441</v>
      </c>
      <c r="B451" s="326" t="s">
        <v>530</v>
      </c>
      <c r="C451" s="316">
        <v>207.05</v>
      </c>
      <c r="D451" s="317">
        <v>207.48333333333335</v>
      </c>
      <c r="E451" s="317">
        <v>205.06666666666669</v>
      </c>
      <c r="F451" s="317">
        <v>203.08333333333334</v>
      </c>
      <c r="G451" s="317">
        <v>200.66666666666669</v>
      </c>
      <c r="H451" s="317">
        <v>209.4666666666667</v>
      </c>
      <c r="I451" s="317">
        <v>211.88333333333333</v>
      </c>
      <c r="J451" s="317">
        <v>213.8666666666667</v>
      </c>
      <c r="K451" s="316">
        <v>209.9</v>
      </c>
      <c r="L451" s="316">
        <v>205.5</v>
      </c>
      <c r="M451" s="316">
        <v>10.154870000000001</v>
      </c>
      <c r="N451" s="1"/>
      <c r="O451" s="1"/>
    </row>
    <row r="452" spans="1:15" ht="12.75" customHeight="1">
      <c r="A452" s="30">
        <v>442</v>
      </c>
      <c r="B452" s="326" t="s">
        <v>531</v>
      </c>
      <c r="C452" s="316">
        <v>1037.75</v>
      </c>
      <c r="D452" s="317">
        <v>1032.3666666666666</v>
      </c>
      <c r="E452" s="317">
        <v>1005.1333333333332</v>
      </c>
      <c r="F452" s="317">
        <v>972.51666666666665</v>
      </c>
      <c r="G452" s="317">
        <v>945.2833333333333</v>
      </c>
      <c r="H452" s="317">
        <v>1064.9833333333331</v>
      </c>
      <c r="I452" s="317">
        <v>1092.2166666666662</v>
      </c>
      <c r="J452" s="317">
        <v>1124.833333333333</v>
      </c>
      <c r="K452" s="316">
        <v>1059.5999999999999</v>
      </c>
      <c r="L452" s="316">
        <v>999.75</v>
      </c>
      <c r="M452" s="316">
        <v>11.251620000000001</v>
      </c>
      <c r="N452" s="1"/>
      <c r="O452" s="1"/>
    </row>
    <row r="453" spans="1:15" ht="12.75" customHeight="1">
      <c r="A453" s="30">
        <v>443</v>
      </c>
      <c r="B453" s="326" t="s">
        <v>197</v>
      </c>
      <c r="C453" s="316">
        <v>764.95</v>
      </c>
      <c r="D453" s="317">
        <v>768.80000000000007</v>
      </c>
      <c r="E453" s="317">
        <v>759.10000000000014</v>
      </c>
      <c r="F453" s="317">
        <v>753.25000000000011</v>
      </c>
      <c r="G453" s="317">
        <v>743.55000000000018</v>
      </c>
      <c r="H453" s="317">
        <v>774.65000000000009</v>
      </c>
      <c r="I453" s="317">
        <v>784.35000000000014</v>
      </c>
      <c r="J453" s="317">
        <v>790.2</v>
      </c>
      <c r="K453" s="316">
        <v>778.5</v>
      </c>
      <c r="L453" s="316">
        <v>762.95</v>
      </c>
      <c r="M453" s="316">
        <v>20.033950000000001</v>
      </c>
      <c r="N453" s="1"/>
      <c r="O453" s="1"/>
    </row>
    <row r="454" spans="1:15" ht="12.75" customHeight="1">
      <c r="A454" s="30">
        <v>444</v>
      </c>
      <c r="B454" s="326" t="s">
        <v>277</v>
      </c>
      <c r="C454" s="316">
        <v>7508</v>
      </c>
      <c r="D454" s="317">
        <v>7572.2</v>
      </c>
      <c r="E454" s="317">
        <v>7422.7999999999993</v>
      </c>
      <c r="F454" s="317">
        <v>7337.5999999999995</v>
      </c>
      <c r="G454" s="317">
        <v>7188.1999999999989</v>
      </c>
      <c r="H454" s="317">
        <v>7657.4</v>
      </c>
      <c r="I454" s="317">
        <v>7806.7999999999993</v>
      </c>
      <c r="J454" s="317">
        <v>7892</v>
      </c>
      <c r="K454" s="316">
        <v>7721.6</v>
      </c>
      <c r="L454" s="316">
        <v>7487</v>
      </c>
      <c r="M454" s="316">
        <v>4.99986</v>
      </c>
      <c r="N454" s="1"/>
      <c r="O454" s="1"/>
    </row>
    <row r="455" spans="1:15" ht="12.75" customHeight="1">
      <c r="A455" s="30">
        <v>445</v>
      </c>
      <c r="B455" s="326" t="s">
        <v>198</v>
      </c>
      <c r="C455" s="316">
        <v>408.55</v>
      </c>
      <c r="D455" s="317">
        <v>411.91666666666669</v>
      </c>
      <c r="E455" s="317">
        <v>403.63333333333338</v>
      </c>
      <c r="F455" s="317">
        <v>398.7166666666667</v>
      </c>
      <c r="G455" s="317">
        <v>390.43333333333339</v>
      </c>
      <c r="H455" s="317">
        <v>416.83333333333337</v>
      </c>
      <c r="I455" s="317">
        <v>425.11666666666667</v>
      </c>
      <c r="J455" s="317">
        <v>430.03333333333336</v>
      </c>
      <c r="K455" s="316">
        <v>420.2</v>
      </c>
      <c r="L455" s="316">
        <v>407</v>
      </c>
      <c r="M455" s="316">
        <v>251.42224999999999</v>
      </c>
      <c r="N455" s="1"/>
      <c r="O455" s="1"/>
    </row>
    <row r="456" spans="1:15" ht="12.75" customHeight="1">
      <c r="A456" s="30">
        <v>446</v>
      </c>
      <c r="B456" s="326" t="s">
        <v>532</v>
      </c>
      <c r="C456" s="316">
        <v>201.35</v>
      </c>
      <c r="D456" s="317">
        <v>202.41666666666666</v>
      </c>
      <c r="E456" s="317">
        <v>198.93333333333331</v>
      </c>
      <c r="F456" s="317">
        <v>196.51666666666665</v>
      </c>
      <c r="G456" s="317">
        <v>193.0333333333333</v>
      </c>
      <c r="H456" s="317">
        <v>204.83333333333331</v>
      </c>
      <c r="I456" s="317">
        <v>208.31666666666666</v>
      </c>
      <c r="J456" s="317">
        <v>210.73333333333332</v>
      </c>
      <c r="K456" s="316">
        <v>205.9</v>
      </c>
      <c r="L456" s="316">
        <v>200</v>
      </c>
      <c r="M456" s="316">
        <v>29.85802</v>
      </c>
      <c r="N456" s="1"/>
      <c r="O456" s="1"/>
    </row>
    <row r="457" spans="1:15" ht="12.75" customHeight="1">
      <c r="A457" s="30">
        <v>447</v>
      </c>
      <c r="B457" s="326" t="s">
        <v>199</v>
      </c>
      <c r="C457" s="316">
        <v>245.2</v>
      </c>
      <c r="D457" s="317">
        <v>244.28333333333333</v>
      </c>
      <c r="E457" s="317">
        <v>241.56666666666666</v>
      </c>
      <c r="F457" s="317">
        <v>237.93333333333334</v>
      </c>
      <c r="G457" s="317">
        <v>235.21666666666667</v>
      </c>
      <c r="H457" s="317">
        <v>247.91666666666666</v>
      </c>
      <c r="I457" s="317">
        <v>250.6333333333333</v>
      </c>
      <c r="J457" s="317">
        <v>254.26666666666665</v>
      </c>
      <c r="K457" s="316">
        <v>247</v>
      </c>
      <c r="L457" s="316">
        <v>240.65</v>
      </c>
      <c r="M457" s="316">
        <v>280.44380999999998</v>
      </c>
      <c r="N457" s="1"/>
      <c r="O457" s="1"/>
    </row>
    <row r="458" spans="1:15" ht="12.75" customHeight="1">
      <c r="A458" s="30">
        <v>448</v>
      </c>
      <c r="B458" s="326" t="s">
        <v>200</v>
      </c>
      <c r="C458" s="316">
        <v>1283.7</v>
      </c>
      <c r="D458" s="317">
        <v>1272.2333333333333</v>
      </c>
      <c r="E458" s="317">
        <v>1254.4666666666667</v>
      </c>
      <c r="F458" s="317">
        <v>1225.2333333333333</v>
      </c>
      <c r="G458" s="317">
        <v>1207.4666666666667</v>
      </c>
      <c r="H458" s="317">
        <v>1301.4666666666667</v>
      </c>
      <c r="I458" s="317">
        <v>1319.2333333333336</v>
      </c>
      <c r="J458" s="317">
        <v>1348.4666666666667</v>
      </c>
      <c r="K458" s="316">
        <v>1290</v>
      </c>
      <c r="L458" s="316">
        <v>1243</v>
      </c>
      <c r="M458" s="316">
        <v>69.25676</v>
      </c>
      <c r="N458" s="1"/>
      <c r="O458" s="1"/>
    </row>
    <row r="459" spans="1:15" ht="12.75" customHeight="1">
      <c r="A459" s="30">
        <v>449</v>
      </c>
      <c r="B459" s="326" t="s">
        <v>845</v>
      </c>
      <c r="C459" s="316">
        <v>683.3</v>
      </c>
      <c r="D459" s="317">
        <v>687.76666666666677</v>
      </c>
      <c r="E459" s="317">
        <v>676.53333333333353</v>
      </c>
      <c r="F459" s="317">
        <v>669.76666666666677</v>
      </c>
      <c r="G459" s="317">
        <v>658.53333333333353</v>
      </c>
      <c r="H459" s="317">
        <v>694.53333333333353</v>
      </c>
      <c r="I459" s="317">
        <v>705.76666666666688</v>
      </c>
      <c r="J459" s="317">
        <v>712.53333333333353</v>
      </c>
      <c r="K459" s="316">
        <v>699</v>
      </c>
      <c r="L459" s="316">
        <v>681</v>
      </c>
      <c r="M459" s="316">
        <v>0.45678000000000002</v>
      </c>
      <c r="N459" s="1"/>
      <c r="O459" s="1"/>
    </row>
    <row r="460" spans="1:15" ht="12.75" customHeight="1">
      <c r="A460" s="30">
        <v>450</v>
      </c>
      <c r="B460" s="326" t="s">
        <v>524</v>
      </c>
      <c r="C460" s="316">
        <v>1733.35</v>
      </c>
      <c r="D460" s="317">
        <v>1723.4166666666667</v>
      </c>
      <c r="E460" s="317">
        <v>1682.8333333333335</v>
      </c>
      <c r="F460" s="317">
        <v>1632.3166666666668</v>
      </c>
      <c r="G460" s="317">
        <v>1591.7333333333336</v>
      </c>
      <c r="H460" s="317">
        <v>1773.9333333333334</v>
      </c>
      <c r="I460" s="317">
        <v>1814.5166666666669</v>
      </c>
      <c r="J460" s="317">
        <v>1865.0333333333333</v>
      </c>
      <c r="K460" s="316">
        <v>1764</v>
      </c>
      <c r="L460" s="316">
        <v>1672.9</v>
      </c>
      <c r="M460" s="316">
        <v>0.24002999999999999</v>
      </c>
      <c r="N460" s="1"/>
      <c r="O460" s="1"/>
    </row>
    <row r="461" spans="1:15" ht="12.75" customHeight="1">
      <c r="A461" s="30">
        <v>451</v>
      </c>
      <c r="B461" s="326" t="s">
        <v>525</v>
      </c>
      <c r="C461" s="316">
        <v>810.1</v>
      </c>
      <c r="D461" s="317">
        <v>814.69999999999993</v>
      </c>
      <c r="E461" s="317">
        <v>794.39999999999986</v>
      </c>
      <c r="F461" s="317">
        <v>778.69999999999993</v>
      </c>
      <c r="G461" s="317">
        <v>758.39999999999986</v>
      </c>
      <c r="H461" s="317">
        <v>830.39999999999986</v>
      </c>
      <c r="I461" s="317">
        <v>850.69999999999982</v>
      </c>
      <c r="J461" s="317">
        <v>866.39999999999986</v>
      </c>
      <c r="K461" s="316">
        <v>835</v>
      </c>
      <c r="L461" s="316">
        <v>799</v>
      </c>
      <c r="M461" s="316">
        <v>0.34905000000000003</v>
      </c>
      <c r="N461" s="1"/>
      <c r="O461" s="1"/>
    </row>
    <row r="462" spans="1:15" ht="12.75" customHeight="1">
      <c r="A462" s="30">
        <v>452</v>
      </c>
      <c r="B462" s="326" t="s">
        <v>201</v>
      </c>
      <c r="C462" s="316">
        <v>3432.6</v>
      </c>
      <c r="D462" s="317">
        <v>3443.8666666666668</v>
      </c>
      <c r="E462" s="317">
        <v>3413.2333333333336</v>
      </c>
      <c r="F462" s="317">
        <v>3393.8666666666668</v>
      </c>
      <c r="G462" s="317">
        <v>3363.2333333333336</v>
      </c>
      <c r="H462" s="317">
        <v>3463.2333333333336</v>
      </c>
      <c r="I462" s="317">
        <v>3493.8666666666668</v>
      </c>
      <c r="J462" s="317">
        <v>3513.2333333333336</v>
      </c>
      <c r="K462" s="316">
        <v>3474.5</v>
      </c>
      <c r="L462" s="316">
        <v>3424.5</v>
      </c>
      <c r="M462" s="316">
        <v>20.10812</v>
      </c>
      <c r="N462" s="1"/>
      <c r="O462" s="1"/>
    </row>
    <row r="463" spans="1:15" ht="12.75" customHeight="1">
      <c r="A463" s="30">
        <v>453</v>
      </c>
      <c r="B463" s="326" t="s">
        <v>533</v>
      </c>
      <c r="C463" s="316">
        <v>3573.8</v>
      </c>
      <c r="D463" s="317">
        <v>3612.2999999999997</v>
      </c>
      <c r="E463" s="317">
        <v>3512.6499999999996</v>
      </c>
      <c r="F463" s="317">
        <v>3451.5</v>
      </c>
      <c r="G463" s="317">
        <v>3351.85</v>
      </c>
      <c r="H463" s="317">
        <v>3673.4499999999994</v>
      </c>
      <c r="I463" s="317">
        <v>3773.1</v>
      </c>
      <c r="J463" s="317">
        <v>3834.2499999999991</v>
      </c>
      <c r="K463" s="316">
        <v>3711.95</v>
      </c>
      <c r="L463" s="316">
        <v>3551.15</v>
      </c>
      <c r="M463" s="316">
        <v>8.0320000000000003E-2</v>
      </c>
      <c r="N463" s="1"/>
      <c r="O463" s="1"/>
    </row>
    <row r="464" spans="1:15" ht="12.75" customHeight="1">
      <c r="A464" s="30">
        <v>454</v>
      </c>
      <c r="B464" s="326" t="s">
        <v>202</v>
      </c>
      <c r="C464" s="316">
        <v>1290.75</v>
      </c>
      <c r="D464" s="317">
        <v>1272.8166666666666</v>
      </c>
      <c r="E464" s="317">
        <v>1246.6333333333332</v>
      </c>
      <c r="F464" s="317">
        <v>1202.5166666666667</v>
      </c>
      <c r="G464" s="317">
        <v>1176.3333333333333</v>
      </c>
      <c r="H464" s="317">
        <v>1316.9333333333332</v>
      </c>
      <c r="I464" s="317">
        <v>1343.1166666666666</v>
      </c>
      <c r="J464" s="317">
        <v>1387.2333333333331</v>
      </c>
      <c r="K464" s="316">
        <v>1299</v>
      </c>
      <c r="L464" s="316">
        <v>1228.7</v>
      </c>
      <c r="M464" s="316">
        <v>57.452030000000001</v>
      </c>
      <c r="N464" s="1"/>
      <c r="O464" s="1"/>
    </row>
    <row r="465" spans="1:15" ht="12.75" customHeight="1">
      <c r="A465" s="30">
        <v>455</v>
      </c>
      <c r="B465" s="326" t="s">
        <v>535</v>
      </c>
      <c r="C465" s="316">
        <v>2028.7</v>
      </c>
      <c r="D465" s="317">
        <v>2042.75</v>
      </c>
      <c r="E465" s="317">
        <v>1978.5</v>
      </c>
      <c r="F465" s="317">
        <v>1928.3</v>
      </c>
      <c r="G465" s="317">
        <v>1864.05</v>
      </c>
      <c r="H465" s="317">
        <v>2092.9499999999998</v>
      </c>
      <c r="I465" s="317">
        <v>2157.1999999999998</v>
      </c>
      <c r="J465" s="317">
        <v>2207.4</v>
      </c>
      <c r="K465" s="316">
        <v>2107</v>
      </c>
      <c r="L465" s="316">
        <v>1992.55</v>
      </c>
      <c r="M465" s="316">
        <v>0.84601999999999999</v>
      </c>
      <c r="N465" s="1"/>
      <c r="O465" s="1"/>
    </row>
    <row r="466" spans="1:15" ht="12.75" customHeight="1">
      <c r="A466" s="30">
        <v>456</v>
      </c>
      <c r="B466" s="326" t="s">
        <v>536</v>
      </c>
      <c r="C466" s="316">
        <v>771.35</v>
      </c>
      <c r="D466" s="317">
        <v>767.01666666666677</v>
      </c>
      <c r="E466" s="317">
        <v>752.38333333333355</v>
      </c>
      <c r="F466" s="317">
        <v>733.41666666666674</v>
      </c>
      <c r="G466" s="317">
        <v>718.78333333333353</v>
      </c>
      <c r="H466" s="317">
        <v>785.98333333333358</v>
      </c>
      <c r="I466" s="317">
        <v>800.61666666666679</v>
      </c>
      <c r="J466" s="317">
        <v>819.5833333333336</v>
      </c>
      <c r="K466" s="316">
        <v>781.65</v>
      </c>
      <c r="L466" s="316">
        <v>748.05</v>
      </c>
      <c r="M466" s="316">
        <v>0.92459999999999998</v>
      </c>
      <c r="N466" s="1"/>
      <c r="O466" s="1"/>
    </row>
    <row r="467" spans="1:15" ht="12.75" customHeight="1">
      <c r="A467" s="30">
        <v>457</v>
      </c>
      <c r="B467" s="326" t="s">
        <v>540</v>
      </c>
      <c r="C467" s="316">
        <v>1822.45</v>
      </c>
      <c r="D467" s="317">
        <v>1825.8833333333332</v>
      </c>
      <c r="E467" s="317">
        <v>1798.7666666666664</v>
      </c>
      <c r="F467" s="317">
        <v>1775.0833333333333</v>
      </c>
      <c r="G467" s="317">
        <v>1747.9666666666665</v>
      </c>
      <c r="H467" s="317">
        <v>1849.5666666666664</v>
      </c>
      <c r="I467" s="317">
        <v>1876.6833333333332</v>
      </c>
      <c r="J467" s="317">
        <v>1900.3666666666663</v>
      </c>
      <c r="K467" s="316">
        <v>1853</v>
      </c>
      <c r="L467" s="316">
        <v>1802.2</v>
      </c>
      <c r="M467" s="316">
        <v>2.4863900000000001</v>
      </c>
      <c r="N467" s="1"/>
      <c r="O467" s="1"/>
    </row>
    <row r="468" spans="1:15" ht="12.75" customHeight="1">
      <c r="A468" s="30">
        <v>458</v>
      </c>
      <c r="B468" s="326" t="s">
        <v>537</v>
      </c>
      <c r="C468" s="316">
        <v>1877.35</v>
      </c>
      <c r="D468" s="317">
        <v>1885.4666666666665</v>
      </c>
      <c r="E468" s="317">
        <v>1861.9333333333329</v>
      </c>
      <c r="F468" s="317">
        <v>1846.5166666666664</v>
      </c>
      <c r="G468" s="317">
        <v>1822.9833333333329</v>
      </c>
      <c r="H468" s="317">
        <v>1900.883333333333</v>
      </c>
      <c r="I468" s="317">
        <v>1924.4166666666663</v>
      </c>
      <c r="J468" s="317">
        <v>1939.833333333333</v>
      </c>
      <c r="K468" s="316">
        <v>1909</v>
      </c>
      <c r="L468" s="316">
        <v>1870.05</v>
      </c>
      <c r="M468" s="316">
        <v>0.11592</v>
      </c>
      <c r="N468" s="1"/>
      <c r="O468" s="1"/>
    </row>
    <row r="469" spans="1:15" ht="12.75" customHeight="1">
      <c r="A469" s="30">
        <v>459</v>
      </c>
      <c r="B469" s="326" t="s">
        <v>203</v>
      </c>
      <c r="C469" s="316">
        <v>2208.75</v>
      </c>
      <c r="D469" s="317">
        <v>2214.7333333333331</v>
      </c>
      <c r="E469" s="317">
        <v>2189.4666666666662</v>
      </c>
      <c r="F469" s="317">
        <v>2170.1833333333329</v>
      </c>
      <c r="G469" s="317">
        <v>2144.9166666666661</v>
      </c>
      <c r="H469" s="317">
        <v>2234.0166666666664</v>
      </c>
      <c r="I469" s="317">
        <v>2259.2833333333338</v>
      </c>
      <c r="J469" s="317">
        <v>2278.5666666666666</v>
      </c>
      <c r="K469" s="316">
        <v>2240</v>
      </c>
      <c r="L469" s="316">
        <v>2195.4499999999998</v>
      </c>
      <c r="M469" s="316">
        <v>14.65638</v>
      </c>
      <c r="N469" s="1"/>
      <c r="O469" s="1"/>
    </row>
    <row r="470" spans="1:15" ht="12.75" customHeight="1">
      <c r="A470" s="30">
        <v>460</v>
      </c>
      <c r="B470" s="326" t="s">
        <v>204</v>
      </c>
      <c r="C470" s="316">
        <v>2650.85</v>
      </c>
      <c r="D470" s="317">
        <v>2656.2000000000003</v>
      </c>
      <c r="E470" s="317">
        <v>2629.4000000000005</v>
      </c>
      <c r="F470" s="317">
        <v>2607.9500000000003</v>
      </c>
      <c r="G470" s="317">
        <v>2581.1500000000005</v>
      </c>
      <c r="H470" s="317">
        <v>2677.6500000000005</v>
      </c>
      <c r="I470" s="317">
        <v>2704.4500000000007</v>
      </c>
      <c r="J470" s="317">
        <v>2725.9000000000005</v>
      </c>
      <c r="K470" s="316">
        <v>2683</v>
      </c>
      <c r="L470" s="316">
        <v>2634.75</v>
      </c>
      <c r="M470" s="316">
        <v>1.2303999999999999</v>
      </c>
      <c r="N470" s="1"/>
      <c r="O470" s="1"/>
    </row>
    <row r="471" spans="1:15" ht="12.75" customHeight="1">
      <c r="A471" s="30">
        <v>461</v>
      </c>
      <c r="B471" s="326" t="s">
        <v>205</v>
      </c>
      <c r="C471" s="316">
        <v>493.45</v>
      </c>
      <c r="D471" s="317">
        <v>500.88333333333338</v>
      </c>
      <c r="E471" s="317">
        <v>479.41666666666674</v>
      </c>
      <c r="F471" s="317">
        <v>465.38333333333338</v>
      </c>
      <c r="G471" s="317">
        <v>443.91666666666674</v>
      </c>
      <c r="H471" s="317">
        <v>514.91666666666674</v>
      </c>
      <c r="I471" s="317">
        <v>536.38333333333333</v>
      </c>
      <c r="J471" s="317">
        <v>550.41666666666674</v>
      </c>
      <c r="K471" s="316">
        <v>522.35</v>
      </c>
      <c r="L471" s="316">
        <v>486.85</v>
      </c>
      <c r="M471" s="316">
        <v>11.661379999999999</v>
      </c>
      <c r="N471" s="1"/>
      <c r="O471" s="1"/>
    </row>
    <row r="472" spans="1:15" ht="12.75" customHeight="1">
      <c r="A472" s="30">
        <v>462</v>
      </c>
      <c r="B472" s="326" t="s">
        <v>206</v>
      </c>
      <c r="C472" s="316">
        <v>1146.75</v>
      </c>
      <c r="D472" s="317">
        <v>1161.55</v>
      </c>
      <c r="E472" s="317">
        <v>1123.3499999999999</v>
      </c>
      <c r="F472" s="317">
        <v>1099.95</v>
      </c>
      <c r="G472" s="317">
        <v>1061.75</v>
      </c>
      <c r="H472" s="317">
        <v>1184.9499999999998</v>
      </c>
      <c r="I472" s="317">
        <v>1223.1500000000001</v>
      </c>
      <c r="J472" s="317">
        <v>1246.5499999999997</v>
      </c>
      <c r="K472" s="316">
        <v>1199.75</v>
      </c>
      <c r="L472" s="316">
        <v>1138.1500000000001</v>
      </c>
      <c r="M472" s="316">
        <v>8.4007799999999992</v>
      </c>
      <c r="N472" s="1"/>
      <c r="O472" s="1"/>
    </row>
    <row r="473" spans="1:15" ht="12.75" customHeight="1">
      <c r="A473" s="30">
        <v>463</v>
      </c>
      <c r="B473" s="326" t="s">
        <v>538</v>
      </c>
      <c r="C473" s="316">
        <v>50.15</v>
      </c>
      <c r="D473" s="317">
        <v>50.033333333333331</v>
      </c>
      <c r="E473" s="317">
        <v>49.61666666666666</v>
      </c>
      <c r="F473" s="317">
        <v>49.083333333333329</v>
      </c>
      <c r="G473" s="317">
        <v>48.666666666666657</v>
      </c>
      <c r="H473" s="317">
        <v>50.566666666666663</v>
      </c>
      <c r="I473" s="317">
        <v>50.983333333333334</v>
      </c>
      <c r="J473" s="317">
        <v>51.516666666666666</v>
      </c>
      <c r="K473" s="316">
        <v>50.45</v>
      </c>
      <c r="L473" s="316">
        <v>49.5</v>
      </c>
      <c r="M473" s="316">
        <v>37.06765</v>
      </c>
      <c r="N473" s="1"/>
      <c r="O473" s="1"/>
    </row>
    <row r="474" spans="1:15" ht="12.75" customHeight="1">
      <c r="A474" s="30">
        <v>464</v>
      </c>
      <c r="B474" s="326" t="s">
        <v>539</v>
      </c>
      <c r="C474" s="316">
        <v>184.45</v>
      </c>
      <c r="D474" s="317">
        <v>184.48333333333335</v>
      </c>
      <c r="E474" s="317">
        <v>181.06666666666669</v>
      </c>
      <c r="F474" s="317">
        <v>177.68333333333334</v>
      </c>
      <c r="G474" s="317">
        <v>174.26666666666668</v>
      </c>
      <c r="H474" s="317">
        <v>187.8666666666667</v>
      </c>
      <c r="I474" s="317">
        <v>191.28333333333333</v>
      </c>
      <c r="J474" s="317">
        <v>194.66666666666671</v>
      </c>
      <c r="K474" s="316">
        <v>187.9</v>
      </c>
      <c r="L474" s="316">
        <v>181.1</v>
      </c>
      <c r="M474" s="316">
        <v>1.55986</v>
      </c>
      <c r="N474" s="1"/>
      <c r="O474" s="1"/>
    </row>
    <row r="475" spans="1:15" ht="12.75" customHeight="1">
      <c r="A475" s="30">
        <v>465</v>
      </c>
      <c r="B475" s="326" t="s">
        <v>526</v>
      </c>
      <c r="C475" s="316">
        <v>848.1</v>
      </c>
      <c r="D475" s="317">
        <v>843.88333333333333</v>
      </c>
      <c r="E475" s="317">
        <v>832.56666666666661</v>
      </c>
      <c r="F475" s="317">
        <v>817.0333333333333</v>
      </c>
      <c r="G475" s="317">
        <v>805.71666666666658</v>
      </c>
      <c r="H475" s="317">
        <v>859.41666666666663</v>
      </c>
      <c r="I475" s="317">
        <v>870.73333333333346</v>
      </c>
      <c r="J475" s="317">
        <v>886.26666666666665</v>
      </c>
      <c r="K475" s="316">
        <v>855.2</v>
      </c>
      <c r="L475" s="316">
        <v>828.35</v>
      </c>
      <c r="M475" s="316">
        <v>1.00546</v>
      </c>
      <c r="N475" s="1"/>
      <c r="O475" s="1"/>
    </row>
    <row r="476" spans="1:15" ht="12.75" customHeight="1">
      <c r="A476" s="30">
        <v>466</v>
      </c>
      <c r="B476" s="326" t="s">
        <v>846</v>
      </c>
      <c r="C476" s="316">
        <v>139.05000000000001</v>
      </c>
      <c r="D476" s="317">
        <v>135.63333333333335</v>
      </c>
      <c r="E476" s="317">
        <v>132.2166666666667</v>
      </c>
      <c r="F476" s="317">
        <v>125.38333333333335</v>
      </c>
      <c r="G476" s="317">
        <v>121.9666666666667</v>
      </c>
      <c r="H476" s="317">
        <v>142.4666666666667</v>
      </c>
      <c r="I476" s="317">
        <v>145.88333333333338</v>
      </c>
      <c r="J476" s="317">
        <v>152.7166666666667</v>
      </c>
      <c r="K476" s="316">
        <v>139.05000000000001</v>
      </c>
      <c r="L476" s="316">
        <v>128.80000000000001</v>
      </c>
      <c r="M476" s="316">
        <v>120.03597000000001</v>
      </c>
      <c r="N476" s="1"/>
      <c r="O476" s="1"/>
    </row>
    <row r="477" spans="1:15" ht="12.75" customHeight="1">
      <c r="A477" s="30">
        <v>467</v>
      </c>
      <c r="B477" s="326" t="s">
        <v>527</v>
      </c>
      <c r="C477" s="316">
        <v>44.95</v>
      </c>
      <c r="D477" s="317">
        <v>45.783333333333331</v>
      </c>
      <c r="E477" s="317">
        <v>43.816666666666663</v>
      </c>
      <c r="F477" s="317">
        <v>42.68333333333333</v>
      </c>
      <c r="G477" s="317">
        <v>40.716666666666661</v>
      </c>
      <c r="H477" s="317">
        <v>46.916666666666664</v>
      </c>
      <c r="I477" s="317">
        <v>48.883333333333333</v>
      </c>
      <c r="J477" s="317">
        <v>50.016666666666666</v>
      </c>
      <c r="K477" s="316">
        <v>47.75</v>
      </c>
      <c r="L477" s="316">
        <v>44.65</v>
      </c>
      <c r="M477" s="316">
        <v>211.7835</v>
      </c>
      <c r="N477" s="1"/>
      <c r="O477" s="1"/>
    </row>
    <row r="478" spans="1:15" ht="12.75" customHeight="1">
      <c r="A478" s="30">
        <v>468</v>
      </c>
      <c r="B478" s="326" t="s">
        <v>207</v>
      </c>
      <c r="C478" s="316">
        <v>629.04999999999995</v>
      </c>
      <c r="D478" s="317">
        <v>628.4</v>
      </c>
      <c r="E478" s="317">
        <v>619.84999999999991</v>
      </c>
      <c r="F478" s="317">
        <v>610.65</v>
      </c>
      <c r="G478" s="317">
        <v>602.09999999999991</v>
      </c>
      <c r="H478" s="317">
        <v>637.59999999999991</v>
      </c>
      <c r="I478" s="317">
        <v>646.14999999999986</v>
      </c>
      <c r="J478" s="317">
        <v>655.34999999999991</v>
      </c>
      <c r="K478" s="316">
        <v>636.95000000000005</v>
      </c>
      <c r="L478" s="316">
        <v>619.20000000000005</v>
      </c>
      <c r="M478" s="316">
        <v>39.63203</v>
      </c>
      <c r="N478" s="1"/>
      <c r="O478" s="1"/>
    </row>
    <row r="479" spans="1:15" ht="12.75" customHeight="1">
      <c r="A479" s="30">
        <v>469</v>
      </c>
      <c r="B479" s="326" t="s">
        <v>208</v>
      </c>
      <c r="C479" s="316">
        <v>1481.65</v>
      </c>
      <c r="D479" s="317">
        <v>1475.5</v>
      </c>
      <c r="E479" s="317">
        <v>1457.05</v>
      </c>
      <c r="F479" s="317">
        <v>1432.45</v>
      </c>
      <c r="G479" s="317">
        <v>1414</v>
      </c>
      <c r="H479" s="317">
        <v>1500.1</v>
      </c>
      <c r="I479" s="317">
        <v>1518.5499999999997</v>
      </c>
      <c r="J479" s="317">
        <v>1543.1499999999999</v>
      </c>
      <c r="K479" s="316">
        <v>1493.95</v>
      </c>
      <c r="L479" s="316">
        <v>1450.9</v>
      </c>
      <c r="M479" s="316">
        <v>2.4468299999999998</v>
      </c>
      <c r="N479" s="1"/>
      <c r="O479" s="1"/>
    </row>
    <row r="480" spans="1:15" ht="12.75" customHeight="1">
      <c r="A480" s="30">
        <v>470</v>
      </c>
      <c r="B480" s="326" t="s">
        <v>541</v>
      </c>
      <c r="C480" s="316">
        <v>11.5</v>
      </c>
      <c r="D480" s="317">
        <v>11.516666666666666</v>
      </c>
      <c r="E480" s="317">
        <v>11.433333333333332</v>
      </c>
      <c r="F480" s="317">
        <v>11.366666666666665</v>
      </c>
      <c r="G480" s="317">
        <v>11.283333333333331</v>
      </c>
      <c r="H480" s="317">
        <v>11.583333333333332</v>
      </c>
      <c r="I480" s="317">
        <v>11.666666666666668</v>
      </c>
      <c r="J480" s="317">
        <v>11.733333333333333</v>
      </c>
      <c r="K480" s="316">
        <v>11.6</v>
      </c>
      <c r="L480" s="316">
        <v>11.45</v>
      </c>
      <c r="M480" s="316">
        <v>14.31687</v>
      </c>
      <c r="N480" s="1"/>
      <c r="O480" s="1"/>
    </row>
    <row r="481" spans="1:15" ht="12.75" customHeight="1">
      <c r="A481" s="30">
        <v>471</v>
      </c>
      <c r="B481" s="326" t="s">
        <v>542</v>
      </c>
      <c r="C481" s="316">
        <v>615.20000000000005</v>
      </c>
      <c r="D481" s="317">
        <v>614.98333333333335</v>
      </c>
      <c r="E481" s="317">
        <v>605.9666666666667</v>
      </c>
      <c r="F481" s="317">
        <v>596.73333333333335</v>
      </c>
      <c r="G481" s="317">
        <v>587.7166666666667</v>
      </c>
      <c r="H481" s="317">
        <v>624.2166666666667</v>
      </c>
      <c r="I481" s="317">
        <v>633.23333333333335</v>
      </c>
      <c r="J481" s="317">
        <v>642.4666666666667</v>
      </c>
      <c r="K481" s="316">
        <v>624</v>
      </c>
      <c r="L481" s="316">
        <v>605.75</v>
      </c>
      <c r="M481" s="316">
        <v>1.8248599999999999</v>
      </c>
      <c r="N481" s="1"/>
      <c r="O481" s="1"/>
    </row>
    <row r="482" spans="1:15" ht="12.75" customHeight="1">
      <c r="A482" s="30">
        <v>472</v>
      </c>
      <c r="B482" s="326" t="s">
        <v>544</v>
      </c>
      <c r="C482" s="316">
        <v>141.30000000000001</v>
      </c>
      <c r="D482" s="317">
        <v>140.13333333333333</v>
      </c>
      <c r="E482" s="317">
        <v>137.26666666666665</v>
      </c>
      <c r="F482" s="317">
        <v>133.23333333333332</v>
      </c>
      <c r="G482" s="317">
        <v>130.36666666666665</v>
      </c>
      <c r="H482" s="317">
        <v>144.16666666666666</v>
      </c>
      <c r="I482" s="317">
        <v>147.03333333333333</v>
      </c>
      <c r="J482" s="317">
        <v>151.06666666666666</v>
      </c>
      <c r="K482" s="316">
        <v>143</v>
      </c>
      <c r="L482" s="316">
        <v>136.1</v>
      </c>
      <c r="M482" s="316">
        <v>4.4863499999999998</v>
      </c>
      <c r="N482" s="1"/>
      <c r="O482" s="1"/>
    </row>
    <row r="483" spans="1:15" ht="12.75" customHeight="1">
      <c r="A483" s="30">
        <v>473</v>
      </c>
      <c r="B483" s="326" t="s">
        <v>545</v>
      </c>
      <c r="C483" s="316">
        <v>17.100000000000001</v>
      </c>
      <c r="D483" s="317">
        <v>17.233333333333334</v>
      </c>
      <c r="E483" s="317">
        <v>16.916666666666668</v>
      </c>
      <c r="F483" s="317">
        <v>16.733333333333334</v>
      </c>
      <c r="G483" s="317">
        <v>16.416666666666668</v>
      </c>
      <c r="H483" s="317">
        <v>17.416666666666668</v>
      </c>
      <c r="I483" s="317">
        <v>17.733333333333331</v>
      </c>
      <c r="J483" s="317">
        <v>17.916666666666668</v>
      </c>
      <c r="K483" s="316">
        <v>17.55</v>
      </c>
      <c r="L483" s="316">
        <v>17.05</v>
      </c>
      <c r="M483" s="316">
        <v>13.259840000000001</v>
      </c>
      <c r="N483" s="1"/>
      <c r="O483" s="1"/>
    </row>
    <row r="484" spans="1:15" ht="12.75" customHeight="1">
      <c r="A484" s="30">
        <v>474</v>
      </c>
      <c r="B484" s="326" t="s">
        <v>209</v>
      </c>
      <c r="C484" s="316">
        <v>6200.2</v>
      </c>
      <c r="D484" s="317">
        <v>6220.0666666666666</v>
      </c>
      <c r="E484" s="317">
        <v>6140.1333333333332</v>
      </c>
      <c r="F484" s="317">
        <v>6080.0666666666666</v>
      </c>
      <c r="G484" s="317">
        <v>6000.1333333333332</v>
      </c>
      <c r="H484" s="317">
        <v>6280.1333333333332</v>
      </c>
      <c r="I484" s="317">
        <v>6360.0666666666657</v>
      </c>
      <c r="J484" s="317">
        <v>6420.1333333333332</v>
      </c>
      <c r="K484" s="316">
        <v>6300</v>
      </c>
      <c r="L484" s="316">
        <v>6160</v>
      </c>
      <c r="M484" s="316">
        <v>4.9991000000000003</v>
      </c>
      <c r="N484" s="1"/>
      <c r="O484" s="1"/>
    </row>
    <row r="485" spans="1:15" ht="12.75" customHeight="1">
      <c r="A485" s="30">
        <v>475</v>
      </c>
      <c r="B485" s="326" t="s">
        <v>278</v>
      </c>
      <c r="C485" s="316">
        <v>35.700000000000003</v>
      </c>
      <c r="D485" s="317">
        <v>36.233333333333334</v>
      </c>
      <c r="E485" s="317">
        <v>35.016666666666666</v>
      </c>
      <c r="F485" s="317">
        <v>34.333333333333329</v>
      </c>
      <c r="G485" s="317">
        <v>33.11666666666666</v>
      </c>
      <c r="H485" s="317">
        <v>36.916666666666671</v>
      </c>
      <c r="I485" s="317">
        <v>38.13333333333334</v>
      </c>
      <c r="J485" s="317">
        <v>38.816666666666677</v>
      </c>
      <c r="K485" s="316">
        <v>37.450000000000003</v>
      </c>
      <c r="L485" s="316">
        <v>35.549999999999997</v>
      </c>
      <c r="M485" s="316">
        <v>124.22004</v>
      </c>
      <c r="N485" s="1"/>
      <c r="O485" s="1"/>
    </row>
    <row r="486" spans="1:15" ht="12.75" customHeight="1">
      <c r="A486" s="30">
        <v>476</v>
      </c>
      <c r="B486" s="326" t="s">
        <v>210</v>
      </c>
      <c r="C486" s="316">
        <v>786.85</v>
      </c>
      <c r="D486" s="317">
        <v>793.76666666666677</v>
      </c>
      <c r="E486" s="317">
        <v>772.53333333333353</v>
      </c>
      <c r="F486" s="317">
        <v>758.21666666666681</v>
      </c>
      <c r="G486" s="317">
        <v>736.98333333333358</v>
      </c>
      <c r="H486" s="317">
        <v>808.08333333333348</v>
      </c>
      <c r="I486" s="317">
        <v>829.31666666666683</v>
      </c>
      <c r="J486" s="317">
        <v>843.63333333333344</v>
      </c>
      <c r="K486" s="316">
        <v>815</v>
      </c>
      <c r="L486" s="316">
        <v>779.45</v>
      </c>
      <c r="M486" s="316">
        <v>32.563360000000003</v>
      </c>
      <c r="N486" s="1"/>
      <c r="O486" s="1"/>
    </row>
    <row r="487" spans="1:15" ht="12.75" customHeight="1">
      <c r="A487" s="30">
        <v>477</v>
      </c>
      <c r="B487" s="326" t="s">
        <v>543</v>
      </c>
      <c r="C487" s="316">
        <v>779.1</v>
      </c>
      <c r="D487" s="317">
        <v>777.98333333333323</v>
      </c>
      <c r="E487" s="317">
        <v>756.11666666666645</v>
      </c>
      <c r="F487" s="317">
        <v>733.13333333333321</v>
      </c>
      <c r="G487" s="317">
        <v>711.26666666666642</v>
      </c>
      <c r="H487" s="317">
        <v>800.96666666666647</v>
      </c>
      <c r="I487" s="317">
        <v>822.83333333333326</v>
      </c>
      <c r="J487" s="317">
        <v>845.81666666666649</v>
      </c>
      <c r="K487" s="316">
        <v>799.85</v>
      </c>
      <c r="L487" s="316">
        <v>755</v>
      </c>
      <c r="M487" s="316">
        <v>0.99733000000000005</v>
      </c>
      <c r="N487" s="1"/>
      <c r="O487" s="1"/>
    </row>
    <row r="488" spans="1:15" ht="12.75" customHeight="1">
      <c r="A488" s="30">
        <v>478</v>
      </c>
      <c r="B488" s="326" t="s">
        <v>548</v>
      </c>
      <c r="C488" s="316">
        <v>420.15</v>
      </c>
      <c r="D488" s="317">
        <v>424.01666666666665</v>
      </c>
      <c r="E488" s="317">
        <v>403.13333333333333</v>
      </c>
      <c r="F488" s="317">
        <v>386.11666666666667</v>
      </c>
      <c r="G488" s="317">
        <v>365.23333333333335</v>
      </c>
      <c r="H488" s="317">
        <v>441.0333333333333</v>
      </c>
      <c r="I488" s="317">
        <v>461.91666666666663</v>
      </c>
      <c r="J488" s="317">
        <v>478.93333333333328</v>
      </c>
      <c r="K488" s="316">
        <v>444.9</v>
      </c>
      <c r="L488" s="316">
        <v>407</v>
      </c>
      <c r="M488" s="316">
        <v>6.8966500000000002</v>
      </c>
      <c r="N488" s="1"/>
      <c r="O488" s="1"/>
    </row>
    <row r="489" spans="1:15" ht="12.75" customHeight="1">
      <c r="A489" s="30">
        <v>479</v>
      </c>
      <c r="B489" s="326" t="s">
        <v>549</v>
      </c>
      <c r="C489" s="316">
        <v>34.049999999999997</v>
      </c>
      <c r="D489" s="317">
        <v>34.15</v>
      </c>
      <c r="E489" s="317">
        <v>33.699999999999996</v>
      </c>
      <c r="F489" s="317">
        <v>33.349999999999994</v>
      </c>
      <c r="G489" s="317">
        <v>32.899999999999991</v>
      </c>
      <c r="H489" s="317">
        <v>34.5</v>
      </c>
      <c r="I489" s="317">
        <v>34.950000000000003</v>
      </c>
      <c r="J489" s="317">
        <v>35.300000000000004</v>
      </c>
      <c r="K489" s="316">
        <v>34.6</v>
      </c>
      <c r="L489" s="316">
        <v>33.799999999999997</v>
      </c>
      <c r="M489" s="316">
        <v>25.158670000000001</v>
      </c>
      <c r="N489" s="1"/>
      <c r="O489" s="1"/>
    </row>
    <row r="490" spans="1:15" ht="12.75" customHeight="1">
      <c r="A490" s="30">
        <v>480</v>
      </c>
      <c r="B490" s="326" t="s">
        <v>550</v>
      </c>
      <c r="C490" s="316">
        <v>817.95</v>
      </c>
      <c r="D490" s="317">
        <v>831.16666666666663</v>
      </c>
      <c r="E490" s="317">
        <v>800.33333333333326</v>
      </c>
      <c r="F490" s="317">
        <v>782.71666666666658</v>
      </c>
      <c r="G490" s="317">
        <v>751.88333333333321</v>
      </c>
      <c r="H490" s="317">
        <v>848.7833333333333</v>
      </c>
      <c r="I490" s="317">
        <v>879.61666666666656</v>
      </c>
      <c r="J490" s="317">
        <v>897.23333333333335</v>
      </c>
      <c r="K490" s="316">
        <v>862</v>
      </c>
      <c r="L490" s="316">
        <v>813.55</v>
      </c>
      <c r="M490" s="316">
        <v>0.51197000000000004</v>
      </c>
      <c r="N490" s="1"/>
      <c r="O490" s="1"/>
    </row>
    <row r="491" spans="1:15" ht="12.75" customHeight="1">
      <c r="A491" s="30">
        <v>481</v>
      </c>
      <c r="B491" s="326" t="s">
        <v>552</v>
      </c>
      <c r="C491" s="316">
        <v>390.1</v>
      </c>
      <c r="D491" s="317">
        <v>382.43333333333334</v>
      </c>
      <c r="E491" s="317">
        <v>369.86666666666667</v>
      </c>
      <c r="F491" s="317">
        <v>349.63333333333333</v>
      </c>
      <c r="G491" s="317">
        <v>337.06666666666666</v>
      </c>
      <c r="H491" s="317">
        <v>402.66666666666669</v>
      </c>
      <c r="I491" s="317">
        <v>415.23333333333341</v>
      </c>
      <c r="J491" s="317">
        <v>435.4666666666667</v>
      </c>
      <c r="K491" s="316">
        <v>395</v>
      </c>
      <c r="L491" s="316">
        <v>362.2</v>
      </c>
      <c r="M491" s="316">
        <v>24.510380000000001</v>
      </c>
      <c r="N491" s="1"/>
      <c r="O491" s="1"/>
    </row>
    <row r="492" spans="1:15" ht="12.75" customHeight="1">
      <c r="A492" s="30">
        <v>482</v>
      </c>
      <c r="B492" s="326" t="s">
        <v>280</v>
      </c>
      <c r="C492" s="316">
        <v>1075.5999999999999</v>
      </c>
      <c r="D492" s="317">
        <v>1074.6166666666666</v>
      </c>
      <c r="E492" s="317">
        <v>1060.9833333333331</v>
      </c>
      <c r="F492" s="317">
        <v>1046.3666666666666</v>
      </c>
      <c r="G492" s="317">
        <v>1032.7333333333331</v>
      </c>
      <c r="H492" s="317">
        <v>1089.2333333333331</v>
      </c>
      <c r="I492" s="317">
        <v>1102.8666666666668</v>
      </c>
      <c r="J492" s="317">
        <v>1117.4833333333331</v>
      </c>
      <c r="K492" s="316">
        <v>1088.25</v>
      </c>
      <c r="L492" s="316">
        <v>1060</v>
      </c>
      <c r="M492" s="316">
        <v>4.2178800000000001</v>
      </c>
      <c r="N492" s="1"/>
      <c r="O492" s="1"/>
    </row>
    <row r="493" spans="1:15" ht="12.75" customHeight="1">
      <c r="A493" s="30">
        <v>483</v>
      </c>
      <c r="B493" s="326" t="s">
        <v>211</v>
      </c>
      <c r="C493" s="316">
        <v>360.4</v>
      </c>
      <c r="D493" s="317">
        <v>362.81666666666666</v>
      </c>
      <c r="E493" s="317">
        <v>353.63333333333333</v>
      </c>
      <c r="F493" s="317">
        <v>346.86666666666667</v>
      </c>
      <c r="G493" s="317">
        <v>337.68333333333334</v>
      </c>
      <c r="H493" s="317">
        <v>369.58333333333331</v>
      </c>
      <c r="I493" s="317">
        <v>378.76666666666659</v>
      </c>
      <c r="J493" s="317">
        <v>385.5333333333333</v>
      </c>
      <c r="K493" s="316">
        <v>372</v>
      </c>
      <c r="L493" s="316">
        <v>356.05</v>
      </c>
      <c r="M493" s="316">
        <v>173.72415000000001</v>
      </c>
      <c r="N493" s="1"/>
      <c r="O493" s="1"/>
    </row>
    <row r="494" spans="1:15" ht="12.75" customHeight="1">
      <c r="A494" s="30">
        <v>484</v>
      </c>
      <c r="B494" s="326" t="s">
        <v>553</v>
      </c>
      <c r="C494" s="316">
        <v>2099.9499999999998</v>
      </c>
      <c r="D494" s="317">
        <v>2101.7999999999997</v>
      </c>
      <c r="E494" s="317">
        <v>2074.5999999999995</v>
      </c>
      <c r="F494" s="317">
        <v>2049.2499999999995</v>
      </c>
      <c r="G494" s="317">
        <v>2022.0499999999993</v>
      </c>
      <c r="H494" s="317">
        <v>2127.1499999999996</v>
      </c>
      <c r="I494" s="317">
        <v>2154.3499999999995</v>
      </c>
      <c r="J494" s="317">
        <v>2179.6999999999998</v>
      </c>
      <c r="K494" s="316">
        <v>2129</v>
      </c>
      <c r="L494" s="316">
        <v>2076.4499999999998</v>
      </c>
      <c r="M494" s="316">
        <v>0.18507999999999999</v>
      </c>
      <c r="N494" s="1"/>
      <c r="O494" s="1"/>
    </row>
    <row r="495" spans="1:15" ht="12.75" customHeight="1">
      <c r="A495" s="30">
        <v>485</v>
      </c>
      <c r="B495" s="326" t="s">
        <v>279</v>
      </c>
      <c r="C495" s="316">
        <v>206.85</v>
      </c>
      <c r="D495" s="317">
        <v>207.51666666666665</v>
      </c>
      <c r="E495" s="317">
        <v>204.6333333333333</v>
      </c>
      <c r="F495" s="317">
        <v>202.41666666666666</v>
      </c>
      <c r="G495" s="317">
        <v>199.5333333333333</v>
      </c>
      <c r="H495" s="317">
        <v>209.73333333333329</v>
      </c>
      <c r="I495" s="317">
        <v>212.61666666666662</v>
      </c>
      <c r="J495" s="317">
        <v>214.83333333333329</v>
      </c>
      <c r="K495" s="316">
        <v>210.4</v>
      </c>
      <c r="L495" s="316">
        <v>205.3</v>
      </c>
      <c r="M495" s="316">
        <v>1.3955299999999999</v>
      </c>
      <c r="N495" s="1"/>
      <c r="O495" s="1"/>
    </row>
    <row r="496" spans="1:15" ht="12.75" customHeight="1">
      <c r="A496" s="30">
        <v>486</v>
      </c>
      <c r="B496" s="326" t="s">
        <v>554</v>
      </c>
      <c r="C496" s="316">
        <v>1969.05</v>
      </c>
      <c r="D496" s="317">
        <v>1944.3500000000001</v>
      </c>
      <c r="E496" s="317">
        <v>1894.7000000000003</v>
      </c>
      <c r="F496" s="317">
        <v>1820.3500000000001</v>
      </c>
      <c r="G496" s="317">
        <v>1770.7000000000003</v>
      </c>
      <c r="H496" s="317">
        <v>2018.7000000000003</v>
      </c>
      <c r="I496" s="317">
        <v>2068.3500000000004</v>
      </c>
      <c r="J496" s="317">
        <v>2142.7000000000003</v>
      </c>
      <c r="K496" s="316">
        <v>1994</v>
      </c>
      <c r="L496" s="316">
        <v>1870</v>
      </c>
      <c r="M496" s="316">
        <v>0.87985999999999998</v>
      </c>
      <c r="N496" s="1"/>
      <c r="O496" s="1"/>
    </row>
    <row r="497" spans="1:15" ht="12.75" customHeight="1">
      <c r="A497" s="30">
        <v>487</v>
      </c>
      <c r="B497" s="326" t="s">
        <v>547</v>
      </c>
      <c r="C497" s="316">
        <v>643.45000000000005</v>
      </c>
      <c r="D497" s="317">
        <v>646.81666666666672</v>
      </c>
      <c r="E497" s="317">
        <v>621.63333333333344</v>
      </c>
      <c r="F497" s="317">
        <v>599.81666666666672</v>
      </c>
      <c r="G497" s="317">
        <v>574.63333333333344</v>
      </c>
      <c r="H497" s="317">
        <v>668.63333333333344</v>
      </c>
      <c r="I497" s="317">
        <v>693.81666666666661</v>
      </c>
      <c r="J497" s="317">
        <v>715.63333333333344</v>
      </c>
      <c r="K497" s="316">
        <v>672</v>
      </c>
      <c r="L497" s="316">
        <v>625</v>
      </c>
      <c r="M497" s="316">
        <v>5.6165700000000003</v>
      </c>
      <c r="N497" s="1"/>
      <c r="O497" s="1"/>
    </row>
    <row r="498" spans="1:15" ht="12.75" customHeight="1">
      <c r="A498" s="30">
        <v>488</v>
      </c>
      <c r="B498" s="326" t="s">
        <v>546</v>
      </c>
      <c r="C498" s="316">
        <v>2971.2</v>
      </c>
      <c r="D498" s="317">
        <v>2990.1166666666668</v>
      </c>
      <c r="E498" s="317">
        <v>2929.0833333333335</v>
      </c>
      <c r="F498" s="317">
        <v>2886.9666666666667</v>
      </c>
      <c r="G498" s="317">
        <v>2825.9333333333334</v>
      </c>
      <c r="H498" s="317">
        <v>3032.2333333333336</v>
      </c>
      <c r="I498" s="317">
        <v>3093.2666666666664</v>
      </c>
      <c r="J498" s="317">
        <v>3135.3833333333337</v>
      </c>
      <c r="K498" s="316">
        <v>3051.15</v>
      </c>
      <c r="L498" s="316">
        <v>2948</v>
      </c>
      <c r="M498" s="316">
        <v>0.12204</v>
      </c>
      <c r="N498" s="1"/>
      <c r="O498" s="1"/>
    </row>
    <row r="499" spans="1:15" ht="12.75" customHeight="1">
      <c r="A499" s="30">
        <v>489</v>
      </c>
      <c r="B499" s="326" t="s">
        <v>212</v>
      </c>
      <c r="C499" s="316">
        <v>1069.3</v>
      </c>
      <c r="D499" s="317">
        <v>1071.2833333333333</v>
      </c>
      <c r="E499" s="317">
        <v>1043.0166666666667</v>
      </c>
      <c r="F499" s="317">
        <v>1016.7333333333333</v>
      </c>
      <c r="G499" s="317">
        <v>988.4666666666667</v>
      </c>
      <c r="H499" s="317">
        <v>1097.5666666666666</v>
      </c>
      <c r="I499" s="317">
        <v>1125.833333333333</v>
      </c>
      <c r="J499" s="317">
        <v>1152.1166666666666</v>
      </c>
      <c r="K499" s="316">
        <v>1099.55</v>
      </c>
      <c r="L499" s="316">
        <v>1045</v>
      </c>
      <c r="M499" s="316">
        <v>42.790509999999998</v>
      </c>
      <c r="N499" s="1"/>
      <c r="O499" s="1"/>
    </row>
    <row r="500" spans="1:15" ht="12.75" customHeight="1">
      <c r="A500" s="30">
        <v>490</v>
      </c>
      <c r="B500" s="326" t="s">
        <v>551</v>
      </c>
      <c r="C500" s="316">
        <v>385.5</v>
      </c>
      <c r="D500" s="317">
        <v>374.48333333333335</v>
      </c>
      <c r="E500" s="317">
        <v>346.01666666666671</v>
      </c>
      <c r="F500" s="317">
        <v>306.53333333333336</v>
      </c>
      <c r="G500" s="317">
        <v>278.06666666666672</v>
      </c>
      <c r="H500" s="317">
        <v>413.9666666666667</v>
      </c>
      <c r="I500" s="317">
        <v>442.43333333333339</v>
      </c>
      <c r="J500" s="317">
        <v>481.91666666666669</v>
      </c>
      <c r="K500" s="316">
        <v>402.95</v>
      </c>
      <c r="L500" s="316">
        <v>335</v>
      </c>
      <c r="M500" s="316">
        <v>40.050840000000001</v>
      </c>
      <c r="N500" s="1"/>
      <c r="O500" s="1"/>
    </row>
    <row r="501" spans="1:15" ht="12.75" customHeight="1">
      <c r="A501" s="30">
        <v>491</v>
      </c>
      <c r="B501" s="326" t="s">
        <v>555</v>
      </c>
      <c r="C501" s="316">
        <v>198.95</v>
      </c>
      <c r="D501" s="317">
        <v>195.25</v>
      </c>
      <c r="E501" s="317">
        <v>189.9</v>
      </c>
      <c r="F501" s="317">
        <v>180.85</v>
      </c>
      <c r="G501" s="317">
        <v>175.5</v>
      </c>
      <c r="H501" s="317">
        <v>204.3</v>
      </c>
      <c r="I501" s="317">
        <v>209.65000000000003</v>
      </c>
      <c r="J501" s="317">
        <v>218.70000000000002</v>
      </c>
      <c r="K501" s="316">
        <v>200.6</v>
      </c>
      <c r="L501" s="316">
        <v>186.2</v>
      </c>
      <c r="M501" s="316">
        <v>10.77857</v>
      </c>
      <c r="N501" s="1"/>
      <c r="O501" s="1"/>
    </row>
    <row r="502" spans="1:15" ht="12.75" customHeight="1">
      <c r="A502" s="30">
        <v>492</v>
      </c>
      <c r="B502" s="326" t="s">
        <v>556</v>
      </c>
      <c r="C502" s="316">
        <v>79.95</v>
      </c>
      <c r="D502" s="317">
        <v>79.833333333333329</v>
      </c>
      <c r="E502" s="317">
        <v>77.666666666666657</v>
      </c>
      <c r="F502" s="317">
        <v>75.383333333333326</v>
      </c>
      <c r="G502" s="317">
        <v>73.216666666666654</v>
      </c>
      <c r="H502" s="317">
        <v>82.11666666666666</v>
      </c>
      <c r="I502" s="317">
        <v>84.283333333333317</v>
      </c>
      <c r="J502" s="317">
        <v>86.566666666666663</v>
      </c>
      <c r="K502" s="316">
        <v>82</v>
      </c>
      <c r="L502" s="316">
        <v>77.55</v>
      </c>
      <c r="M502" s="316">
        <v>20.285430000000002</v>
      </c>
      <c r="N502" s="1"/>
      <c r="O502" s="1"/>
    </row>
    <row r="503" spans="1:15" ht="12.75" customHeight="1">
      <c r="A503" s="30">
        <v>493</v>
      </c>
      <c r="B503" s="326" t="s">
        <v>557</v>
      </c>
      <c r="C503" s="316">
        <v>441.1</v>
      </c>
      <c r="D503" s="317">
        <v>444.88333333333338</v>
      </c>
      <c r="E503" s="317">
        <v>423.76666666666677</v>
      </c>
      <c r="F503" s="317">
        <v>406.43333333333339</v>
      </c>
      <c r="G503" s="317">
        <v>385.31666666666678</v>
      </c>
      <c r="H503" s="317">
        <v>462.21666666666675</v>
      </c>
      <c r="I503" s="317">
        <v>483.33333333333343</v>
      </c>
      <c r="J503" s="317">
        <v>500.66666666666674</v>
      </c>
      <c r="K503" s="316">
        <v>466</v>
      </c>
      <c r="L503" s="316">
        <v>427.55</v>
      </c>
      <c r="M503" s="316">
        <v>1.1050199999999999</v>
      </c>
      <c r="N503" s="1"/>
      <c r="O503" s="1"/>
    </row>
    <row r="504" spans="1:15" ht="12.75" customHeight="1">
      <c r="A504" s="30">
        <v>494</v>
      </c>
      <c r="B504" s="326" t="s">
        <v>281</v>
      </c>
      <c r="C504" s="316">
        <v>1603.7</v>
      </c>
      <c r="D504" s="317">
        <v>1595.0833333333333</v>
      </c>
      <c r="E504" s="317">
        <v>1569.6666666666665</v>
      </c>
      <c r="F504" s="317">
        <v>1535.6333333333332</v>
      </c>
      <c r="G504" s="317">
        <v>1510.2166666666665</v>
      </c>
      <c r="H504" s="317">
        <v>1629.1166666666666</v>
      </c>
      <c r="I504" s="317">
        <v>1654.5333333333331</v>
      </c>
      <c r="J504" s="317">
        <v>1688.5666666666666</v>
      </c>
      <c r="K504" s="316">
        <v>1620.5</v>
      </c>
      <c r="L504" s="316">
        <v>1561.05</v>
      </c>
      <c r="M504" s="316">
        <v>1.4628300000000001</v>
      </c>
      <c r="N504" s="1"/>
      <c r="O504" s="1"/>
    </row>
    <row r="505" spans="1:15" ht="12.75" customHeight="1">
      <c r="A505" s="30">
        <v>495</v>
      </c>
      <c r="B505" s="326" t="s">
        <v>213</v>
      </c>
      <c r="C505" s="316">
        <v>485.1</v>
      </c>
      <c r="D505" s="317">
        <v>485.66666666666669</v>
      </c>
      <c r="E505" s="317">
        <v>480.43333333333339</v>
      </c>
      <c r="F505" s="317">
        <v>475.76666666666671</v>
      </c>
      <c r="G505" s="317">
        <v>470.53333333333342</v>
      </c>
      <c r="H505" s="317">
        <v>490.33333333333337</v>
      </c>
      <c r="I505" s="317">
        <v>495.56666666666661</v>
      </c>
      <c r="J505" s="317">
        <v>500.23333333333335</v>
      </c>
      <c r="K505" s="316">
        <v>490.9</v>
      </c>
      <c r="L505" s="316">
        <v>481</v>
      </c>
      <c r="M505" s="316">
        <v>92.208910000000003</v>
      </c>
      <c r="N505" s="1"/>
      <c r="O505" s="1"/>
    </row>
    <row r="506" spans="1:15" ht="12.75" customHeight="1">
      <c r="A506" s="30">
        <v>496</v>
      </c>
      <c r="B506" s="326" t="s">
        <v>558</v>
      </c>
      <c r="C506" s="316">
        <v>257.55</v>
      </c>
      <c r="D506" s="317">
        <v>258.2</v>
      </c>
      <c r="E506" s="317">
        <v>254.39999999999998</v>
      </c>
      <c r="F506" s="317">
        <v>251.25</v>
      </c>
      <c r="G506" s="317">
        <v>247.45</v>
      </c>
      <c r="H506" s="317">
        <v>261.34999999999997</v>
      </c>
      <c r="I506" s="317">
        <v>265.15000000000003</v>
      </c>
      <c r="J506" s="317">
        <v>268.29999999999995</v>
      </c>
      <c r="K506" s="316">
        <v>262</v>
      </c>
      <c r="L506" s="316">
        <v>255.05</v>
      </c>
      <c r="M506" s="316">
        <v>3.1313900000000001</v>
      </c>
      <c r="N506" s="1"/>
      <c r="O506" s="1"/>
    </row>
    <row r="507" spans="1:15" ht="12.75" customHeight="1">
      <c r="A507" s="30">
        <v>497</v>
      </c>
      <c r="B507" s="338" t="s">
        <v>282</v>
      </c>
      <c r="C507" s="339">
        <v>13.2</v>
      </c>
      <c r="D507" s="339">
        <v>13.233333333333334</v>
      </c>
      <c r="E507" s="339">
        <v>13.066666666666668</v>
      </c>
      <c r="F507" s="339">
        <v>12.933333333333334</v>
      </c>
      <c r="G507" s="339">
        <v>12.766666666666667</v>
      </c>
      <c r="H507" s="339">
        <v>13.366666666666669</v>
      </c>
      <c r="I507" s="339">
        <v>13.533333333333333</v>
      </c>
      <c r="J507" s="338">
        <v>13.66666666666667</v>
      </c>
      <c r="K507" s="338">
        <v>13.4</v>
      </c>
      <c r="L507" s="338">
        <v>13.1</v>
      </c>
      <c r="M507" s="270">
        <v>708.58847000000003</v>
      </c>
      <c r="N507" s="1"/>
      <c r="O507" s="1"/>
    </row>
    <row r="508" spans="1:15" ht="12.75" customHeight="1">
      <c r="A508" s="30">
        <v>498</v>
      </c>
      <c r="B508" s="338" t="s">
        <v>214</v>
      </c>
      <c r="C508" s="339">
        <v>248.25</v>
      </c>
      <c r="D508" s="339">
        <v>245.23333333333335</v>
      </c>
      <c r="E508" s="339">
        <v>240.76666666666671</v>
      </c>
      <c r="F508" s="339">
        <v>233.28333333333336</v>
      </c>
      <c r="G508" s="339">
        <v>228.81666666666672</v>
      </c>
      <c r="H508" s="339">
        <v>252.7166666666667</v>
      </c>
      <c r="I508" s="339">
        <v>257.18333333333334</v>
      </c>
      <c r="J508" s="338">
        <v>264.66666666666669</v>
      </c>
      <c r="K508" s="338">
        <v>249.7</v>
      </c>
      <c r="L508" s="338">
        <v>237.75</v>
      </c>
      <c r="M508" s="270">
        <v>90.425870000000003</v>
      </c>
      <c r="N508" s="1"/>
      <c r="O508" s="1"/>
    </row>
    <row r="509" spans="1:15" ht="12.75" customHeight="1">
      <c r="A509" s="30">
        <v>499</v>
      </c>
      <c r="B509" s="338" t="s">
        <v>559</v>
      </c>
      <c r="C509" s="339">
        <v>302.8</v>
      </c>
      <c r="D509" s="339">
        <v>300.90000000000003</v>
      </c>
      <c r="E509" s="339">
        <v>295.10000000000008</v>
      </c>
      <c r="F509" s="339">
        <v>287.40000000000003</v>
      </c>
      <c r="G509" s="339">
        <v>281.60000000000008</v>
      </c>
      <c r="H509" s="339">
        <v>308.60000000000008</v>
      </c>
      <c r="I509" s="339">
        <v>314.40000000000003</v>
      </c>
      <c r="J509" s="338">
        <v>322.10000000000008</v>
      </c>
      <c r="K509" s="338">
        <v>306.7</v>
      </c>
      <c r="L509" s="338">
        <v>293.2</v>
      </c>
      <c r="M509" s="270">
        <v>6.5797499999999998</v>
      </c>
      <c r="N509" s="1"/>
      <c r="O509" s="1"/>
    </row>
    <row r="510" spans="1:15" ht="12.75" customHeight="1">
      <c r="A510" s="30"/>
      <c r="B510" s="338" t="s">
        <v>560</v>
      </c>
      <c r="C510" s="339">
        <v>1628.05</v>
      </c>
      <c r="D510" s="339">
        <v>1637.8833333333332</v>
      </c>
      <c r="E510" s="339">
        <v>1600.7666666666664</v>
      </c>
      <c r="F510" s="339">
        <v>1573.4833333333331</v>
      </c>
      <c r="G510" s="339">
        <v>1536.3666666666663</v>
      </c>
      <c r="H510" s="339">
        <v>1665.1666666666665</v>
      </c>
      <c r="I510" s="339">
        <v>1702.2833333333333</v>
      </c>
      <c r="J510" s="338">
        <v>1729.5666666666666</v>
      </c>
      <c r="K510" s="338">
        <v>1675</v>
      </c>
      <c r="L510" s="338">
        <v>1610.6</v>
      </c>
      <c r="M510" s="270">
        <v>0.25155</v>
      </c>
      <c r="N510" s="1"/>
      <c r="O510" s="1"/>
    </row>
    <row r="511" spans="1:15" ht="12.75" customHeight="1">
      <c r="A511" s="295"/>
      <c r="B511" s="295"/>
      <c r="C511" s="296"/>
      <c r="D511" s="296"/>
      <c r="E511" s="296"/>
      <c r="F511" s="296"/>
      <c r="G511" s="296"/>
      <c r="H511" s="296"/>
      <c r="I511" s="296"/>
      <c r="J511" s="295"/>
      <c r="K511" s="295"/>
      <c r="L511" s="295"/>
      <c r="M511" s="297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33"/>
      <c r="B5" s="434"/>
      <c r="C5" s="433"/>
      <c r="D5" s="43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0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35" t="s">
        <v>563</v>
      </c>
      <c r="C7" s="434"/>
      <c r="D7" s="7">
        <f>Main!B10</f>
        <v>44690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44687</v>
      </c>
      <c r="B10" s="29">
        <v>524288</v>
      </c>
      <c r="C10" s="28" t="s">
        <v>944</v>
      </c>
      <c r="D10" s="28" t="s">
        <v>945</v>
      </c>
      <c r="E10" s="28" t="s">
        <v>573</v>
      </c>
      <c r="F10" s="87">
        <v>53065</v>
      </c>
      <c r="G10" s="29">
        <v>130.37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44687</v>
      </c>
      <c r="B11" s="29">
        <v>531673</v>
      </c>
      <c r="C11" s="28" t="s">
        <v>946</v>
      </c>
      <c r="D11" s="28" t="s">
        <v>947</v>
      </c>
      <c r="E11" s="28" t="s">
        <v>573</v>
      </c>
      <c r="F11" s="87">
        <v>32492</v>
      </c>
      <c r="G11" s="29">
        <v>17.75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44687</v>
      </c>
      <c r="B12" s="29">
        <v>539621</v>
      </c>
      <c r="C12" s="28" t="s">
        <v>948</v>
      </c>
      <c r="D12" s="28" t="s">
        <v>861</v>
      </c>
      <c r="E12" s="28" t="s">
        <v>573</v>
      </c>
      <c r="F12" s="87">
        <v>303954</v>
      </c>
      <c r="G12" s="29">
        <v>3.26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44687</v>
      </c>
      <c r="B13" s="29">
        <v>539662</v>
      </c>
      <c r="C13" s="28" t="s">
        <v>949</v>
      </c>
      <c r="D13" s="28" t="s">
        <v>950</v>
      </c>
      <c r="E13" s="28" t="s">
        <v>572</v>
      </c>
      <c r="F13" s="87">
        <v>18593</v>
      </c>
      <c r="G13" s="29">
        <v>116.08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44687</v>
      </c>
      <c r="B14" s="29">
        <v>539662</v>
      </c>
      <c r="C14" s="28" t="s">
        <v>949</v>
      </c>
      <c r="D14" s="28" t="s">
        <v>951</v>
      </c>
      <c r="E14" s="28" t="s">
        <v>572</v>
      </c>
      <c r="F14" s="87">
        <v>40105</v>
      </c>
      <c r="G14" s="29">
        <v>116.09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44687</v>
      </c>
      <c r="B15" s="29">
        <v>539662</v>
      </c>
      <c r="C15" s="28" t="s">
        <v>949</v>
      </c>
      <c r="D15" s="28" t="s">
        <v>950</v>
      </c>
      <c r="E15" s="28" t="s">
        <v>573</v>
      </c>
      <c r="F15" s="87">
        <v>60176</v>
      </c>
      <c r="G15" s="29">
        <v>116.3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44687</v>
      </c>
      <c r="B16" s="29">
        <v>539662</v>
      </c>
      <c r="C16" s="28" t="s">
        <v>949</v>
      </c>
      <c r="D16" s="28" t="s">
        <v>951</v>
      </c>
      <c r="E16" s="28" t="s">
        <v>573</v>
      </c>
      <c r="F16" s="87">
        <v>150694</v>
      </c>
      <c r="G16" s="29">
        <v>116.3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44687</v>
      </c>
      <c r="B17" s="29">
        <v>539662</v>
      </c>
      <c r="C17" s="28" t="s">
        <v>949</v>
      </c>
      <c r="D17" s="28" t="s">
        <v>952</v>
      </c>
      <c r="E17" s="28" t="s">
        <v>572</v>
      </c>
      <c r="F17" s="87">
        <v>90712</v>
      </c>
      <c r="G17" s="29">
        <v>114.72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44687</v>
      </c>
      <c r="B18" s="29">
        <v>539662</v>
      </c>
      <c r="C18" s="28" t="s">
        <v>949</v>
      </c>
      <c r="D18" s="28" t="s">
        <v>952</v>
      </c>
      <c r="E18" s="28" t="s">
        <v>573</v>
      </c>
      <c r="F18" s="87">
        <v>86712</v>
      </c>
      <c r="G18" s="29">
        <v>115.48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44687</v>
      </c>
      <c r="B19" s="29">
        <v>512379</v>
      </c>
      <c r="C19" s="28" t="s">
        <v>953</v>
      </c>
      <c r="D19" s="28" t="s">
        <v>916</v>
      </c>
      <c r="E19" s="28" t="s">
        <v>572</v>
      </c>
      <c r="F19" s="87">
        <v>1665170</v>
      </c>
      <c r="G19" s="29">
        <v>48.55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44687</v>
      </c>
      <c r="B20" s="29">
        <v>512379</v>
      </c>
      <c r="C20" s="28" t="s">
        <v>953</v>
      </c>
      <c r="D20" s="28" t="s">
        <v>916</v>
      </c>
      <c r="E20" s="28" t="s">
        <v>573</v>
      </c>
      <c r="F20" s="87">
        <v>502086</v>
      </c>
      <c r="G20" s="29">
        <v>46.62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44687</v>
      </c>
      <c r="B21" s="29">
        <v>539559</v>
      </c>
      <c r="C21" s="28" t="s">
        <v>896</v>
      </c>
      <c r="D21" s="28" t="s">
        <v>954</v>
      </c>
      <c r="E21" s="28" t="s">
        <v>573</v>
      </c>
      <c r="F21" s="87">
        <v>50000</v>
      </c>
      <c r="G21" s="29">
        <v>16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44687</v>
      </c>
      <c r="B22" s="29">
        <v>539559</v>
      </c>
      <c r="C22" s="28" t="s">
        <v>896</v>
      </c>
      <c r="D22" s="28" t="s">
        <v>918</v>
      </c>
      <c r="E22" s="28" t="s">
        <v>572</v>
      </c>
      <c r="F22" s="87">
        <v>30000</v>
      </c>
      <c r="G22" s="29">
        <v>15.9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44687</v>
      </c>
      <c r="B23" s="29">
        <v>539559</v>
      </c>
      <c r="C23" s="28" t="s">
        <v>896</v>
      </c>
      <c r="D23" s="28" t="s">
        <v>925</v>
      </c>
      <c r="E23" s="28" t="s">
        <v>572</v>
      </c>
      <c r="F23" s="87">
        <v>200000</v>
      </c>
      <c r="G23" s="29">
        <v>16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44687</v>
      </c>
      <c r="B24" s="29">
        <v>539559</v>
      </c>
      <c r="C24" s="28" t="s">
        <v>896</v>
      </c>
      <c r="D24" s="28" t="s">
        <v>955</v>
      </c>
      <c r="E24" s="28" t="s">
        <v>573</v>
      </c>
      <c r="F24" s="87">
        <v>148177</v>
      </c>
      <c r="G24" s="29">
        <v>16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44687</v>
      </c>
      <c r="B25" s="29">
        <v>540204</v>
      </c>
      <c r="C25" s="28" t="s">
        <v>919</v>
      </c>
      <c r="D25" s="28" t="s">
        <v>920</v>
      </c>
      <c r="E25" s="28" t="s">
        <v>573</v>
      </c>
      <c r="F25" s="87">
        <v>83444</v>
      </c>
      <c r="G25" s="29">
        <v>43.18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44687</v>
      </c>
      <c r="B26" s="29">
        <v>524444</v>
      </c>
      <c r="C26" s="28" t="s">
        <v>956</v>
      </c>
      <c r="D26" s="28" t="s">
        <v>957</v>
      </c>
      <c r="E26" s="28" t="s">
        <v>572</v>
      </c>
      <c r="F26" s="87">
        <v>1818417</v>
      </c>
      <c r="G26" s="29">
        <v>5.66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44687</v>
      </c>
      <c r="B27" s="29">
        <v>524444</v>
      </c>
      <c r="C27" s="28" t="s">
        <v>956</v>
      </c>
      <c r="D27" s="28" t="s">
        <v>957</v>
      </c>
      <c r="E27" s="28" t="s">
        <v>573</v>
      </c>
      <c r="F27" s="87">
        <v>246566</v>
      </c>
      <c r="G27" s="29">
        <v>5.24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44687</v>
      </c>
      <c r="B28" s="29">
        <v>543521</v>
      </c>
      <c r="C28" s="28" t="s">
        <v>958</v>
      </c>
      <c r="D28" s="28" t="s">
        <v>959</v>
      </c>
      <c r="E28" s="28" t="s">
        <v>573</v>
      </c>
      <c r="F28" s="87">
        <v>90000</v>
      </c>
      <c r="G28" s="29">
        <v>10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44687</v>
      </c>
      <c r="B29" s="29">
        <v>543521</v>
      </c>
      <c r="C29" s="28" t="s">
        <v>958</v>
      </c>
      <c r="D29" s="28" t="s">
        <v>960</v>
      </c>
      <c r="E29" s="28" t="s">
        <v>572</v>
      </c>
      <c r="F29" s="87">
        <v>100000</v>
      </c>
      <c r="G29" s="29">
        <v>10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44687</v>
      </c>
      <c r="B30" s="29">
        <v>543521</v>
      </c>
      <c r="C30" s="28" t="s">
        <v>958</v>
      </c>
      <c r="D30" s="28" t="s">
        <v>961</v>
      </c>
      <c r="E30" s="28" t="s">
        <v>572</v>
      </c>
      <c r="F30" s="87">
        <v>1250000</v>
      </c>
      <c r="G30" s="29">
        <v>9.94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44687</v>
      </c>
      <c r="B31" s="29">
        <v>543521</v>
      </c>
      <c r="C31" s="28" t="s">
        <v>958</v>
      </c>
      <c r="D31" s="28" t="s">
        <v>962</v>
      </c>
      <c r="E31" s="28" t="s">
        <v>573</v>
      </c>
      <c r="F31" s="87">
        <v>90000</v>
      </c>
      <c r="G31" s="29">
        <v>10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44687</v>
      </c>
      <c r="B32" s="29">
        <v>543521</v>
      </c>
      <c r="C32" s="28" t="s">
        <v>958</v>
      </c>
      <c r="D32" s="28" t="s">
        <v>963</v>
      </c>
      <c r="E32" s="28" t="s">
        <v>573</v>
      </c>
      <c r="F32" s="87">
        <v>180000</v>
      </c>
      <c r="G32" s="29">
        <v>9.94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44687</v>
      </c>
      <c r="B33" s="29">
        <v>540377</v>
      </c>
      <c r="C33" s="28" t="s">
        <v>914</v>
      </c>
      <c r="D33" s="28" t="s">
        <v>964</v>
      </c>
      <c r="E33" s="28" t="s">
        <v>573</v>
      </c>
      <c r="F33" s="87">
        <v>24000</v>
      </c>
      <c r="G33" s="29">
        <v>66.349999999999994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44687</v>
      </c>
      <c r="B34" s="29">
        <v>540377</v>
      </c>
      <c r="C34" s="28" t="s">
        <v>914</v>
      </c>
      <c r="D34" s="28" t="s">
        <v>965</v>
      </c>
      <c r="E34" s="28" t="s">
        <v>572</v>
      </c>
      <c r="F34" s="87">
        <v>36000</v>
      </c>
      <c r="G34" s="29">
        <v>66.349999999999994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44687</v>
      </c>
      <c r="B35" s="29">
        <v>540377</v>
      </c>
      <c r="C35" s="28" t="s">
        <v>914</v>
      </c>
      <c r="D35" s="28" t="s">
        <v>966</v>
      </c>
      <c r="E35" s="28" t="s">
        <v>573</v>
      </c>
      <c r="F35" s="87">
        <v>24000</v>
      </c>
      <c r="G35" s="29">
        <v>67.040000000000006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44687</v>
      </c>
      <c r="B36" s="29">
        <v>509051</v>
      </c>
      <c r="C36" s="28" t="s">
        <v>903</v>
      </c>
      <c r="D36" s="28" t="s">
        <v>916</v>
      </c>
      <c r="E36" s="28" t="s">
        <v>572</v>
      </c>
      <c r="F36" s="87">
        <v>10596105</v>
      </c>
      <c r="G36" s="29">
        <v>4.8899999999999997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44687</v>
      </c>
      <c r="B37" s="29">
        <v>509051</v>
      </c>
      <c r="C37" s="28" t="s">
        <v>903</v>
      </c>
      <c r="D37" s="28" t="s">
        <v>916</v>
      </c>
      <c r="E37" s="28" t="s">
        <v>573</v>
      </c>
      <c r="F37" s="87">
        <v>5844648</v>
      </c>
      <c r="G37" s="29">
        <v>4.63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44687</v>
      </c>
      <c r="B38" s="29">
        <v>509051</v>
      </c>
      <c r="C38" s="28" t="s">
        <v>903</v>
      </c>
      <c r="D38" s="28" t="s">
        <v>967</v>
      </c>
      <c r="E38" s="28" t="s">
        <v>572</v>
      </c>
      <c r="F38" s="87">
        <v>4960360</v>
      </c>
      <c r="G38" s="29">
        <v>4.67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44687</v>
      </c>
      <c r="B39" s="29">
        <v>509051</v>
      </c>
      <c r="C39" s="28" t="s">
        <v>903</v>
      </c>
      <c r="D39" s="28" t="s">
        <v>967</v>
      </c>
      <c r="E39" s="28" t="s">
        <v>573</v>
      </c>
      <c r="F39" s="87">
        <v>6410347</v>
      </c>
      <c r="G39" s="29">
        <v>4.8099999999999996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44687</v>
      </c>
      <c r="B40" s="29">
        <v>509051</v>
      </c>
      <c r="C40" s="28" t="s">
        <v>903</v>
      </c>
      <c r="D40" s="28" t="s">
        <v>968</v>
      </c>
      <c r="E40" s="28" t="s">
        <v>572</v>
      </c>
      <c r="F40" s="87">
        <v>3441714</v>
      </c>
      <c r="G40" s="29">
        <v>4.72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44687</v>
      </c>
      <c r="B41" s="29">
        <v>509051</v>
      </c>
      <c r="C41" s="28" t="s">
        <v>903</v>
      </c>
      <c r="D41" s="28" t="s">
        <v>887</v>
      </c>
      <c r="E41" s="28" t="s">
        <v>572</v>
      </c>
      <c r="F41" s="87">
        <v>5610556</v>
      </c>
      <c r="G41" s="29">
        <v>4.57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44687</v>
      </c>
      <c r="B42" s="29">
        <v>509051</v>
      </c>
      <c r="C42" s="28" t="s">
        <v>903</v>
      </c>
      <c r="D42" s="28" t="s">
        <v>968</v>
      </c>
      <c r="E42" s="28" t="s">
        <v>573</v>
      </c>
      <c r="F42" s="87">
        <v>5293078</v>
      </c>
      <c r="G42" s="29">
        <v>4.7699999999999996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44687</v>
      </c>
      <c r="B43" s="29">
        <v>509051</v>
      </c>
      <c r="C43" s="28" t="s">
        <v>903</v>
      </c>
      <c r="D43" s="28" t="s">
        <v>887</v>
      </c>
      <c r="E43" s="28" t="s">
        <v>573</v>
      </c>
      <c r="F43" s="87">
        <v>8760556</v>
      </c>
      <c r="G43" s="29">
        <v>4.7699999999999996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44687</v>
      </c>
      <c r="B44" s="29">
        <v>509051</v>
      </c>
      <c r="C44" s="28" t="s">
        <v>903</v>
      </c>
      <c r="D44" s="28" t="s">
        <v>861</v>
      </c>
      <c r="E44" s="28" t="s">
        <v>572</v>
      </c>
      <c r="F44" s="87">
        <v>8904518</v>
      </c>
      <c r="G44" s="29">
        <v>4.49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44687</v>
      </c>
      <c r="B45" s="29">
        <v>509051</v>
      </c>
      <c r="C45" s="28" t="s">
        <v>903</v>
      </c>
      <c r="D45" s="28" t="s">
        <v>969</v>
      </c>
      <c r="E45" s="28" t="s">
        <v>572</v>
      </c>
      <c r="F45" s="87">
        <v>10569838</v>
      </c>
      <c r="G45" s="29">
        <v>4.5599999999999996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44687</v>
      </c>
      <c r="B46" s="29">
        <v>509051</v>
      </c>
      <c r="C46" s="28" t="s">
        <v>903</v>
      </c>
      <c r="D46" s="28" t="s">
        <v>969</v>
      </c>
      <c r="E46" s="28" t="s">
        <v>573</v>
      </c>
      <c r="F46" s="87">
        <v>7185958</v>
      </c>
      <c r="G46" s="29">
        <v>4.6100000000000003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44687</v>
      </c>
      <c r="B47" s="29">
        <v>509051</v>
      </c>
      <c r="C47" s="28" t="s">
        <v>903</v>
      </c>
      <c r="D47" s="28" t="s">
        <v>861</v>
      </c>
      <c r="E47" s="28" t="s">
        <v>573</v>
      </c>
      <c r="F47" s="87">
        <v>8934518</v>
      </c>
      <c r="G47" s="29">
        <v>4.92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44687</v>
      </c>
      <c r="B48" s="29">
        <v>509051</v>
      </c>
      <c r="C48" s="28" t="s">
        <v>903</v>
      </c>
      <c r="D48" s="28" t="s">
        <v>917</v>
      </c>
      <c r="E48" s="28" t="s">
        <v>572</v>
      </c>
      <c r="F48" s="87">
        <v>10812351</v>
      </c>
      <c r="G48" s="29">
        <v>4.88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44687</v>
      </c>
      <c r="B49" s="29">
        <v>509051</v>
      </c>
      <c r="C49" s="28" t="s">
        <v>903</v>
      </c>
      <c r="D49" s="28" t="s">
        <v>917</v>
      </c>
      <c r="E49" s="28" t="s">
        <v>573</v>
      </c>
      <c r="F49" s="87">
        <v>10812351</v>
      </c>
      <c r="G49" s="29">
        <v>4.6500000000000004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44687</v>
      </c>
      <c r="B50" s="29">
        <v>521005</v>
      </c>
      <c r="C50" s="28" t="s">
        <v>970</v>
      </c>
      <c r="D50" s="28" t="s">
        <v>971</v>
      </c>
      <c r="E50" s="28" t="s">
        <v>572</v>
      </c>
      <c r="F50" s="87">
        <v>941</v>
      </c>
      <c r="G50" s="29">
        <v>22.7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44687</v>
      </c>
      <c r="B51" s="29">
        <v>521005</v>
      </c>
      <c r="C51" s="28" t="s">
        <v>970</v>
      </c>
      <c r="D51" s="28" t="s">
        <v>971</v>
      </c>
      <c r="E51" s="28" t="s">
        <v>573</v>
      </c>
      <c r="F51" s="87">
        <v>15000</v>
      </c>
      <c r="G51" s="29">
        <v>22.7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44687</v>
      </c>
      <c r="B52" s="29">
        <v>530201</v>
      </c>
      <c r="C52" s="28" t="s">
        <v>972</v>
      </c>
      <c r="D52" s="28" t="s">
        <v>973</v>
      </c>
      <c r="E52" s="28" t="s">
        <v>573</v>
      </c>
      <c r="F52" s="87">
        <v>400000</v>
      </c>
      <c r="G52" s="29">
        <v>19.420000000000002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44687</v>
      </c>
      <c r="B53" s="29">
        <v>530201</v>
      </c>
      <c r="C53" s="28" t="s">
        <v>972</v>
      </c>
      <c r="D53" s="28" t="s">
        <v>974</v>
      </c>
      <c r="E53" s="28" t="s">
        <v>572</v>
      </c>
      <c r="F53" s="87">
        <v>100000</v>
      </c>
      <c r="G53" s="29">
        <v>18.45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44687</v>
      </c>
      <c r="B54" s="29">
        <v>530201</v>
      </c>
      <c r="C54" s="28" t="s">
        <v>972</v>
      </c>
      <c r="D54" s="28" t="s">
        <v>974</v>
      </c>
      <c r="E54" s="28" t="s">
        <v>573</v>
      </c>
      <c r="F54" s="87">
        <v>377855</v>
      </c>
      <c r="G54" s="29">
        <v>19.89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44687</v>
      </c>
      <c r="B55" s="29">
        <v>512399</v>
      </c>
      <c r="C55" s="28" t="s">
        <v>975</v>
      </c>
      <c r="D55" s="28" t="s">
        <v>976</v>
      </c>
      <c r="E55" s="28" t="s">
        <v>572</v>
      </c>
      <c r="F55" s="87">
        <v>500000</v>
      </c>
      <c r="G55" s="29">
        <v>70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44687</v>
      </c>
      <c r="B56" s="29">
        <v>512399</v>
      </c>
      <c r="C56" s="28" t="s">
        <v>975</v>
      </c>
      <c r="D56" s="28" t="s">
        <v>977</v>
      </c>
      <c r="E56" s="28" t="s">
        <v>573</v>
      </c>
      <c r="F56" s="87">
        <v>500000</v>
      </c>
      <c r="G56" s="29">
        <v>70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44687</v>
      </c>
      <c r="B57" s="29">
        <v>543289</v>
      </c>
      <c r="C57" s="28" t="s">
        <v>921</v>
      </c>
      <c r="D57" s="28" t="s">
        <v>913</v>
      </c>
      <c r="E57" s="28" t="s">
        <v>573</v>
      </c>
      <c r="F57" s="87">
        <v>12000</v>
      </c>
      <c r="G57" s="29">
        <v>9.85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44687</v>
      </c>
      <c r="B58" s="29">
        <v>543522</v>
      </c>
      <c r="C58" s="28" t="s">
        <v>978</v>
      </c>
      <c r="D58" s="28" t="s">
        <v>979</v>
      </c>
      <c r="E58" s="28" t="s">
        <v>572</v>
      </c>
      <c r="F58" s="87">
        <v>9000</v>
      </c>
      <c r="G58" s="29">
        <v>50.58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44687</v>
      </c>
      <c r="B59" s="29">
        <v>539291</v>
      </c>
      <c r="C59" s="28" t="s">
        <v>980</v>
      </c>
      <c r="D59" s="28" t="s">
        <v>981</v>
      </c>
      <c r="E59" s="28" t="s">
        <v>572</v>
      </c>
      <c r="F59" s="87">
        <v>20000</v>
      </c>
      <c r="G59" s="29">
        <v>9.2200000000000006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44687</v>
      </c>
      <c r="B60" s="29">
        <v>543256</v>
      </c>
      <c r="C60" s="28" t="s">
        <v>922</v>
      </c>
      <c r="D60" s="28" t="s">
        <v>982</v>
      </c>
      <c r="E60" s="28" t="s">
        <v>572</v>
      </c>
      <c r="F60" s="87">
        <v>74002</v>
      </c>
      <c r="G60" s="29">
        <v>19.72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44687</v>
      </c>
      <c r="B61" s="29">
        <v>543256</v>
      </c>
      <c r="C61" s="28" t="s">
        <v>922</v>
      </c>
      <c r="D61" s="28" t="s">
        <v>983</v>
      </c>
      <c r="E61" s="28" t="s">
        <v>573</v>
      </c>
      <c r="F61" s="87">
        <v>73000</v>
      </c>
      <c r="G61" s="29">
        <v>19.75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44687</v>
      </c>
      <c r="B62" s="29">
        <v>543519</v>
      </c>
      <c r="C62" s="28" t="s">
        <v>915</v>
      </c>
      <c r="D62" s="28" t="s">
        <v>984</v>
      </c>
      <c r="E62" s="28" t="s">
        <v>572</v>
      </c>
      <c r="F62" s="87">
        <v>12000</v>
      </c>
      <c r="G62" s="29">
        <v>45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44687</v>
      </c>
      <c r="B63" s="29">
        <v>526638</v>
      </c>
      <c r="C63" s="28" t="s">
        <v>985</v>
      </c>
      <c r="D63" s="28" t="s">
        <v>986</v>
      </c>
      <c r="E63" s="28" t="s">
        <v>573</v>
      </c>
      <c r="F63" s="87">
        <v>44343</v>
      </c>
      <c r="G63" s="29">
        <v>55.13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44687</v>
      </c>
      <c r="B64" s="29" t="s">
        <v>721</v>
      </c>
      <c r="C64" s="28" t="s">
        <v>987</v>
      </c>
      <c r="D64" s="28" t="s">
        <v>988</v>
      </c>
      <c r="E64" s="28" t="s">
        <v>572</v>
      </c>
      <c r="F64" s="87">
        <v>497980</v>
      </c>
      <c r="G64" s="29">
        <v>74.52</v>
      </c>
      <c r="H64" s="29" t="s">
        <v>851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44687</v>
      </c>
      <c r="B65" s="29" t="s">
        <v>989</v>
      </c>
      <c r="C65" s="28" t="s">
        <v>990</v>
      </c>
      <c r="D65" s="28" t="s">
        <v>991</v>
      </c>
      <c r="E65" s="28" t="s">
        <v>572</v>
      </c>
      <c r="F65" s="87">
        <v>73855</v>
      </c>
      <c r="G65" s="29">
        <v>296.75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44687</v>
      </c>
      <c r="B66" s="29" t="s">
        <v>992</v>
      </c>
      <c r="C66" s="28" t="s">
        <v>993</v>
      </c>
      <c r="D66" s="28" t="s">
        <v>994</v>
      </c>
      <c r="E66" s="28" t="s">
        <v>572</v>
      </c>
      <c r="F66" s="87">
        <v>77968</v>
      </c>
      <c r="G66" s="29">
        <v>185.44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44687</v>
      </c>
      <c r="B67" s="29" t="s">
        <v>888</v>
      </c>
      <c r="C67" s="28" t="s">
        <v>890</v>
      </c>
      <c r="D67" s="28" t="s">
        <v>868</v>
      </c>
      <c r="E67" s="28" t="s">
        <v>572</v>
      </c>
      <c r="F67" s="87">
        <v>232889</v>
      </c>
      <c r="G67" s="29">
        <v>1023.41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44687</v>
      </c>
      <c r="B68" s="29" t="s">
        <v>888</v>
      </c>
      <c r="C68" s="28" t="s">
        <v>890</v>
      </c>
      <c r="D68" s="28" t="s">
        <v>889</v>
      </c>
      <c r="E68" s="28" t="s">
        <v>572</v>
      </c>
      <c r="F68" s="87">
        <v>267551</v>
      </c>
      <c r="G68" s="29">
        <v>1028.0999999999999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44687</v>
      </c>
      <c r="B69" s="29" t="s">
        <v>888</v>
      </c>
      <c r="C69" s="28" t="s">
        <v>890</v>
      </c>
      <c r="D69" s="28" t="s">
        <v>995</v>
      </c>
      <c r="E69" s="28" t="s">
        <v>572</v>
      </c>
      <c r="F69" s="87">
        <v>69946</v>
      </c>
      <c r="G69" s="29">
        <v>1010.58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44687</v>
      </c>
      <c r="B70" s="29" t="s">
        <v>923</v>
      </c>
      <c r="C70" s="28" t="s">
        <v>924</v>
      </c>
      <c r="D70" s="28" t="s">
        <v>925</v>
      </c>
      <c r="E70" s="28" t="s">
        <v>572</v>
      </c>
      <c r="F70" s="87">
        <v>333718</v>
      </c>
      <c r="G70" s="29">
        <v>30.37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44687</v>
      </c>
      <c r="B71" s="29" t="s">
        <v>989</v>
      </c>
      <c r="C71" s="28" t="s">
        <v>990</v>
      </c>
      <c r="D71" s="28" t="s">
        <v>991</v>
      </c>
      <c r="E71" s="28" t="s">
        <v>573</v>
      </c>
      <c r="F71" s="87">
        <v>73306</v>
      </c>
      <c r="G71" s="29">
        <v>282.77999999999997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44687</v>
      </c>
      <c r="B72" s="29" t="s">
        <v>992</v>
      </c>
      <c r="C72" s="28" t="s">
        <v>993</v>
      </c>
      <c r="D72" s="28" t="s">
        <v>996</v>
      </c>
      <c r="E72" s="28" t="s">
        <v>573</v>
      </c>
      <c r="F72" s="87">
        <v>110717</v>
      </c>
      <c r="G72" s="29">
        <v>196.4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44687</v>
      </c>
      <c r="B73" s="29" t="s">
        <v>888</v>
      </c>
      <c r="C73" s="28" t="s">
        <v>890</v>
      </c>
      <c r="D73" s="28" t="s">
        <v>889</v>
      </c>
      <c r="E73" s="28" t="s">
        <v>573</v>
      </c>
      <c r="F73" s="87">
        <v>273671</v>
      </c>
      <c r="G73" s="29">
        <v>1027.9000000000001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44687</v>
      </c>
      <c r="B74" s="29" t="s">
        <v>888</v>
      </c>
      <c r="C74" s="28" t="s">
        <v>890</v>
      </c>
      <c r="D74" s="28" t="s">
        <v>868</v>
      </c>
      <c r="E74" s="28" t="s">
        <v>573</v>
      </c>
      <c r="F74" s="87">
        <v>232889</v>
      </c>
      <c r="G74" s="29">
        <v>1023.04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44687</v>
      </c>
      <c r="B75" s="29" t="s">
        <v>888</v>
      </c>
      <c r="C75" s="28" t="s">
        <v>890</v>
      </c>
      <c r="D75" s="28" t="s">
        <v>995</v>
      </c>
      <c r="E75" s="28" t="s">
        <v>573</v>
      </c>
      <c r="F75" s="87">
        <v>78435</v>
      </c>
      <c r="G75" s="29">
        <v>1013.65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44687</v>
      </c>
      <c r="B76" s="29" t="s">
        <v>923</v>
      </c>
      <c r="C76" s="28" t="s">
        <v>924</v>
      </c>
      <c r="D76" s="28" t="s">
        <v>925</v>
      </c>
      <c r="E76" s="28" t="s">
        <v>573</v>
      </c>
      <c r="F76" s="87">
        <v>683984</v>
      </c>
      <c r="G76" s="29">
        <v>30.73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44687</v>
      </c>
      <c r="B77" s="29" t="s">
        <v>923</v>
      </c>
      <c r="C77" s="28" t="s">
        <v>924</v>
      </c>
      <c r="D77" s="28" t="s">
        <v>926</v>
      </c>
      <c r="E77" s="28" t="s">
        <v>573</v>
      </c>
      <c r="F77" s="87">
        <v>429342</v>
      </c>
      <c r="G77" s="29">
        <v>30.27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/>
      <c r="B78" s="29"/>
      <c r="C78" s="28"/>
      <c r="D78" s="28"/>
      <c r="E78" s="28"/>
      <c r="F78" s="87"/>
      <c r="G78" s="29"/>
      <c r="H78" s="29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7"/>
  <sheetViews>
    <sheetView zoomScale="85" zoomScaleNormal="85" workbookViewId="0">
      <selection activeCell="A7" sqref="A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29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997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44690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40">
        <v>44641</v>
      </c>
      <c r="C10" s="349"/>
      <c r="D10" s="350" t="s">
        <v>281</v>
      </c>
      <c r="E10" s="351" t="s">
        <v>589</v>
      </c>
      <c r="F10" s="285">
        <v>1640</v>
      </c>
      <c r="G10" s="285">
        <v>1530</v>
      </c>
      <c r="H10" s="285">
        <v>1675</v>
      </c>
      <c r="I10" s="352" t="s">
        <v>863</v>
      </c>
      <c r="J10" s="341" t="s">
        <v>867</v>
      </c>
      <c r="K10" s="341">
        <f t="shared" ref="K10" si="0">H10-F10</f>
        <v>35</v>
      </c>
      <c r="L10" s="342">
        <f t="shared" ref="L10" si="1">(F10*-0.7)/100</f>
        <v>-11.48</v>
      </c>
      <c r="M10" s="343">
        <f t="shared" ref="M10" si="2">(K10+L10)/F10</f>
        <v>1.4341463414634147E-2</v>
      </c>
      <c r="N10" s="341" t="s">
        <v>587</v>
      </c>
      <c r="O10" s="344">
        <v>44683</v>
      </c>
      <c r="P10" s="370">
        <f>VLOOKUP(D10,'MidCap Intra'!B18:C572,2,0)</f>
        <v>1603.7</v>
      </c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51">
        <v>2</v>
      </c>
      <c r="B11" s="248">
        <v>44664</v>
      </c>
      <c r="C11" s="334"/>
      <c r="D11" s="331" t="s">
        <v>342</v>
      </c>
      <c r="E11" s="332" t="s">
        <v>589</v>
      </c>
      <c r="F11" s="251" t="s">
        <v>874</v>
      </c>
      <c r="G11" s="251">
        <v>2395</v>
      </c>
      <c r="H11" s="251"/>
      <c r="I11" s="333" t="s">
        <v>875</v>
      </c>
      <c r="J11" s="278" t="s">
        <v>590</v>
      </c>
      <c r="K11" s="278"/>
      <c r="L11" s="376"/>
      <c r="M11" s="377"/>
      <c r="N11" s="372"/>
      <c r="O11" s="378"/>
      <c r="P11" s="379">
        <f>VLOOKUP(D11,'MidCap Intra'!B26:C580,2,0)</f>
        <v>2398.1999999999998</v>
      </c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59">
        <v>3</v>
      </c>
      <c r="B12" s="357">
        <v>44670</v>
      </c>
      <c r="C12" s="416"/>
      <c r="D12" s="417" t="s">
        <v>488</v>
      </c>
      <c r="E12" s="418" t="s">
        <v>589</v>
      </c>
      <c r="F12" s="359">
        <v>158</v>
      </c>
      <c r="G12" s="359">
        <v>149</v>
      </c>
      <c r="H12" s="359">
        <v>149</v>
      </c>
      <c r="I12" s="419" t="s">
        <v>873</v>
      </c>
      <c r="J12" s="369" t="s">
        <v>927</v>
      </c>
      <c r="K12" s="369">
        <f t="shared" ref="K12" si="3">H12-F12</f>
        <v>-9</v>
      </c>
      <c r="L12" s="388">
        <f t="shared" ref="L12" si="4">(F12*-0.7)/100</f>
        <v>-1.1059999999999999</v>
      </c>
      <c r="M12" s="389">
        <f t="shared" ref="M12" si="5">(K12+L12)/F12</f>
        <v>-6.3962025316455701E-2</v>
      </c>
      <c r="N12" s="369" t="s">
        <v>599</v>
      </c>
      <c r="O12" s="390">
        <v>44686</v>
      </c>
      <c r="P12" s="415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44671</v>
      </c>
      <c r="C13" s="334"/>
      <c r="D13" s="331" t="s">
        <v>136</v>
      </c>
      <c r="E13" s="332" t="s">
        <v>589</v>
      </c>
      <c r="F13" s="251" t="s">
        <v>866</v>
      </c>
      <c r="G13" s="251">
        <v>695</v>
      </c>
      <c r="H13" s="251"/>
      <c r="I13" s="333" t="s">
        <v>878</v>
      </c>
      <c r="J13" s="278" t="s">
        <v>590</v>
      </c>
      <c r="K13" s="375"/>
      <c r="L13" s="299"/>
      <c r="M13" s="300"/>
      <c r="N13" s="298"/>
      <c r="O13" s="323"/>
      <c r="P13" s="298">
        <f>VLOOKUP(D13,'MidCap Intra'!B28:C582,2,0)</f>
        <v>704.55</v>
      </c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ht="13.9" customHeight="1">
      <c r="A14" s="251"/>
      <c r="B14" s="248"/>
      <c r="C14" s="334"/>
      <c r="D14" s="331"/>
      <c r="E14" s="332"/>
      <c r="F14" s="251"/>
      <c r="G14" s="251"/>
      <c r="H14" s="251"/>
      <c r="I14" s="333"/>
      <c r="J14" s="278"/>
      <c r="K14" s="375"/>
      <c r="L14" s="299"/>
      <c r="M14" s="300"/>
      <c r="N14" s="298"/>
      <c r="O14" s="323"/>
      <c r="P14" s="37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4.25" customHeight="1">
      <c r="A15" s="107"/>
      <c r="B15" s="108"/>
      <c r="C15" s="109"/>
      <c r="D15" s="110"/>
      <c r="E15" s="111"/>
      <c r="F15" s="111"/>
      <c r="H15" s="111"/>
      <c r="I15" s="112"/>
      <c r="J15" s="113"/>
      <c r="K15" s="113"/>
      <c r="L15" s="114"/>
      <c r="M15" s="115"/>
      <c r="N15" s="116"/>
      <c r="O15" s="117"/>
      <c r="P15" s="118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107"/>
      <c r="B16" s="108"/>
      <c r="C16" s="109"/>
      <c r="D16" s="110"/>
      <c r="E16" s="111"/>
      <c r="F16" s="111"/>
      <c r="G16" s="107"/>
      <c r="H16" s="111"/>
      <c r="I16" s="112"/>
      <c r="J16" s="113"/>
      <c r="K16" s="113"/>
      <c r="L16" s="114"/>
      <c r="M16" s="115"/>
      <c r="N16" s="116"/>
      <c r="O16" s="117"/>
      <c r="P16" s="118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2" customHeight="1">
      <c r="A17" s="119" t="s">
        <v>591</v>
      </c>
      <c r="B17" s="120"/>
      <c r="C17" s="121"/>
      <c r="D17" s="122"/>
      <c r="E17" s="123"/>
      <c r="F17" s="123"/>
      <c r="G17" s="123"/>
      <c r="H17" s="123"/>
      <c r="I17" s="123"/>
      <c r="J17" s="124"/>
      <c r="K17" s="123"/>
      <c r="L17" s="125"/>
      <c r="M17" s="56"/>
      <c r="N17" s="124"/>
      <c r="O17" s="12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26" t="s">
        <v>592</v>
      </c>
      <c r="B18" s="119"/>
      <c r="C18" s="119"/>
      <c r="D18" s="119"/>
      <c r="E18" s="41"/>
      <c r="F18" s="127" t="s">
        <v>593</v>
      </c>
      <c r="G18" s="6"/>
      <c r="H18" s="6"/>
      <c r="I18" s="6"/>
      <c r="J18" s="128"/>
      <c r="K18" s="129"/>
      <c r="L18" s="129"/>
      <c r="M18" s="130"/>
      <c r="N18" s="1"/>
      <c r="O18" s="13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9" t="s">
        <v>594</v>
      </c>
      <c r="B19" s="119"/>
      <c r="C19" s="119"/>
      <c r="D19" s="119" t="s">
        <v>850</v>
      </c>
      <c r="E19" s="6"/>
      <c r="F19" s="127" t="s">
        <v>595</v>
      </c>
      <c r="G19" s="6"/>
      <c r="H19" s="6"/>
      <c r="I19" s="6"/>
      <c r="J19" s="128"/>
      <c r="K19" s="129"/>
      <c r="L19" s="129"/>
      <c r="M19" s="130"/>
      <c r="N19" s="1"/>
      <c r="O19" s="13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9"/>
      <c r="B20" s="119"/>
      <c r="C20" s="119"/>
      <c r="D20" s="119"/>
      <c r="E20" s="6"/>
      <c r="F20" s="6"/>
      <c r="G20" s="6"/>
      <c r="H20" s="6"/>
      <c r="I20" s="6"/>
      <c r="J20" s="132"/>
      <c r="K20" s="129"/>
      <c r="L20" s="129"/>
      <c r="M20" s="6"/>
      <c r="N20" s="133"/>
      <c r="O20" s="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.75" customHeight="1">
      <c r="A21" s="1"/>
      <c r="B21" s="134" t="s">
        <v>596</v>
      </c>
      <c r="C21" s="134"/>
      <c r="D21" s="134"/>
      <c r="E21" s="134"/>
      <c r="F21" s="135"/>
      <c r="G21" s="6"/>
      <c r="H21" s="6"/>
      <c r="I21" s="136"/>
      <c r="J21" s="137"/>
      <c r="K21" s="138"/>
      <c r="L21" s="137"/>
      <c r="M21" s="6"/>
      <c r="N21" s="1"/>
      <c r="O21" s="1"/>
      <c r="P21" s="1"/>
      <c r="R21" s="56"/>
      <c r="S21" s="1"/>
      <c r="T21" s="1"/>
      <c r="U21" s="1"/>
      <c r="V21" s="1"/>
      <c r="W21" s="1"/>
      <c r="X21" s="1"/>
      <c r="Y21" s="1"/>
      <c r="Z21" s="1"/>
    </row>
    <row r="22" spans="1:38" ht="38.25" customHeight="1">
      <c r="A22" s="95" t="s">
        <v>16</v>
      </c>
      <c r="B22" s="96" t="s">
        <v>564</v>
      </c>
      <c r="C22" s="98"/>
      <c r="D22" s="97" t="s">
        <v>575</v>
      </c>
      <c r="E22" s="96" t="s">
        <v>576</v>
      </c>
      <c r="F22" s="96" t="s">
        <v>577</v>
      </c>
      <c r="G22" s="96" t="s">
        <v>597</v>
      </c>
      <c r="H22" s="96" t="s">
        <v>579</v>
      </c>
      <c r="I22" s="96" t="s">
        <v>580</v>
      </c>
      <c r="J22" s="96" t="s">
        <v>581</v>
      </c>
      <c r="K22" s="96" t="s">
        <v>598</v>
      </c>
      <c r="L22" s="140" t="s">
        <v>583</v>
      </c>
      <c r="M22" s="98" t="s">
        <v>584</v>
      </c>
      <c r="N22" s="95" t="s">
        <v>585</v>
      </c>
      <c r="O22" s="305" t="s">
        <v>586</v>
      </c>
      <c r="P22" s="282"/>
      <c r="Q22" s="1"/>
      <c r="R22" s="302"/>
      <c r="S22" s="302"/>
      <c r="T22" s="302"/>
      <c r="U22" s="295"/>
      <c r="V22" s="295"/>
      <c r="W22" s="295"/>
      <c r="X22" s="295"/>
      <c r="Y22" s="295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s="257" customFormat="1" ht="15" customHeight="1">
      <c r="A23" s="385">
        <v>1</v>
      </c>
      <c r="B23" s="357">
        <v>44671</v>
      </c>
      <c r="C23" s="386"/>
      <c r="D23" s="387" t="s">
        <v>879</v>
      </c>
      <c r="E23" s="359" t="s">
        <v>589</v>
      </c>
      <c r="F23" s="359">
        <v>233.5</v>
      </c>
      <c r="G23" s="359">
        <v>227</v>
      </c>
      <c r="H23" s="359">
        <v>227</v>
      </c>
      <c r="I23" s="359" t="s">
        <v>880</v>
      </c>
      <c r="J23" s="369" t="s">
        <v>906</v>
      </c>
      <c r="K23" s="369">
        <f t="shared" ref="K23" si="6">H23-F23</f>
        <v>-6.5</v>
      </c>
      <c r="L23" s="388">
        <f t="shared" ref="L23" si="7">(F23*-0.7)/100</f>
        <v>-1.6344999999999998</v>
      </c>
      <c r="M23" s="389">
        <f t="shared" ref="M23" si="8">(K23+L23)/F23</f>
        <v>-3.4837259100642393E-2</v>
      </c>
      <c r="N23" s="369" t="s">
        <v>599</v>
      </c>
      <c r="O23" s="390">
        <v>44685</v>
      </c>
      <c r="P23" s="303"/>
      <c r="Q23" s="303"/>
      <c r="R23" s="304" t="s">
        <v>588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301"/>
      <c r="AJ23" s="294"/>
      <c r="AK23" s="294"/>
      <c r="AL23" s="294"/>
    </row>
    <row r="24" spans="1:38" s="257" customFormat="1" ht="15" customHeight="1">
      <c r="A24" s="335">
        <v>2</v>
      </c>
      <c r="B24" s="248">
        <v>44672</v>
      </c>
      <c r="C24" s="336"/>
      <c r="D24" s="337" t="s">
        <v>520</v>
      </c>
      <c r="E24" s="251" t="s">
        <v>589</v>
      </c>
      <c r="F24" s="251" t="s">
        <v>881</v>
      </c>
      <c r="G24" s="251">
        <v>1920</v>
      </c>
      <c r="H24" s="251"/>
      <c r="I24" s="251" t="s">
        <v>882</v>
      </c>
      <c r="J24" s="298" t="s">
        <v>590</v>
      </c>
      <c r="K24" s="298"/>
      <c r="L24" s="299"/>
      <c r="M24" s="300"/>
      <c r="N24" s="298"/>
      <c r="O24" s="323"/>
      <c r="P24" s="303"/>
      <c r="Q24" s="303"/>
      <c r="R24" s="304" t="s">
        <v>588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301"/>
      <c r="AJ24" s="294"/>
      <c r="AK24" s="294"/>
      <c r="AL24" s="294"/>
    </row>
    <row r="25" spans="1:38" s="257" customFormat="1" ht="15" customHeight="1">
      <c r="A25" s="385">
        <v>3</v>
      </c>
      <c r="B25" s="357">
        <v>44672</v>
      </c>
      <c r="C25" s="386"/>
      <c r="D25" s="387" t="s">
        <v>116</v>
      </c>
      <c r="E25" s="359" t="s">
        <v>589</v>
      </c>
      <c r="F25" s="359">
        <v>1375</v>
      </c>
      <c r="G25" s="359">
        <v>1340</v>
      </c>
      <c r="H25" s="359">
        <v>1340</v>
      </c>
      <c r="I25" s="359">
        <v>1450</v>
      </c>
      <c r="J25" s="369" t="s">
        <v>940</v>
      </c>
      <c r="K25" s="369">
        <f t="shared" ref="K25" si="9">H25-F25</f>
        <v>-35</v>
      </c>
      <c r="L25" s="388">
        <f t="shared" ref="L25" si="10">(F25*-0.7)/100</f>
        <v>-9.6249999999999982</v>
      </c>
      <c r="M25" s="389">
        <f t="shared" ref="M25" si="11">(K25+L25)/F25</f>
        <v>-3.2454545454545451E-2</v>
      </c>
      <c r="N25" s="369" t="s">
        <v>599</v>
      </c>
      <c r="O25" s="390">
        <v>44687</v>
      </c>
      <c r="P25" s="303"/>
      <c r="Q25" s="303"/>
      <c r="R25" s="304" t="s">
        <v>588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301"/>
      <c r="AJ25" s="294"/>
      <c r="AK25" s="294"/>
      <c r="AL25" s="294"/>
    </row>
    <row r="26" spans="1:38" s="257" customFormat="1" ht="15" customHeight="1">
      <c r="A26" s="385">
        <v>4</v>
      </c>
      <c r="B26" s="357">
        <v>44673</v>
      </c>
      <c r="C26" s="386"/>
      <c r="D26" s="387" t="s">
        <v>883</v>
      </c>
      <c r="E26" s="359" t="s">
        <v>589</v>
      </c>
      <c r="F26" s="359">
        <v>1710</v>
      </c>
      <c r="G26" s="359">
        <v>1647</v>
      </c>
      <c r="H26" s="359">
        <v>1647</v>
      </c>
      <c r="I26" s="359" t="s">
        <v>884</v>
      </c>
      <c r="J26" s="369" t="s">
        <v>904</v>
      </c>
      <c r="K26" s="369">
        <f t="shared" ref="K26" si="12">H26-F26</f>
        <v>-63</v>
      </c>
      <c r="L26" s="388">
        <f t="shared" ref="L26" si="13">(F26*-0.7)/100</f>
        <v>-11.97</v>
      </c>
      <c r="M26" s="389">
        <f t="shared" ref="M26" si="14">(K26+L26)/F26</f>
        <v>-4.3842105263157898E-2</v>
      </c>
      <c r="N26" s="369" t="s">
        <v>599</v>
      </c>
      <c r="O26" s="390">
        <v>44685</v>
      </c>
      <c r="P26" s="303"/>
      <c r="Q26" s="303"/>
      <c r="R26" s="304" t="s">
        <v>588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301"/>
      <c r="AJ26" s="294"/>
      <c r="AK26" s="294"/>
      <c r="AL26" s="294"/>
    </row>
    <row r="27" spans="1:38" s="257" customFormat="1" ht="15" customHeight="1">
      <c r="A27" s="335">
        <v>5</v>
      </c>
      <c r="B27" s="248">
        <v>44676</v>
      </c>
      <c r="C27" s="336"/>
      <c r="D27" s="337" t="s">
        <v>199</v>
      </c>
      <c r="E27" s="251" t="s">
        <v>589</v>
      </c>
      <c r="F27" s="251" t="s">
        <v>885</v>
      </c>
      <c r="G27" s="251">
        <v>240</v>
      </c>
      <c r="H27" s="251"/>
      <c r="I27" s="251">
        <v>265</v>
      </c>
      <c r="J27" s="298" t="s">
        <v>590</v>
      </c>
      <c r="K27" s="298"/>
      <c r="L27" s="299"/>
      <c r="M27" s="300"/>
      <c r="N27" s="298"/>
      <c r="O27" s="323"/>
      <c r="P27" s="303"/>
      <c r="Q27" s="303"/>
      <c r="R27" s="304" t="s">
        <v>588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301"/>
      <c r="AJ27" s="294"/>
      <c r="AK27" s="294"/>
      <c r="AL27" s="294"/>
    </row>
    <row r="28" spans="1:38" s="257" customFormat="1" ht="15" customHeight="1">
      <c r="A28" s="385">
        <v>6</v>
      </c>
      <c r="B28" s="357">
        <v>44679</v>
      </c>
      <c r="C28" s="386"/>
      <c r="D28" s="387" t="s">
        <v>296</v>
      </c>
      <c r="E28" s="359" t="s">
        <v>589</v>
      </c>
      <c r="F28" s="359">
        <v>219.5</v>
      </c>
      <c r="G28" s="359">
        <v>214</v>
      </c>
      <c r="H28" s="359">
        <v>214</v>
      </c>
      <c r="I28" s="359" t="s">
        <v>897</v>
      </c>
      <c r="J28" s="369" t="s">
        <v>905</v>
      </c>
      <c r="K28" s="369">
        <f t="shared" ref="K28" si="15">H28-F28</f>
        <v>-5.5</v>
      </c>
      <c r="L28" s="388">
        <f t="shared" ref="L28" si="16">(F28*-0.7)/100</f>
        <v>-1.5364999999999998</v>
      </c>
      <c r="M28" s="389">
        <f t="shared" ref="M28" si="17">(K28+L28)/F28</f>
        <v>-3.2056947608200458E-2</v>
      </c>
      <c r="N28" s="369" t="s">
        <v>599</v>
      </c>
      <c r="O28" s="390">
        <v>44685</v>
      </c>
      <c r="P28" s="303"/>
      <c r="Q28" s="303"/>
      <c r="R28" s="304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01"/>
      <c r="AJ28" s="294"/>
      <c r="AK28" s="294"/>
      <c r="AL28" s="294"/>
    </row>
    <row r="29" spans="1:38" s="257" customFormat="1" ht="15" customHeight="1">
      <c r="A29" s="335">
        <v>7</v>
      </c>
      <c r="B29" s="248">
        <v>44686</v>
      </c>
      <c r="C29" s="336"/>
      <c r="D29" s="337" t="s">
        <v>934</v>
      </c>
      <c r="E29" s="251" t="s">
        <v>589</v>
      </c>
      <c r="F29" s="251" t="s">
        <v>935</v>
      </c>
      <c r="G29" s="251">
        <v>730</v>
      </c>
      <c r="H29" s="251"/>
      <c r="I29" s="251" t="s">
        <v>936</v>
      </c>
      <c r="J29" s="298" t="s">
        <v>590</v>
      </c>
      <c r="K29" s="298"/>
      <c r="L29" s="299"/>
      <c r="M29" s="300"/>
      <c r="N29" s="298"/>
      <c r="O29" s="323"/>
      <c r="P29" s="303"/>
      <c r="Q29" s="303"/>
      <c r="R29" s="304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301"/>
      <c r="AJ29" s="294"/>
      <c r="AK29" s="294"/>
      <c r="AL29" s="294"/>
    </row>
    <row r="30" spans="1:38" ht="15" customHeight="1">
      <c r="A30" s="306"/>
      <c r="B30" s="307"/>
      <c r="C30" s="308"/>
      <c r="D30" s="309"/>
      <c r="E30" s="310"/>
      <c r="F30" s="310"/>
      <c r="G30" s="310"/>
      <c r="H30" s="310"/>
      <c r="I30" s="310"/>
      <c r="J30" s="311"/>
      <c r="K30" s="311"/>
      <c r="L30" s="312"/>
      <c r="M30" s="313"/>
      <c r="N30" s="311"/>
      <c r="O30" s="314"/>
      <c r="P30" s="1"/>
      <c r="Q30" s="1"/>
      <c r="R30" s="315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44.25" customHeight="1">
      <c r="A31" s="119" t="s">
        <v>591</v>
      </c>
      <c r="B31" s="142"/>
      <c r="C31" s="142"/>
      <c r="D31" s="1"/>
      <c r="E31" s="6"/>
      <c r="F31" s="6"/>
      <c r="G31" s="6"/>
      <c r="H31" s="6" t="s">
        <v>603</v>
      </c>
      <c r="I31" s="6"/>
      <c r="J31" s="6"/>
      <c r="K31" s="115"/>
      <c r="L31" s="144"/>
      <c r="M31" s="115"/>
      <c r="N31" s="116"/>
      <c r="O31" s="115"/>
      <c r="P31" s="1"/>
      <c r="Q31" s="1"/>
      <c r="R31" s="6"/>
      <c r="S31" s="1"/>
      <c r="T31" s="1"/>
      <c r="U31" s="1"/>
      <c r="V31" s="1"/>
      <c r="W31" s="1"/>
      <c r="X31" s="1"/>
      <c r="Y31" s="1"/>
      <c r="Z31" s="1"/>
      <c r="AA31" s="1"/>
      <c r="AB31" s="1"/>
      <c r="AC31" s="297"/>
      <c r="AD31" s="297"/>
      <c r="AE31" s="297"/>
      <c r="AF31" s="297"/>
      <c r="AG31" s="297"/>
      <c r="AH31" s="297"/>
    </row>
    <row r="32" spans="1:38" ht="12.75" customHeight="1">
      <c r="A32" s="126" t="s">
        <v>592</v>
      </c>
      <c r="B32" s="119"/>
      <c r="C32" s="119"/>
      <c r="D32" s="119"/>
      <c r="E32" s="41"/>
      <c r="F32" s="127" t="s">
        <v>593</v>
      </c>
      <c r="G32" s="56"/>
      <c r="H32" s="41"/>
      <c r="I32" s="56"/>
      <c r="J32" s="6"/>
      <c r="K32" s="145"/>
      <c r="L32" s="146"/>
      <c r="M32" s="6"/>
      <c r="N32" s="109"/>
      <c r="O32" s="147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26"/>
      <c r="B33" s="119"/>
      <c r="C33" s="119"/>
      <c r="D33" s="119"/>
      <c r="E33" s="6"/>
      <c r="F33" s="127" t="s">
        <v>595</v>
      </c>
      <c r="G33" s="56"/>
      <c r="H33" s="41"/>
      <c r="I33" s="56"/>
      <c r="J33" s="6"/>
      <c r="K33" s="145"/>
      <c r="L33" s="146"/>
      <c r="M33" s="6"/>
      <c r="N33" s="109"/>
      <c r="O33" s="147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9"/>
      <c r="B34" s="119"/>
      <c r="C34" s="119"/>
      <c r="D34" s="119"/>
      <c r="E34" s="6"/>
      <c r="F34" s="6"/>
      <c r="G34" s="6"/>
      <c r="H34" s="6"/>
      <c r="I34" s="6"/>
      <c r="J34" s="132"/>
      <c r="K34" s="129"/>
      <c r="L34" s="130"/>
      <c r="M34" s="6"/>
      <c r="N34" s="133"/>
      <c r="O34" s="1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48" t="s">
        <v>604</v>
      </c>
      <c r="B35" s="148"/>
      <c r="C35" s="148"/>
      <c r="D35" s="148"/>
      <c r="E35" s="6"/>
      <c r="F35" s="6"/>
      <c r="G35" s="6"/>
      <c r="H35" s="6"/>
      <c r="I35" s="6"/>
      <c r="J35" s="6"/>
      <c r="K35" s="6"/>
      <c r="L35" s="6"/>
      <c r="M35" s="6"/>
      <c r="N35" s="6"/>
      <c r="O35" s="2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38.25" customHeight="1">
      <c r="A36" s="96" t="s">
        <v>16</v>
      </c>
      <c r="B36" s="96" t="s">
        <v>564</v>
      </c>
      <c r="C36" s="96"/>
      <c r="D36" s="97" t="s">
        <v>575</v>
      </c>
      <c r="E36" s="96" t="s">
        <v>576</v>
      </c>
      <c r="F36" s="96" t="s">
        <v>577</v>
      </c>
      <c r="G36" s="96" t="s">
        <v>597</v>
      </c>
      <c r="H36" s="96" t="s">
        <v>579</v>
      </c>
      <c r="I36" s="96" t="s">
        <v>580</v>
      </c>
      <c r="J36" s="95" t="s">
        <v>581</v>
      </c>
      <c r="K36" s="149" t="s">
        <v>605</v>
      </c>
      <c r="L36" s="98" t="s">
        <v>583</v>
      </c>
      <c r="M36" s="149" t="s">
        <v>606</v>
      </c>
      <c r="N36" s="96" t="s">
        <v>607</v>
      </c>
      <c r="O36" s="95" t="s">
        <v>585</v>
      </c>
      <c r="P36" s="97" t="s">
        <v>586</v>
      </c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47" customFormat="1" ht="13.15" customHeight="1">
      <c r="A37" s="374">
        <v>1</v>
      </c>
      <c r="B37" s="357">
        <v>44680</v>
      </c>
      <c r="C37" s="358"/>
      <c r="D37" s="358" t="s">
        <v>891</v>
      </c>
      <c r="E37" s="359" t="s">
        <v>589</v>
      </c>
      <c r="F37" s="359">
        <v>4545</v>
      </c>
      <c r="G37" s="359">
        <v>4440</v>
      </c>
      <c r="H37" s="354">
        <v>4440</v>
      </c>
      <c r="I37" s="354" t="s">
        <v>894</v>
      </c>
      <c r="J37" s="353" t="s">
        <v>877</v>
      </c>
      <c r="K37" s="354">
        <f t="shared" ref="K37" si="18">H37-F37</f>
        <v>-105</v>
      </c>
      <c r="L37" s="355">
        <f t="shared" ref="L37:L38" si="19">(H37*N37)*0.07%</f>
        <v>388.50000000000006</v>
      </c>
      <c r="M37" s="356">
        <f t="shared" ref="M37" si="20">(K37*N37)-L37</f>
        <v>-13513.5</v>
      </c>
      <c r="N37" s="354">
        <v>125</v>
      </c>
      <c r="O37" s="369" t="s">
        <v>599</v>
      </c>
      <c r="P37" s="357">
        <v>44683</v>
      </c>
      <c r="Q37" s="249"/>
      <c r="R37" s="253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310"/>
      <c r="AG37" s="307"/>
      <c r="AH37" s="249"/>
      <c r="AI37" s="249"/>
      <c r="AJ37" s="310"/>
      <c r="AK37" s="310"/>
      <c r="AL37" s="310"/>
    </row>
    <row r="38" spans="1:38" s="247" customFormat="1" ht="13.15" customHeight="1">
      <c r="A38" s="374">
        <v>2</v>
      </c>
      <c r="B38" s="357">
        <v>44680</v>
      </c>
      <c r="C38" s="358"/>
      <c r="D38" s="358" t="s">
        <v>892</v>
      </c>
      <c r="E38" s="359" t="s">
        <v>589</v>
      </c>
      <c r="F38" s="359">
        <v>2060</v>
      </c>
      <c r="G38" s="359">
        <v>1990</v>
      </c>
      <c r="H38" s="354">
        <v>1990</v>
      </c>
      <c r="I38" s="354" t="s">
        <v>893</v>
      </c>
      <c r="J38" s="353" t="s">
        <v>907</v>
      </c>
      <c r="K38" s="354">
        <f t="shared" ref="K38" si="21">H38-F38</f>
        <v>-70</v>
      </c>
      <c r="L38" s="355">
        <f t="shared" si="19"/>
        <v>278.60000000000002</v>
      </c>
      <c r="M38" s="356">
        <f t="shared" ref="M38" si="22">(K38*N38)-L38</f>
        <v>-14278.6</v>
      </c>
      <c r="N38" s="354">
        <v>200</v>
      </c>
      <c r="O38" s="369" t="s">
        <v>599</v>
      </c>
      <c r="P38" s="357">
        <v>44685</v>
      </c>
      <c r="Q38" s="249"/>
      <c r="R38" s="253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310"/>
      <c r="AG38" s="307"/>
      <c r="AH38" s="249"/>
      <c r="AI38" s="249"/>
      <c r="AJ38" s="310"/>
      <c r="AK38" s="310"/>
      <c r="AL38" s="310"/>
    </row>
    <row r="39" spans="1:38" s="247" customFormat="1" ht="13.15" customHeight="1">
      <c r="A39" s="374">
        <v>3</v>
      </c>
      <c r="B39" s="357">
        <v>44683</v>
      </c>
      <c r="C39" s="358"/>
      <c r="D39" s="358" t="s">
        <v>886</v>
      </c>
      <c r="E39" s="359" t="s">
        <v>589</v>
      </c>
      <c r="F39" s="359">
        <v>1624</v>
      </c>
      <c r="G39" s="359">
        <v>1585</v>
      </c>
      <c r="H39" s="354">
        <v>1585</v>
      </c>
      <c r="I39" s="354" t="s">
        <v>898</v>
      </c>
      <c r="J39" s="353" t="s">
        <v>928</v>
      </c>
      <c r="K39" s="354">
        <f t="shared" ref="K39" si="23">H39-F39</f>
        <v>-39</v>
      </c>
      <c r="L39" s="355">
        <f t="shared" ref="L39" si="24">(H39*N39)*0.07%</f>
        <v>388.32500000000005</v>
      </c>
      <c r="M39" s="356">
        <f t="shared" ref="M39" si="25">(K39*N39)-L39</f>
        <v>-14038.325000000001</v>
      </c>
      <c r="N39" s="354">
        <v>350</v>
      </c>
      <c r="O39" s="369" t="s">
        <v>599</v>
      </c>
      <c r="P39" s="357">
        <v>44686</v>
      </c>
      <c r="Q39" s="249"/>
      <c r="R39" s="253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310"/>
      <c r="AG39" s="307"/>
      <c r="AH39" s="249"/>
      <c r="AI39" s="249"/>
      <c r="AJ39" s="310"/>
      <c r="AK39" s="310"/>
      <c r="AL39" s="310"/>
    </row>
    <row r="40" spans="1:38" s="247" customFormat="1" ht="13.15" customHeight="1">
      <c r="A40" s="251">
        <v>4</v>
      </c>
      <c r="B40" s="248">
        <v>44686</v>
      </c>
      <c r="C40" s="324"/>
      <c r="D40" s="324" t="s">
        <v>929</v>
      </c>
      <c r="E40" s="251" t="s">
        <v>589</v>
      </c>
      <c r="F40" s="251" t="s">
        <v>931</v>
      </c>
      <c r="G40" s="251">
        <v>360</v>
      </c>
      <c r="H40" s="252"/>
      <c r="I40" s="252" t="s">
        <v>932</v>
      </c>
      <c r="J40" s="298" t="s">
        <v>590</v>
      </c>
      <c r="K40" s="252"/>
      <c r="L40" s="283"/>
      <c r="M40" s="284"/>
      <c r="N40" s="252"/>
      <c r="O40" s="292"/>
      <c r="P40" s="293"/>
      <c r="Q40" s="249"/>
      <c r="R40" s="253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310"/>
      <c r="AG40" s="307"/>
      <c r="AH40" s="249"/>
      <c r="AI40" s="249"/>
      <c r="AJ40" s="310"/>
      <c r="AK40" s="310"/>
      <c r="AL40" s="310"/>
    </row>
    <row r="41" spans="1:38" s="247" customFormat="1" ht="13.15" customHeight="1">
      <c r="A41" s="374">
        <v>5</v>
      </c>
      <c r="B41" s="357">
        <v>44686</v>
      </c>
      <c r="C41" s="358"/>
      <c r="D41" s="358" t="s">
        <v>930</v>
      </c>
      <c r="E41" s="359" t="s">
        <v>589</v>
      </c>
      <c r="F41" s="359">
        <v>523.5</v>
      </c>
      <c r="G41" s="359">
        <v>502</v>
      </c>
      <c r="H41" s="354">
        <v>502</v>
      </c>
      <c r="I41" s="354" t="s">
        <v>933</v>
      </c>
      <c r="J41" s="353" t="s">
        <v>941</v>
      </c>
      <c r="K41" s="354">
        <f t="shared" ref="K41" si="26">H41-F41</f>
        <v>-21.5</v>
      </c>
      <c r="L41" s="355">
        <f t="shared" ref="L41" si="27">(H41*N41)*0.07%</f>
        <v>193.27000000000004</v>
      </c>
      <c r="M41" s="356">
        <f t="shared" ref="M41" si="28">(K41*N41)-L41</f>
        <v>-12018.27</v>
      </c>
      <c r="N41" s="354">
        <v>550</v>
      </c>
      <c r="O41" s="369" t="s">
        <v>599</v>
      </c>
      <c r="P41" s="357">
        <v>44687</v>
      </c>
      <c r="Q41" s="249"/>
      <c r="R41" s="253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310"/>
      <c r="AG41" s="307"/>
      <c r="AH41" s="249"/>
      <c r="AI41" s="249"/>
      <c r="AJ41" s="310"/>
      <c r="AK41" s="310"/>
      <c r="AL41" s="310"/>
    </row>
    <row r="42" spans="1:38" s="247" customFormat="1" ht="13.15" customHeight="1">
      <c r="A42" s="251"/>
      <c r="B42" s="248"/>
      <c r="C42" s="324"/>
      <c r="D42" s="324"/>
      <c r="E42" s="251"/>
      <c r="F42" s="251"/>
      <c r="G42" s="251"/>
      <c r="H42" s="252"/>
      <c r="I42" s="252"/>
      <c r="J42" s="298"/>
      <c r="K42" s="252"/>
      <c r="L42" s="283"/>
      <c r="M42" s="284"/>
      <c r="N42" s="252"/>
      <c r="O42" s="292"/>
      <c r="P42" s="293"/>
      <c r="Q42" s="249"/>
      <c r="R42" s="253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310"/>
      <c r="AG42" s="307"/>
      <c r="AH42" s="249"/>
      <c r="AI42" s="249"/>
      <c r="AJ42" s="310"/>
      <c r="AK42" s="310"/>
      <c r="AL42" s="310"/>
    </row>
    <row r="43" spans="1:38" s="247" customFormat="1" ht="13.15" customHeight="1">
      <c r="A43" s="251"/>
      <c r="B43" s="248"/>
      <c r="C43" s="324"/>
      <c r="D43" s="324"/>
      <c r="E43" s="251"/>
      <c r="F43" s="251"/>
      <c r="G43" s="251"/>
      <c r="H43" s="252"/>
      <c r="I43" s="252"/>
      <c r="J43" s="298"/>
      <c r="K43" s="252"/>
      <c r="L43" s="283"/>
      <c r="M43" s="284"/>
      <c r="N43" s="252"/>
      <c r="O43" s="292"/>
      <c r="P43" s="293"/>
      <c r="Q43" s="249"/>
      <c r="R43" s="253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310"/>
      <c r="AG43" s="307"/>
      <c r="AH43" s="249"/>
      <c r="AI43" s="249"/>
      <c r="AJ43" s="310"/>
      <c r="AK43" s="310"/>
      <c r="AL43" s="310"/>
    </row>
    <row r="44" spans="1:38" s="247" customFormat="1" ht="13.15" customHeight="1">
      <c r="A44" s="251"/>
      <c r="B44" s="248"/>
      <c r="C44" s="324"/>
      <c r="D44" s="324"/>
      <c r="E44" s="251"/>
      <c r="F44" s="251"/>
      <c r="G44" s="251"/>
      <c r="H44" s="252"/>
      <c r="I44" s="252"/>
      <c r="J44" s="298"/>
      <c r="K44" s="252"/>
      <c r="L44" s="283"/>
      <c r="M44" s="284"/>
      <c r="N44" s="252"/>
      <c r="O44" s="292"/>
      <c r="P44" s="293"/>
      <c r="Q44" s="249"/>
      <c r="R44" s="253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310"/>
      <c r="AG44" s="307"/>
      <c r="AH44" s="249"/>
      <c r="AI44" s="249"/>
      <c r="AJ44" s="310"/>
      <c r="AK44" s="310"/>
      <c r="AL44" s="310"/>
    </row>
    <row r="45" spans="1:38" s="247" customFormat="1" ht="13.15" customHeight="1">
      <c r="A45" s="251"/>
      <c r="B45" s="248"/>
      <c r="C45" s="324"/>
      <c r="D45" s="324"/>
      <c r="E45" s="251"/>
      <c r="F45" s="251"/>
      <c r="G45" s="251"/>
      <c r="H45" s="252"/>
      <c r="I45" s="252"/>
      <c r="J45" s="298"/>
      <c r="K45" s="252"/>
      <c r="L45" s="283"/>
      <c r="M45" s="284"/>
      <c r="N45" s="252"/>
      <c r="O45" s="292"/>
      <c r="P45" s="293"/>
      <c r="Q45" s="249"/>
      <c r="R45" s="253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310"/>
      <c r="AG45" s="307"/>
      <c r="AH45" s="249"/>
      <c r="AI45" s="249"/>
      <c r="AJ45" s="310"/>
      <c r="AK45" s="310"/>
      <c r="AL45" s="310"/>
    </row>
    <row r="46" spans="1:38" s="247" customFormat="1" ht="13.15" customHeight="1">
      <c r="A46" s="310"/>
      <c r="B46" s="307"/>
      <c r="C46" s="249"/>
      <c r="D46" s="249"/>
      <c r="E46" s="310"/>
      <c r="F46" s="310"/>
      <c r="G46" s="310"/>
      <c r="H46" s="311"/>
      <c r="I46" s="311"/>
      <c r="J46" s="420"/>
      <c r="K46" s="311"/>
      <c r="L46" s="312"/>
      <c r="M46" s="421"/>
      <c r="N46" s="311"/>
      <c r="O46" s="422"/>
      <c r="P46" s="314"/>
      <c r="Q46" s="249"/>
      <c r="R46" s="253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310"/>
      <c r="AG46" s="307"/>
      <c r="AH46" s="249"/>
      <c r="AI46" s="249"/>
      <c r="AJ46" s="310"/>
      <c r="AK46" s="310"/>
      <c r="AL46" s="310"/>
    </row>
    <row r="47" spans="1:38" ht="13.5" customHeight="1">
      <c r="A47" s="107"/>
      <c r="B47" s="108"/>
      <c r="C47" s="142"/>
      <c r="D47" s="150"/>
      <c r="E47" s="151"/>
      <c r="F47" s="107"/>
      <c r="G47" s="107"/>
      <c r="H47" s="107"/>
      <c r="I47" s="143"/>
      <c r="J47" s="143"/>
      <c r="K47" s="143"/>
      <c r="L47" s="143"/>
      <c r="M47" s="143"/>
      <c r="N47" s="143"/>
      <c r="O47" s="143"/>
      <c r="P47" s="143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>
      <c r="A48" s="152"/>
      <c r="B48" s="108"/>
      <c r="C48" s="109"/>
      <c r="D48" s="153"/>
      <c r="E48" s="112"/>
      <c r="F48" s="112"/>
      <c r="G48" s="112"/>
      <c r="H48" s="112"/>
      <c r="I48" s="112"/>
      <c r="J48" s="6"/>
      <c r="K48" s="112"/>
      <c r="L48" s="112"/>
      <c r="M48" s="6"/>
      <c r="N48" s="1"/>
      <c r="O48" s="109"/>
      <c r="P48" s="41"/>
      <c r="Q48" s="4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54" t="s">
        <v>609</v>
      </c>
      <c r="B49" s="154"/>
      <c r="C49" s="154"/>
      <c r="D49" s="154"/>
      <c r="E49" s="155"/>
      <c r="F49" s="112"/>
      <c r="G49" s="112"/>
      <c r="H49" s="112"/>
      <c r="I49" s="112"/>
      <c r="J49" s="1"/>
      <c r="K49" s="6"/>
      <c r="L49" s="6"/>
      <c r="M49" s="6"/>
      <c r="N49" s="1"/>
      <c r="O49" s="1"/>
      <c r="P49" s="41"/>
      <c r="Q49" s="4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41"/>
      <c r="AH49" s="41"/>
      <c r="AI49" s="41"/>
      <c r="AJ49" s="41"/>
      <c r="AK49" s="41"/>
      <c r="AL49" s="41"/>
    </row>
    <row r="50" spans="1:38" ht="38.25" customHeight="1">
      <c r="A50" s="96" t="s">
        <v>16</v>
      </c>
      <c r="B50" s="96" t="s">
        <v>564</v>
      </c>
      <c r="C50" s="96"/>
      <c r="D50" s="97" t="s">
        <v>575</v>
      </c>
      <c r="E50" s="96" t="s">
        <v>576</v>
      </c>
      <c r="F50" s="96" t="s">
        <v>577</v>
      </c>
      <c r="G50" s="96" t="s">
        <v>597</v>
      </c>
      <c r="H50" s="96" t="s">
        <v>579</v>
      </c>
      <c r="I50" s="96" t="s">
        <v>580</v>
      </c>
      <c r="J50" s="95" t="s">
        <v>581</v>
      </c>
      <c r="K50" s="95" t="s">
        <v>610</v>
      </c>
      <c r="L50" s="98" t="s">
        <v>583</v>
      </c>
      <c r="M50" s="149" t="s">
        <v>606</v>
      </c>
      <c r="N50" s="96" t="s">
        <v>607</v>
      </c>
      <c r="O50" s="96" t="s">
        <v>585</v>
      </c>
      <c r="P50" s="97" t="s">
        <v>586</v>
      </c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s="247" customFormat="1" ht="12.75" customHeight="1">
      <c r="A51" s="391">
        <v>1</v>
      </c>
      <c r="B51" s="357">
        <v>44683</v>
      </c>
      <c r="C51" s="392"/>
      <c r="D51" s="393" t="s">
        <v>900</v>
      </c>
      <c r="E51" s="391" t="s">
        <v>589</v>
      </c>
      <c r="F51" s="391">
        <v>55.5</v>
      </c>
      <c r="G51" s="391">
        <v>29</v>
      </c>
      <c r="H51" s="394">
        <v>29</v>
      </c>
      <c r="I51" s="395" t="s">
        <v>901</v>
      </c>
      <c r="J51" s="353" t="s">
        <v>909</v>
      </c>
      <c r="K51" s="354">
        <f t="shared" ref="K51:K52" si="29">H51-F51</f>
        <v>-26.5</v>
      </c>
      <c r="L51" s="355">
        <v>100</v>
      </c>
      <c r="M51" s="356">
        <f t="shared" ref="M51:M52" si="30">(K51*N51)-L51</f>
        <v>-8050</v>
      </c>
      <c r="N51" s="354">
        <v>300</v>
      </c>
      <c r="O51" s="369" t="s">
        <v>599</v>
      </c>
      <c r="P51" s="357">
        <v>44685</v>
      </c>
      <c r="Q51" s="249"/>
      <c r="R51" s="250" t="s">
        <v>869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</row>
    <row r="52" spans="1:38" s="247" customFormat="1" ht="12.75" customHeight="1">
      <c r="A52" s="396">
        <v>2</v>
      </c>
      <c r="B52" s="340">
        <v>44683</v>
      </c>
      <c r="C52" s="397"/>
      <c r="D52" s="398" t="s">
        <v>899</v>
      </c>
      <c r="E52" s="396" t="s">
        <v>589</v>
      </c>
      <c r="F52" s="396">
        <v>82.5</v>
      </c>
      <c r="G52" s="396">
        <v>40</v>
      </c>
      <c r="H52" s="399">
        <v>107.5</v>
      </c>
      <c r="I52" s="400" t="s">
        <v>902</v>
      </c>
      <c r="J52" s="401" t="s">
        <v>908</v>
      </c>
      <c r="K52" s="402">
        <f t="shared" si="29"/>
        <v>25</v>
      </c>
      <c r="L52" s="403">
        <v>100</v>
      </c>
      <c r="M52" s="404">
        <f t="shared" si="30"/>
        <v>1150</v>
      </c>
      <c r="N52" s="402">
        <v>50</v>
      </c>
      <c r="O52" s="341" t="s">
        <v>587</v>
      </c>
      <c r="P52" s="340">
        <v>44685</v>
      </c>
      <c r="Q52" s="249"/>
      <c r="R52" s="250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</row>
    <row r="53" spans="1:38" s="247" customFormat="1" ht="12.75" customHeight="1">
      <c r="A53" s="405">
        <v>3</v>
      </c>
      <c r="B53" s="406">
        <v>44685</v>
      </c>
      <c r="C53" s="407"/>
      <c r="D53" s="408" t="s">
        <v>910</v>
      </c>
      <c r="E53" s="405" t="s">
        <v>589</v>
      </c>
      <c r="F53" s="405">
        <v>92.5</v>
      </c>
      <c r="G53" s="405">
        <v>50</v>
      </c>
      <c r="H53" s="409">
        <v>50</v>
      </c>
      <c r="I53" s="410" t="s">
        <v>911</v>
      </c>
      <c r="J53" s="411" t="s">
        <v>912</v>
      </c>
      <c r="K53" s="412">
        <f t="shared" ref="K53" si="31">H53-F53</f>
        <v>-42.5</v>
      </c>
      <c r="L53" s="413">
        <v>100</v>
      </c>
      <c r="M53" s="414">
        <f t="shared" ref="M53" si="32">(K53*N53)-L53</f>
        <v>-2225</v>
      </c>
      <c r="N53" s="412">
        <v>50</v>
      </c>
      <c r="O53" s="415" t="s">
        <v>599</v>
      </c>
      <c r="P53" s="406">
        <v>44685</v>
      </c>
      <c r="Q53" s="249"/>
      <c r="R53" s="250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6"/>
    </row>
    <row r="54" spans="1:38" s="247" customFormat="1" ht="12.75" customHeight="1">
      <c r="A54" s="405">
        <v>4</v>
      </c>
      <c r="B54" s="406">
        <v>44686</v>
      </c>
      <c r="C54" s="407"/>
      <c r="D54" s="408" t="s">
        <v>937</v>
      </c>
      <c r="E54" s="405" t="s">
        <v>589</v>
      </c>
      <c r="F54" s="405">
        <v>85</v>
      </c>
      <c r="G54" s="405">
        <v>10</v>
      </c>
      <c r="H54" s="409">
        <v>10</v>
      </c>
      <c r="I54" s="410" t="s">
        <v>938</v>
      </c>
      <c r="J54" s="411" t="s">
        <v>939</v>
      </c>
      <c r="K54" s="412">
        <f t="shared" ref="K54" si="33">H54-F54</f>
        <v>-75</v>
      </c>
      <c r="L54" s="413">
        <v>100</v>
      </c>
      <c r="M54" s="414">
        <f t="shared" ref="M54" si="34">(K54*N54)-L54</f>
        <v>-1975</v>
      </c>
      <c r="N54" s="412">
        <v>25</v>
      </c>
      <c r="O54" s="415" t="s">
        <v>599</v>
      </c>
      <c r="P54" s="406">
        <v>44686</v>
      </c>
      <c r="Q54" s="249"/>
      <c r="R54" s="250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</row>
    <row r="55" spans="1:38" s="247" customFormat="1" ht="12.75" customHeight="1">
      <c r="A55" s="380"/>
      <c r="B55" s="248"/>
      <c r="C55" s="381"/>
      <c r="D55" s="382"/>
      <c r="E55" s="380"/>
      <c r="F55" s="380"/>
      <c r="G55" s="380"/>
      <c r="H55" s="383"/>
      <c r="I55" s="384"/>
      <c r="J55" s="298"/>
      <c r="K55" s="252"/>
      <c r="L55" s="283"/>
      <c r="M55" s="284"/>
      <c r="N55" s="252"/>
      <c r="O55" s="298"/>
      <c r="P55" s="248"/>
      <c r="Q55" s="249"/>
      <c r="R55" s="250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</row>
    <row r="56" spans="1:38" s="247" customFormat="1" ht="12.75" customHeight="1">
      <c r="A56" s="380"/>
      <c r="B56" s="248"/>
      <c r="C56" s="381"/>
      <c r="D56" s="382"/>
      <c r="E56" s="380"/>
      <c r="F56" s="380"/>
      <c r="G56" s="380"/>
      <c r="H56" s="383"/>
      <c r="I56" s="384"/>
      <c r="J56" s="298"/>
      <c r="K56" s="252"/>
      <c r="L56" s="283"/>
      <c r="M56" s="284"/>
      <c r="N56" s="252"/>
      <c r="O56" s="298"/>
      <c r="P56" s="248"/>
      <c r="Q56" s="249"/>
      <c r="R56" s="250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</row>
    <row r="57" spans="1:38" s="247" customFormat="1" ht="12.75" customHeight="1">
      <c r="A57" s="380"/>
      <c r="B57" s="248"/>
      <c r="C57" s="381"/>
      <c r="D57" s="382"/>
      <c r="E57" s="380"/>
      <c r="F57" s="380"/>
      <c r="G57" s="380"/>
      <c r="H57" s="383"/>
      <c r="I57" s="384"/>
      <c r="J57" s="298"/>
      <c r="K57" s="252"/>
      <c r="L57" s="283"/>
      <c r="M57" s="284"/>
      <c r="N57" s="252"/>
      <c r="O57" s="298"/>
      <c r="P57" s="248"/>
      <c r="Q57" s="249"/>
      <c r="R57" s="250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</row>
    <row r="58" spans="1:38" s="247" customFormat="1" ht="12.75" customHeight="1">
      <c r="A58" s="380"/>
      <c r="B58" s="248"/>
      <c r="C58" s="381"/>
      <c r="D58" s="382"/>
      <c r="E58" s="380"/>
      <c r="F58" s="380"/>
      <c r="G58" s="380"/>
      <c r="H58" s="383"/>
      <c r="I58" s="384"/>
      <c r="J58" s="298"/>
      <c r="K58" s="252"/>
      <c r="L58" s="283"/>
      <c r="M58" s="284"/>
      <c r="N58" s="252"/>
      <c r="O58" s="298"/>
      <c r="P58" s="248"/>
      <c r="Q58" s="249"/>
      <c r="R58" s="250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</row>
    <row r="59" spans="1:38" ht="14.25" customHeight="1">
      <c r="A59" s="151"/>
      <c r="B59" s="156"/>
      <c r="C59" s="156"/>
      <c r="D59" s="157"/>
      <c r="E59" s="151"/>
      <c r="F59" s="158"/>
      <c r="G59" s="151"/>
      <c r="H59" s="151"/>
      <c r="I59" s="151"/>
      <c r="J59" s="156"/>
      <c r="K59" s="159"/>
      <c r="L59" s="151"/>
      <c r="M59" s="151"/>
      <c r="N59" s="151"/>
      <c r="O59" s="160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>
      <c r="A60" s="94" t="s">
        <v>611</v>
      </c>
      <c r="B60" s="161"/>
      <c r="C60" s="161"/>
      <c r="D60" s="162"/>
      <c r="E60" s="135"/>
      <c r="F60" s="6"/>
      <c r="G60" s="6"/>
      <c r="H60" s="136"/>
      <c r="I60" s="163"/>
      <c r="J60" s="1"/>
      <c r="K60" s="6"/>
      <c r="L60" s="6"/>
      <c r="M60" s="6"/>
      <c r="N60" s="1"/>
      <c r="O60" s="1"/>
      <c r="Q60" s="1"/>
      <c r="R60" s="6"/>
      <c r="S60" s="1"/>
      <c r="T60" s="1"/>
      <c r="U60" s="1"/>
      <c r="V60" s="1"/>
      <c r="W60" s="1"/>
      <c r="X60" s="1"/>
      <c r="Y60" s="1"/>
      <c r="Z60" s="1"/>
    </row>
    <row r="61" spans="1:38" ht="38.25" customHeight="1">
      <c r="A61" s="95" t="s">
        <v>16</v>
      </c>
      <c r="B61" s="96" t="s">
        <v>564</v>
      </c>
      <c r="C61" s="96"/>
      <c r="D61" s="97" t="s">
        <v>575</v>
      </c>
      <c r="E61" s="96" t="s">
        <v>576</v>
      </c>
      <c r="F61" s="96" t="s">
        <v>577</v>
      </c>
      <c r="G61" s="96" t="s">
        <v>578</v>
      </c>
      <c r="H61" s="96" t="s">
        <v>579</v>
      </c>
      <c r="I61" s="96" t="s">
        <v>580</v>
      </c>
      <c r="J61" s="95" t="s">
        <v>581</v>
      </c>
      <c r="K61" s="139" t="s">
        <v>598</v>
      </c>
      <c r="L61" s="140" t="s">
        <v>583</v>
      </c>
      <c r="M61" s="98" t="s">
        <v>584</v>
      </c>
      <c r="N61" s="96" t="s">
        <v>585</v>
      </c>
      <c r="O61" s="97" t="s">
        <v>586</v>
      </c>
      <c r="P61" s="96" t="s">
        <v>818</v>
      </c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s="247" customFormat="1" ht="14.25" customHeight="1">
      <c r="A62" s="271">
        <v>1</v>
      </c>
      <c r="B62" s="272">
        <v>44488</v>
      </c>
      <c r="C62" s="273"/>
      <c r="D62" s="274" t="s">
        <v>137</v>
      </c>
      <c r="E62" s="275" t="s">
        <v>862</v>
      </c>
      <c r="F62" s="276">
        <v>235.25</v>
      </c>
      <c r="G62" s="276">
        <v>198</v>
      </c>
      <c r="H62" s="275"/>
      <c r="I62" s="277" t="s">
        <v>823</v>
      </c>
      <c r="J62" s="278" t="s">
        <v>590</v>
      </c>
      <c r="K62" s="278"/>
      <c r="L62" s="279"/>
      <c r="M62" s="280"/>
      <c r="N62" s="278"/>
      <c r="O62" s="281"/>
      <c r="P62" s="278"/>
      <c r="Q62" s="246"/>
      <c r="R62" s="1" t="s">
        <v>588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</row>
    <row r="63" spans="1:38" s="247" customFormat="1" ht="12.75" customHeight="1">
      <c r="A63" s="360">
        <v>2</v>
      </c>
      <c r="B63" s="361">
        <v>44651</v>
      </c>
      <c r="C63" s="362"/>
      <c r="D63" s="363" t="s">
        <v>437</v>
      </c>
      <c r="E63" s="364" t="s">
        <v>589</v>
      </c>
      <c r="F63" s="364">
        <v>379</v>
      </c>
      <c r="G63" s="364">
        <v>348</v>
      </c>
      <c r="H63" s="364">
        <v>406</v>
      </c>
      <c r="I63" s="364" t="s">
        <v>865</v>
      </c>
      <c r="J63" s="345" t="s">
        <v>870</v>
      </c>
      <c r="K63" s="345">
        <f t="shared" ref="K63" si="35">H63-F63</f>
        <v>27</v>
      </c>
      <c r="L63" s="346">
        <f t="shared" ref="L63" si="36">(F63*-0.7)/100</f>
        <v>-2.653</v>
      </c>
      <c r="M63" s="347">
        <f t="shared" ref="M63" si="37">(K63+L63)/F63</f>
        <v>6.4240105540897097E-2</v>
      </c>
      <c r="N63" s="345" t="s">
        <v>587</v>
      </c>
      <c r="O63" s="348">
        <v>44657</v>
      </c>
      <c r="P63" s="345">
        <f>VLOOKUP(D63,'MidCap Intra'!B86:C640,2,0)</f>
        <v>374.85</v>
      </c>
      <c r="Q63" s="246"/>
      <c r="R63" s="246" t="s">
        <v>588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</row>
    <row r="64" spans="1:38" s="247" customFormat="1" ht="12.75" customHeight="1">
      <c r="A64" s="365">
        <v>3</v>
      </c>
      <c r="B64" s="366">
        <v>44658</v>
      </c>
      <c r="C64" s="367"/>
      <c r="D64" s="274" t="s">
        <v>415</v>
      </c>
      <c r="E64" s="368" t="s">
        <v>589</v>
      </c>
      <c r="F64" s="368" t="s">
        <v>871</v>
      </c>
      <c r="G64" s="368">
        <v>398</v>
      </c>
      <c r="H64" s="368"/>
      <c r="I64" s="368" t="s">
        <v>872</v>
      </c>
      <c r="J64" s="278" t="s">
        <v>590</v>
      </c>
      <c r="K64" s="278"/>
      <c r="L64" s="279"/>
      <c r="M64" s="280"/>
      <c r="N64" s="278"/>
      <c r="O64" s="281"/>
      <c r="P64" s="278"/>
      <c r="Q64" s="246"/>
      <c r="R64" s="246" t="s">
        <v>588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</row>
    <row r="65" spans="1:38" s="247" customFormat="1" ht="12.75" customHeight="1">
      <c r="A65" s="365">
        <v>4</v>
      </c>
      <c r="B65" s="366">
        <v>44687</v>
      </c>
      <c r="C65" s="367"/>
      <c r="D65" s="274" t="s">
        <v>71</v>
      </c>
      <c r="E65" s="368" t="s">
        <v>589</v>
      </c>
      <c r="F65" s="368" t="s">
        <v>942</v>
      </c>
      <c r="G65" s="368">
        <v>206</v>
      </c>
      <c r="H65" s="368"/>
      <c r="I65" s="368" t="s">
        <v>943</v>
      </c>
      <c r="J65" s="278" t="s">
        <v>590</v>
      </c>
      <c r="K65" s="365"/>
      <c r="L65" s="366"/>
      <c r="M65" s="367"/>
      <c r="N65" s="274"/>
      <c r="O65" s="368"/>
      <c r="P65" s="368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  <c r="AJ65" s="246"/>
      <c r="AK65" s="246"/>
      <c r="AL65" s="246"/>
    </row>
    <row r="66" spans="1:38" ht="14.25" customHeight="1">
      <c r="A66" s="164"/>
      <c r="B66" s="141"/>
      <c r="C66" s="165"/>
      <c r="D66" s="100"/>
      <c r="E66" s="166"/>
      <c r="F66" s="166"/>
      <c r="G66" s="166"/>
      <c r="H66" s="166"/>
      <c r="I66" s="166"/>
      <c r="J66" s="166"/>
      <c r="K66" s="167"/>
      <c r="L66" s="168"/>
      <c r="M66" s="166"/>
      <c r="N66" s="169"/>
      <c r="O66" s="170"/>
      <c r="P66" s="170"/>
      <c r="R66" s="6"/>
      <c r="S66" s="41"/>
      <c r="T66" s="1"/>
      <c r="U66" s="1"/>
      <c r="V66" s="1"/>
      <c r="W66" s="1"/>
      <c r="X66" s="1"/>
      <c r="Y66" s="1"/>
      <c r="Z66" s="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2.75" customHeight="1">
      <c r="A67" s="119" t="s">
        <v>591</v>
      </c>
      <c r="B67" s="119"/>
      <c r="C67" s="119"/>
      <c r="D67" s="119"/>
      <c r="E67" s="41"/>
      <c r="F67" s="127" t="s">
        <v>593</v>
      </c>
      <c r="G67" s="56"/>
      <c r="H67" s="56"/>
      <c r="I67" s="56"/>
      <c r="J67" s="6"/>
      <c r="K67" s="145"/>
      <c r="L67" s="146"/>
      <c r="M67" s="6"/>
      <c r="N67" s="109"/>
      <c r="O67" s="171"/>
      <c r="P67" s="1"/>
      <c r="Q67" s="1"/>
      <c r="R67" s="6"/>
      <c r="S67" s="1"/>
      <c r="T67" s="1"/>
      <c r="U67" s="1"/>
      <c r="V67" s="1"/>
      <c r="W67" s="1"/>
      <c r="X67" s="1"/>
      <c r="Y67" s="1"/>
    </row>
    <row r="68" spans="1:38" ht="12.75" customHeight="1">
      <c r="A68" s="126" t="s">
        <v>592</v>
      </c>
      <c r="B68" s="119"/>
      <c r="C68" s="119"/>
      <c r="D68" s="119"/>
      <c r="E68" s="6"/>
      <c r="F68" s="127" t="s">
        <v>595</v>
      </c>
      <c r="G68" s="6"/>
      <c r="H68" s="6" t="s">
        <v>814</v>
      </c>
      <c r="I68" s="6"/>
      <c r="J68" s="1"/>
      <c r="K68" s="6"/>
      <c r="L68" s="6"/>
      <c r="M68" s="6"/>
      <c r="N68" s="1"/>
      <c r="O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38" ht="12.75" customHeight="1">
      <c r="A69" s="126"/>
      <c r="B69" s="119"/>
      <c r="C69" s="119"/>
      <c r="D69" s="119"/>
      <c r="E69" s="6"/>
      <c r="F69" s="127"/>
      <c r="G69" s="6"/>
      <c r="H69" s="6"/>
      <c r="I69" s="6"/>
      <c r="J69" s="1"/>
      <c r="K69" s="6"/>
      <c r="L69" s="6"/>
      <c r="M69" s="6"/>
      <c r="N69" s="1"/>
      <c r="O69" s="1"/>
      <c r="Q69" s="1"/>
      <c r="R69" s="56"/>
      <c r="S69" s="1"/>
      <c r="T69" s="1"/>
      <c r="U69" s="1"/>
      <c r="V69" s="1"/>
      <c r="W69" s="1"/>
      <c r="X69" s="1"/>
      <c r="Y69" s="1"/>
      <c r="Z69" s="1"/>
    </row>
    <row r="70" spans="1:38" ht="12.75" customHeight="1">
      <c r="A70" s="1"/>
      <c r="B70" s="134" t="s">
        <v>612</v>
      </c>
      <c r="C70" s="134"/>
      <c r="D70" s="134"/>
      <c r="E70" s="134"/>
      <c r="F70" s="135"/>
      <c r="G70" s="6"/>
      <c r="H70" s="6"/>
      <c r="I70" s="136"/>
      <c r="J70" s="137"/>
      <c r="K70" s="138"/>
      <c r="L70" s="137"/>
      <c r="M70" s="6"/>
      <c r="N70" s="1"/>
      <c r="O70" s="1"/>
      <c r="Q70" s="1"/>
      <c r="R70" s="56"/>
      <c r="S70" s="1"/>
      <c r="T70" s="1"/>
      <c r="U70" s="1"/>
      <c r="V70" s="1"/>
      <c r="W70" s="1"/>
      <c r="X70" s="1"/>
      <c r="Y70" s="1"/>
      <c r="Z70" s="1"/>
    </row>
    <row r="71" spans="1:38" ht="38.25" customHeight="1">
      <c r="A71" s="95" t="s">
        <v>16</v>
      </c>
      <c r="B71" s="96" t="s">
        <v>564</v>
      </c>
      <c r="C71" s="96"/>
      <c r="D71" s="97" t="s">
        <v>575</v>
      </c>
      <c r="E71" s="96" t="s">
        <v>576</v>
      </c>
      <c r="F71" s="96" t="s">
        <v>577</v>
      </c>
      <c r="G71" s="96" t="s">
        <v>597</v>
      </c>
      <c r="H71" s="96" t="s">
        <v>579</v>
      </c>
      <c r="I71" s="96" t="s">
        <v>580</v>
      </c>
      <c r="J71" s="172" t="s">
        <v>581</v>
      </c>
      <c r="K71" s="139" t="s">
        <v>598</v>
      </c>
      <c r="L71" s="149" t="s">
        <v>606</v>
      </c>
      <c r="M71" s="96" t="s">
        <v>607</v>
      </c>
      <c r="N71" s="140" t="s">
        <v>583</v>
      </c>
      <c r="O71" s="98" t="s">
        <v>584</v>
      </c>
      <c r="P71" s="96" t="s">
        <v>585</v>
      </c>
      <c r="Q71" s="97" t="s">
        <v>586</v>
      </c>
      <c r="R71" s="56"/>
      <c r="S71" s="1"/>
      <c r="T71" s="1"/>
      <c r="U71" s="1"/>
      <c r="V71" s="1"/>
      <c r="W71" s="1"/>
      <c r="X71" s="1"/>
      <c r="Y71" s="1"/>
      <c r="Z71" s="1"/>
    </row>
    <row r="72" spans="1:38" ht="14.25" customHeight="1">
      <c r="A72" s="101"/>
      <c r="B72" s="102"/>
      <c r="C72" s="173"/>
      <c r="D72" s="103"/>
      <c r="E72" s="104"/>
      <c r="F72" s="174"/>
      <c r="G72" s="101"/>
      <c r="H72" s="104"/>
      <c r="I72" s="105"/>
      <c r="J72" s="175"/>
      <c r="K72" s="175"/>
      <c r="L72" s="176"/>
      <c r="M72" s="99"/>
      <c r="N72" s="176"/>
      <c r="O72" s="177"/>
      <c r="P72" s="178"/>
      <c r="Q72" s="179"/>
      <c r="R72" s="144"/>
      <c r="S72" s="113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38" ht="14.25" customHeight="1">
      <c r="A73" s="101"/>
      <c r="B73" s="102"/>
      <c r="C73" s="173"/>
      <c r="D73" s="103"/>
      <c r="E73" s="104"/>
      <c r="F73" s="174"/>
      <c r="G73" s="101"/>
      <c r="H73" s="104"/>
      <c r="I73" s="105"/>
      <c r="J73" s="175"/>
      <c r="K73" s="175"/>
      <c r="L73" s="176"/>
      <c r="M73" s="99"/>
      <c r="N73" s="176"/>
      <c r="O73" s="177"/>
      <c r="P73" s="178"/>
      <c r="Q73" s="179"/>
      <c r="R73" s="144"/>
      <c r="S73" s="113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38" ht="14.25" customHeight="1">
      <c r="A74" s="101"/>
      <c r="B74" s="102"/>
      <c r="C74" s="173"/>
      <c r="D74" s="103"/>
      <c r="E74" s="104"/>
      <c r="F74" s="174"/>
      <c r="G74" s="101"/>
      <c r="H74" s="104"/>
      <c r="I74" s="105"/>
      <c r="J74" s="175"/>
      <c r="K74" s="175"/>
      <c r="L74" s="176"/>
      <c r="M74" s="99"/>
      <c r="N74" s="176"/>
      <c r="O74" s="177"/>
      <c r="P74" s="178"/>
      <c r="Q74" s="179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4.25" customHeight="1">
      <c r="A75" s="101"/>
      <c r="B75" s="102"/>
      <c r="C75" s="173"/>
      <c r="D75" s="103"/>
      <c r="E75" s="104"/>
      <c r="F75" s="175"/>
      <c r="G75" s="101"/>
      <c r="H75" s="104"/>
      <c r="I75" s="105"/>
      <c r="J75" s="175"/>
      <c r="K75" s="175"/>
      <c r="L75" s="176"/>
      <c r="M75" s="99"/>
      <c r="N75" s="176"/>
      <c r="O75" s="177"/>
      <c r="P75" s="178"/>
      <c r="Q75" s="179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4.25" customHeight="1">
      <c r="A76" s="101"/>
      <c r="B76" s="102"/>
      <c r="C76" s="173"/>
      <c r="D76" s="103"/>
      <c r="E76" s="104"/>
      <c r="F76" s="175"/>
      <c r="G76" s="101"/>
      <c r="H76" s="104"/>
      <c r="I76" s="105"/>
      <c r="J76" s="175"/>
      <c r="K76" s="175"/>
      <c r="L76" s="176"/>
      <c r="M76" s="99"/>
      <c r="N76" s="176"/>
      <c r="O76" s="177"/>
      <c r="P76" s="178"/>
      <c r="Q76" s="179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4.25" customHeight="1">
      <c r="A77" s="101"/>
      <c r="B77" s="102"/>
      <c r="C77" s="173"/>
      <c r="D77" s="103"/>
      <c r="E77" s="104"/>
      <c r="F77" s="174"/>
      <c r="G77" s="101"/>
      <c r="H77" s="104"/>
      <c r="I77" s="105"/>
      <c r="J77" s="175"/>
      <c r="K77" s="175"/>
      <c r="L77" s="176"/>
      <c r="M77" s="99"/>
      <c r="N77" s="176"/>
      <c r="O77" s="177"/>
      <c r="P77" s="178"/>
      <c r="Q77" s="179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4.25" customHeight="1">
      <c r="A78" s="101"/>
      <c r="B78" s="102"/>
      <c r="C78" s="173"/>
      <c r="D78" s="103"/>
      <c r="E78" s="104"/>
      <c r="F78" s="174"/>
      <c r="G78" s="101"/>
      <c r="H78" s="104"/>
      <c r="I78" s="105"/>
      <c r="J78" s="175"/>
      <c r="K78" s="175"/>
      <c r="L78" s="175"/>
      <c r="M78" s="175"/>
      <c r="N78" s="176"/>
      <c r="O78" s="180"/>
      <c r="P78" s="178"/>
      <c r="Q78" s="179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4.25" customHeight="1">
      <c r="A79" s="101"/>
      <c r="B79" s="102"/>
      <c r="C79" s="173"/>
      <c r="D79" s="103"/>
      <c r="E79" s="104"/>
      <c r="F79" s="175"/>
      <c r="G79" s="101"/>
      <c r="H79" s="104"/>
      <c r="I79" s="105"/>
      <c r="J79" s="175"/>
      <c r="K79" s="175"/>
      <c r="L79" s="176"/>
      <c r="M79" s="99"/>
      <c r="N79" s="176"/>
      <c r="O79" s="177"/>
      <c r="P79" s="178"/>
      <c r="Q79" s="179"/>
      <c r="R79" s="144"/>
      <c r="S79" s="113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4.25" customHeight="1">
      <c r="A80" s="101"/>
      <c r="B80" s="102"/>
      <c r="C80" s="173"/>
      <c r="D80" s="103"/>
      <c r="E80" s="104"/>
      <c r="F80" s="174"/>
      <c r="G80" s="101"/>
      <c r="H80" s="104"/>
      <c r="I80" s="105"/>
      <c r="J80" s="181"/>
      <c r="K80" s="181"/>
      <c r="L80" s="181"/>
      <c r="M80" s="181"/>
      <c r="N80" s="182"/>
      <c r="O80" s="177"/>
      <c r="P80" s="106"/>
      <c r="Q80" s="179"/>
      <c r="R80" s="144"/>
      <c r="S80" s="113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26" ht="12.75" customHeight="1">
      <c r="A81" s="126"/>
      <c r="B81" s="119"/>
      <c r="C81" s="119"/>
      <c r="D81" s="119"/>
      <c r="E81" s="6"/>
      <c r="F81" s="127"/>
      <c r="G81" s="6"/>
      <c r="H81" s="6"/>
      <c r="I81" s="6"/>
      <c r="J81" s="1"/>
      <c r="K81" s="6"/>
      <c r="L81" s="6"/>
      <c r="M81" s="6"/>
      <c r="N81" s="1"/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26"/>
      <c r="B82" s="119"/>
      <c r="C82" s="119"/>
      <c r="D82" s="119"/>
      <c r="E82" s="6"/>
      <c r="F82" s="127"/>
      <c r="G82" s="56"/>
      <c r="H82" s="41"/>
      <c r="I82" s="56"/>
      <c r="J82" s="6"/>
      <c r="K82" s="145"/>
      <c r="L82" s="146"/>
      <c r="M82" s="6"/>
      <c r="N82" s="109"/>
      <c r="O82" s="147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56"/>
      <c r="B83" s="108"/>
      <c r="C83" s="108"/>
      <c r="D83" s="41"/>
      <c r="E83" s="56"/>
      <c r="F83" s="56"/>
      <c r="G83" s="56"/>
      <c r="H83" s="41"/>
      <c r="I83" s="56"/>
      <c r="J83" s="6"/>
      <c r="K83" s="145"/>
      <c r="L83" s="146"/>
      <c r="M83" s="6"/>
      <c r="N83" s="109"/>
      <c r="O83" s="147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41"/>
      <c r="B84" s="183" t="s">
        <v>613</v>
      </c>
      <c r="C84" s="183"/>
      <c r="D84" s="183"/>
      <c r="E84" s="183"/>
      <c r="F84" s="6"/>
      <c r="G84" s="6"/>
      <c r="H84" s="137"/>
      <c r="I84" s="6"/>
      <c r="J84" s="137"/>
      <c r="K84" s="138"/>
      <c r="L84" s="6"/>
      <c r="M84" s="6"/>
      <c r="N84" s="1"/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38.25" customHeight="1">
      <c r="A85" s="95" t="s">
        <v>16</v>
      </c>
      <c r="B85" s="96" t="s">
        <v>564</v>
      </c>
      <c r="C85" s="96"/>
      <c r="D85" s="97" t="s">
        <v>575</v>
      </c>
      <c r="E85" s="96" t="s">
        <v>576</v>
      </c>
      <c r="F85" s="96" t="s">
        <v>577</v>
      </c>
      <c r="G85" s="96" t="s">
        <v>614</v>
      </c>
      <c r="H85" s="96" t="s">
        <v>615</v>
      </c>
      <c r="I85" s="96" t="s">
        <v>580</v>
      </c>
      <c r="J85" s="184" t="s">
        <v>581</v>
      </c>
      <c r="K85" s="96" t="s">
        <v>582</v>
      </c>
      <c r="L85" s="96" t="s">
        <v>616</v>
      </c>
      <c r="M85" s="96" t="s">
        <v>585</v>
      </c>
      <c r="N85" s="97" t="s">
        <v>586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85">
        <v>1</v>
      </c>
      <c r="B86" s="186">
        <v>41579</v>
      </c>
      <c r="C86" s="186"/>
      <c r="D86" s="187" t="s">
        <v>617</v>
      </c>
      <c r="E86" s="188" t="s">
        <v>618</v>
      </c>
      <c r="F86" s="189">
        <v>82</v>
      </c>
      <c r="G86" s="188" t="s">
        <v>619</v>
      </c>
      <c r="H86" s="188">
        <v>100</v>
      </c>
      <c r="I86" s="190">
        <v>100</v>
      </c>
      <c r="J86" s="191" t="s">
        <v>620</v>
      </c>
      <c r="K86" s="192">
        <f t="shared" ref="K86:K138" si="38">H86-F86</f>
        <v>18</v>
      </c>
      <c r="L86" s="193">
        <f t="shared" ref="L86:L138" si="39">K86/F86</f>
        <v>0.21951219512195122</v>
      </c>
      <c r="M86" s="188" t="s">
        <v>587</v>
      </c>
      <c r="N86" s="194">
        <v>42657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85">
        <v>2</v>
      </c>
      <c r="B87" s="186">
        <v>41794</v>
      </c>
      <c r="C87" s="186"/>
      <c r="D87" s="187" t="s">
        <v>621</v>
      </c>
      <c r="E87" s="188" t="s">
        <v>589</v>
      </c>
      <c r="F87" s="189">
        <v>257</v>
      </c>
      <c r="G87" s="188" t="s">
        <v>619</v>
      </c>
      <c r="H87" s="188">
        <v>300</v>
      </c>
      <c r="I87" s="190">
        <v>300</v>
      </c>
      <c r="J87" s="191" t="s">
        <v>620</v>
      </c>
      <c r="K87" s="192">
        <f t="shared" si="38"/>
        <v>43</v>
      </c>
      <c r="L87" s="193">
        <f t="shared" si="39"/>
        <v>0.16731517509727625</v>
      </c>
      <c r="M87" s="188" t="s">
        <v>587</v>
      </c>
      <c r="N87" s="194">
        <v>41822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85">
        <v>3</v>
      </c>
      <c r="B88" s="186">
        <v>41828</v>
      </c>
      <c r="C88" s="186"/>
      <c r="D88" s="187" t="s">
        <v>622</v>
      </c>
      <c r="E88" s="188" t="s">
        <v>589</v>
      </c>
      <c r="F88" s="189">
        <v>393</v>
      </c>
      <c r="G88" s="188" t="s">
        <v>619</v>
      </c>
      <c r="H88" s="188">
        <v>468</v>
      </c>
      <c r="I88" s="190">
        <v>468</v>
      </c>
      <c r="J88" s="191" t="s">
        <v>620</v>
      </c>
      <c r="K88" s="192">
        <f t="shared" si="38"/>
        <v>75</v>
      </c>
      <c r="L88" s="193">
        <f t="shared" si="39"/>
        <v>0.19083969465648856</v>
      </c>
      <c r="M88" s="188" t="s">
        <v>587</v>
      </c>
      <c r="N88" s="194">
        <v>41863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85">
        <v>4</v>
      </c>
      <c r="B89" s="186">
        <v>41857</v>
      </c>
      <c r="C89" s="186"/>
      <c r="D89" s="187" t="s">
        <v>623</v>
      </c>
      <c r="E89" s="188" t="s">
        <v>589</v>
      </c>
      <c r="F89" s="189">
        <v>205</v>
      </c>
      <c r="G89" s="188" t="s">
        <v>619</v>
      </c>
      <c r="H89" s="188">
        <v>275</v>
      </c>
      <c r="I89" s="190">
        <v>250</v>
      </c>
      <c r="J89" s="191" t="s">
        <v>620</v>
      </c>
      <c r="K89" s="192">
        <f t="shared" si="38"/>
        <v>70</v>
      </c>
      <c r="L89" s="193">
        <f t="shared" si="39"/>
        <v>0.34146341463414637</v>
      </c>
      <c r="M89" s="188" t="s">
        <v>587</v>
      </c>
      <c r="N89" s="194">
        <v>41962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85">
        <v>5</v>
      </c>
      <c r="B90" s="186">
        <v>41886</v>
      </c>
      <c r="C90" s="186"/>
      <c r="D90" s="187" t="s">
        <v>624</v>
      </c>
      <c r="E90" s="188" t="s">
        <v>589</v>
      </c>
      <c r="F90" s="189">
        <v>162</v>
      </c>
      <c r="G90" s="188" t="s">
        <v>619</v>
      </c>
      <c r="H90" s="188">
        <v>190</v>
      </c>
      <c r="I90" s="190">
        <v>190</v>
      </c>
      <c r="J90" s="191" t="s">
        <v>620</v>
      </c>
      <c r="K90" s="192">
        <f t="shared" si="38"/>
        <v>28</v>
      </c>
      <c r="L90" s="193">
        <f t="shared" si="39"/>
        <v>0.1728395061728395</v>
      </c>
      <c r="M90" s="188" t="s">
        <v>587</v>
      </c>
      <c r="N90" s="194">
        <v>42006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85">
        <v>6</v>
      </c>
      <c r="B91" s="186">
        <v>41886</v>
      </c>
      <c r="C91" s="186"/>
      <c r="D91" s="187" t="s">
        <v>625</v>
      </c>
      <c r="E91" s="188" t="s">
        <v>589</v>
      </c>
      <c r="F91" s="189">
        <v>75</v>
      </c>
      <c r="G91" s="188" t="s">
        <v>619</v>
      </c>
      <c r="H91" s="188">
        <v>91.5</v>
      </c>
      <c r="I91" s="190" t="s">
        <v>626</v>
      </c>
      <c r="J91" s="191" t="s">
        <v>627</v>
      </c>
      <c r="K91" s="192">
        <f t="shared" si="38"/>
        <v>16.5</v>
      </c>
      <c r="L91" s="193">
        <f t="shared" si="39"/>
        <v>0.22</v>
      </c>
      <c r="M91" s="188" t="s">
        <v>587</v>
      </c>
      <c r="N91" s="194">
        <v>41954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85">
        <v>7</v>
      </c>
      <c r="B92" s="186">
        <v>41913</v>
      </c>
      <c r="C92" s="186"/>
      <c r="D92" s="187" t="s">
        <v>628</v>
      </c>
      <c r="E92" s="188" t="s">
        <v>589</v>
      </c>
      <c r="F92" s="189">
        <v>850</v>
      </c>
      <c r="G92" s="188" t="s">
        <v>619</v>
      </c>
      <c r="H92" s="188">
        <v>982.5</v>
      </c>
      <c r="I92" s="190">
        <v>1050</v>
      </c>
      <c r="J92" s="191" t="s">
        <v>629</v>
      </c>
      <c r="K92" s="192">
        <f t="shared" si="38"/>
        <v>132.5</v>
      </c>
      <c r="L92" s="193">
        <f t="shared" si="39"/>
        <v>0.15588235294117647</v>
      </c>
      <c r="M92" s="188" t="s">
        <v>587</v>
      </c>
      <c r="N92" s="194">
        <v>42039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85">
        <v>8</v>
      </c>
      <c r="B93" s="186">
        <v>41913</v>
      </c>
      <c r="C93" s="186"/>
      <c r="D93" s="187" t="s">
        <v>630</v>
      </c>
      <c r="E93" s="188" t="s">
        <v>589</v>
      </c>
      <c r="F93" s="189">
        <v>475</v>
      </c>
      <c r="G93" s="188" t="s">
        <v>619</v>
      </c>
      <c r="H93" s="188">
        <v>515</v>
      </c>
      <c r="I93" s="190">
        <v>600</v>
      </c>
      <c r="J93" s="191" t="s">
        <v>631</v>
      </c>
      <c r="K93" s="192">
        <f t="shared" si="38"/>
        <v>40</v>
      </c>
      <c r="L93" s="193">
        <f t="shared" si="39"/>
        <v>8.4210526315789472E-2</v>
      </c>
      <c r="M93" s="188" t="s">
        <v>587</v>
      </c>
      <c r="N93" s="194">
        <v>41939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85">
        <v>9</v>
      </c>
      <c r="B94" s="186">
        <v>41913</v>
      </c>
      <c r="C94" s="186"/>
      <c r="D94" s="187" t="s">
        <v>632</v>
      </c>
      <c r="E94" s="188" t="s">
        <v>589</v>
      </c>
      <c r="F94" s="189">
        <v>86</v>
      </c>
      <c r="G94" s="188" t="s">
        <v>619</v>
      </c>
      <c r="H94" s="188">
        <v>99</v>
      </c>
      <c r="I94" s="190">
        <v>140</v>
      </c>
      <c r="J94" s="191" t="s">
        <v>633</v>
      </c>
      <c r="K94" s="192">
        <f t="shared" si="38"/>
        <v>13</v>
      </c>
      <c r="L94" s="193">
        <f t="shared" si="39"/>
        <v>0.15116279069767441</v>
      </c>
      <c r="M94" s="188" t="s">
        <v>587</v>
      </c>
      <c r="N94" s="194">
        <v>41939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85">
        <v>10</v>
      </c>
      <c r="B95" s="186">
        <v>41926</v>
      </c>
      <c r="C95" s="186"/>
      <c r="D95" s="187" t="s">
        <v>634</v>
      </c>
      <c r="E95" s="188" t="s">
        <v>589</v>
      </c>
      <c r="F95" s="189">
        <v>496.6</v>
      </c>
      <c r="G95" s="188" t="s">
        <v>619</v>
      </c>
      <c r="H95" s="188">
        <v>621</v>
      </c>
      <c r="I95" s="190">
        <v>580</v>
      </c>
      <c r="J95" s="191" t="s">
        <v>620</v>
      </c>
      <c r="K95" s="192">
        <f t="shared" si="38"/>
        <v>124.39999999999998</v>
      </c>
      <c r="L95" s="193">
        <f t="shared" si="39"/>
        <v>0.25050342327829234</v>
      </c>
      <c r="M95" s="188" t="s">
        <v>587</v>
      </c>
      <c r="N95" s="194">
        <v>42605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85">
        <v>11</v>
      </c>
      <c r="B96" s="186">
        <v>41926</v>
      </c>
      <c r="C96" s="186"/>
      <c r="D96" s="187" t="s">
        <v>635</v>
      </c>
      <c r="E96" s="188" t="s">
        <v>589</v>
      </c>
      <c r="F96" s="189">
        <v>2481.9</v>
      </c>
      <c r="G96" s="188" t="s">
        <v>619</v>
      </c>
      <c r="H96" s="188">
        <v>2840</v>
      </c>
      <c r="I96" s="190">
        <v>2870</v>
      </c>
      <c r="J96" s="191" t="s">
        <v>636</v>
      </c>
      <c r="K96" s="192">
        <f t="shared" si="38"/>
        <v>358.09999999999991</v>
      </c>
      <c r="L96" s="193">
        <f t="shared" si="39"/>
        <v>0.14428462065353154</v>
      </c>
      <c r="M96" s="188" t="s">
        <v>587</v>
      </c>
      <c r="N96" s="194">
        <v>42017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12</v>
      </c>
      <c r="B97" s="186">
        <v>41928</v>
      </c>
      <c r="C97" s="186"/>
      <c r="D97" s="187" t="s">
        <v>637</v>
      </c>
      <c r="E97" s="188" t="s">
        <v>589</v>
      </c>
      <c r="F97" s="189">
        <v>84.5</v>
      </c>
      <c r="G97" s="188" t="s">
        <v>619</v>
      </c>
      <c r="H97" s="188">
        <v>93</v>
      </c>
      <c r="I97" s="190">
        <v>110</v>
      </c>
      <c r="J97" s="191" t="s">
        <v>638</v>
      </c>
      <c r="K97" s="192">
        <f t="shared" si="38"/>
        <v>8.5</v>
      </c>
      <c r="L97" s="193">
        <f t="shared" si="39"/>
        <v>0.10059171597633136</v>
      </c>
      <c r="M97" s="188" t="s">
        <v>587</v>
      </c>
      <c r="N97" s="194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13</v>
      </c>
      <c r="B98" s="186">
        <v>41928</v>
      </c>
      <c r="C98" s="186"/>
      <c r="D98" s="187" t="s">
        <v>639</v>
      </c>
      <c r="E98" s="188" t="s">
        <v>589</v>
      </c>
      <c r="F98" s="189">
        <v>401</v>
      </c>
      <c r="G98" s="188" t="s">
        <v>619</v>
      </c>
      <c r="H98" s="188">
        <v>428</v>
      </c>
      <c r="I98" s="190">
        <v>450</v>
      </c>
      <c r="J98" s="191" t="s">
        <v>640</v>
      </c>
      <c r="K98" s="192">
        <f t="shared" si="38"/>
        <v>27</v>
      </c>
      <c r="L98" s="193">
        <f t="shared" si="39"/>
        <v>6.7331670822942641E-2</v>
      </c>
      <c r="M98" s="188" t="s">
        <v>587</v>
      </c>
      <c r="N98" s="194">
        <v>42020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14</v>
      </c>
      <c r="B99" s="186">
        <v>41928</v>
      </c>
      <c r="C99" s="186"/>
      <c r="D99" s="187" t="s">
        <v>641</v>
      </c>
      <c r="E99" s="188" t="s">
        <v>589</v>
      </c>
      <c r="F99" s="189">
        <v>101</v>
      </c>
      <c r="G99" s="188" t="s">
        <v>619</v>
      </c>
      <c r="H99" s="188">
        <v>112</v>
      </c>
      <c r="I99" s="190">
        <v>120</v>
      </c>
      <c r="J99" s="191" t="s">
        <v>642</v>
      </c>
      <c r="K99" s="192">
        <f t="shared" si="38"/>
        <v>11</v>
      </c>
      <c r="L99" s="193">
        <f t="shared" si="39"/>
        <v>0.10891089108910891</v>
      </c>
      <c r="M99" s="188" t="s">
        <v>587</v>
      </c>
      <c r="N99" s="194">
        <v>41939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15</v>
      </c>
      <c r="B100" s="186">
        <v>41954</v>
      </c>
      <c r="C100" s="186"/>
      <c r="D100" s="187" t="s">
        <v>643</v>
      </c>
      <c r="E100" s="188" t="s">
        <v>589</v>
      </c>
      <c r="F100" s="189">
        <v>59</v>
      </c>
      <c r="G100" s="188" t="s">
        <v>619</v>
      </c>
      <c r="H100" s="188">
        <v>76</v>
      </c>
      <c r="I100" s="190">
        <v>76</v>
      </c>
      <c r="J100" s="191" t="s">
        <v>620</v>
      </c>
      <c r="K100" s="192">
        <f t="shared" si="38"/>
        <v>17</v>
      </c>
      <c r="L100" s="193">
        <f t="shared" si="39"/>
        <v>0.28813559322033899</v>
      </c>
      <c r="M100" s="188" t="s">
        <v>587</v>
      </c>
      <c r="N100" s="194">
        <v>43032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16</v>
      </c>
      <c r="B101" s="186">
        <v>41954</v>
      </c>
      <c r="C101" s="186"/>
      <c r="D101" s="187" t="s">
        <v>632</v>
      </c>
      <c r="E101" s="188" t="s">
        <v>589</v>
      </c>
      <c r="F101" s="189">
        <v>99</v>
      </c>
      <c r="G101" s="188" t="s">
        <v>619</v>
      </c>
      <c r="H101" s="188">
        <v>120</v>
      </c>
      <c r="I101" s="190">
        <v>120</v>
      </c>
      <c r="J101" s="191" t="s">
        <v>600</v>
      </c>
      <c r="K101" s="192">
        <f t="shared" si="38"/>
        <v>21</v>
      </c>
      <c r="L101" s="193">
        <f t="shared" si="39"/>
        <v>0.21212121212121213</v>
      </c>
      <c r="M101" s="188" t="s">
        <v>587</v>
      </c>
      <c r="N101" s="194">
        <v>41960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17</v>
      </c>
      <c r="B102" s="186">
        <v>41956</v>
      </c>
      <c r="C102" s="186"/>
      <c r="D102" s="187" t="s">
        <v>644</v>
      </c>
      <c r="E102" s="188" t="s">
        <v>589</v>
      </c>
      <c r="F102" s="189">
        <v>22</v>
      </c>
      <c r="G102" s="188" t="s">
        <v>619</v>
      </c>
      <c r="H102" s="188">
        <v>33.549999999999997</v>
      </c>
      <c r="I102" s="190">
        <v>32</v>
      </c>
      <c r="J102" s="191" t="s">
        <v>645</v>
      </c>
      <c r="K102" s="192">
        <f t="shared" si="38"/>
        <v>11.549999999999997</v>
      </c>
      <c r="L102" s="193">
        <f t="shared" si="39"/>
        <v>0.52499999999999991</v>
      </c>
      <c r="M102" s="188" t="s">
        <v>587</v>
      </c>
      <c r="N102" s="194">
        <v>42188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18</v>
      </c>
      <c r="B103" s="186">
        <v>41976</v>
      </c>
      <c r="C103" s="186"/>
      <c r="D103" s="187" t="s">
        <v>646</v>
      </c>
      <c r="E103" s="188" t="s">
        <v>589</v>
      </c>
      <c r="F103" s="189">
        <v>440</v>
      </c>
      <c r="G103" s="188" t="s">
        <v>619</v>
      </c>
      <c r="H103" s="188">
        <v>520</v>
      </c>
      <c r="I103" s="190">
        <v>520</v>
      </c>
      <c r="J103" s="191" t="s">
        <v>647</v>
      </c>
      <c r="K103" s="192">
        <f t="shared" si="38"/>
        <v>80</v>
      </c>
      <c r="L103" s="193">
        <f t="shared" si="39"/>
        <v>0.18181818181818182</v>
      </c>
      <c r="M103" s="188" t="s">
        <v>587</v>
      </c>
      <c r="N103" s="194">
        <v>42208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19</v>
      </c>
      <c r="B104" s="186">
        <v>41976</v>
      </c>
      <c r="C104" s="186"/>
      <c r="D104" s="187" t="s">
        <v>648</v>
      </c>
      <c r="E104" s="188" t="s">
        <v>589</v>
      </c>
      <c r="F104" s="189">
        <v>360</v>
      </c>
      <c r="G104" s="188" t="s">
        <v>619</v>
      </c>
      <c r="H104" s="188">
        <v>427</v>
      </c>
      <c r="I104" s="190">
        <v>425</v>
      </c>
      <c r="J104" s="191" t="s">
        <v>649</v>
      </c>
      <c r="K104" s="192">
        <f t="shared" si="38"/>
        <v>67</v>
      </c>
      <c r="L104" s="193">
        <f t="shared" si="39"/>
        <v>0.18611111111111112</v>
      </c>
      <c r="M104" s="188" t="s">
        <v>587</v>
      </c>
      <c r="N104" s="194">
        <v>42058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20</v>
      </c>
      <c r="B105" s="186">
        <v>42012</v>
      </c>
      <c r="C105" s="186"/>
      <c r="D105" s="187" t="s">
        <v>650</v>
      </c>
      <c r="E105" s="188" t="s">
        <v>589</v>
      </c>
      <c r="F105" s="189">
        <v>360</v>
      </c>
      <c r="G105" s="188" t="s">
        <v>619</v>
      </c>
      <c r="H105" s="188">
        <v>455</v>
      </c>
      <c r="I105" s="190">
        <v>420</v>
      </c>
      <c r="J105" s="191" t="s">
        <v>651</v>
      </c>
      <c r="K105" s="192">
        <f t="shared" si="38"/>
        <v>95</v>
      </c>
      <c r="L105" s="193">
        <f t="shared" si="39"/>
        <v>0.2638888888888889</v>
      </c>
      <c r="M105" s="188" t="s">
        <v>587</v>
      </c>
      <c r="N105" s="194">
        <v>42024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21</v>
      </c>
      <c r="B106" s="186">
        <v>42012</v>
      </c>
      <c r="C106" s="186"/>
      <c r="D106" s="187" t="s">
        <v>652</v>
      </c>
      <c r="E106" s="188" t="s">
        <v>589</v>
      </c>
      <c r="F106" s="189">
        <v>130</v>
      </c>
      <c r="G106" s="188"/>
      <c r="H106" s="188">
        <v>175.5</v>
      </c>
      <c r="I106" s="190">
        <v>165</v>
      </c>
      <c r="J106" s="191" t="s">
        <v>653</v>
      </c>
      <c r="K106" s="192">
        <f t="shared" si="38"/>
        <v>45.5</v>
      </c>
      <c r="L106" s="193">
        <f t="shared" si="39"/>
        <v>0.35</v>
      </c>
      <c r="M106" s="188" t="s">
        <v>587</v>
      </c>
      <c r="N106" s="194">
        <v>43088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22</v>
      </c>
      <c r="B107" s="186">
        <v>42040</v>
      </c>
      <c r="C107" s="186"/>
      <c r="D107" s="187" t="s">
        <v>381</v>
      </c>
      <c r="E107" s="188" t="s">
        <v>618</v>
      </c>
      <c r="F107" s="189">
        <v>98</v>
      </c>
      <c r="G107" s="188"/>
      <c r="H107" s="188">
        <v>120</v>
      </c>
      <c r="I107" s="190">
        <v>120</v>
      </c>
      <c r="J107" s="191" t="s">
        <v>620</v>
      </c>
      <c r="K107" s="192">
        <f t="shared" si="38"/>
        <v>22</v>
      </c>
      <c r="L107" s="193">
        <f t="shared" si="39"/>
        <v>0.22448979591836735</v>
      </c>
      <c r="M107" s="188" t="s">
        <v>587</v>
      </c>
      <c r="N107" s="194">
        <v>42753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23</v>
      </c>
      <c r="B108" s="186">
        <v>42040</v>
      </c>
      <c r="C108" s="186"/>
      <c r="D108" s="187" t="s">
        <v>654</v>
      </c>
      <c r="E108" s="188" t="s">
        <v>618</v>
      </c>
      <c r="F108" s="189">
        <v>196</v>
      </c>
      <c r="G108" s="188"/>
      <c r="H108" s="188">
        <v>262</v>
      </c>
      <c r="I108" s="190">
        <v>255</v>
      </c>
      <c r="J108" s="191" t="s">
        <v>620</v>
      </c>
      <c r="K108" s="192">
        <f t="shared" si="38"/>
        <v>66</v>
      </c>
      <c r="L108" s="193">
        <f t="shared" si="39"/>
        <v>0.33673469387755101</v>
      </c>
      <c r="M108" s="188" t="s">
        <v>587</v>
      </c>
      <c r="N108" s="194">
        <v>42599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95">
        <v>24</v>
      </c>
      <c r="B109" s="196">
        <v>42067</v>
      </c>
      <c r="C109" s="196"/>
      <c r="D109" s="197" t="s">
        <v>380</v>
      </c>
      <c r="E109" s="198" t="s">
        <v>618</v>
      </c>
      <c r="F109" s="199">
        <v>235</v>
      </c>
      <c r="G109" s="199"/>
      <c r="H109" s="200">
        <v>77</v>
      </c>
      <c r="I109" s="200" t="s">
        <v>655</v>
      </c>
      <c r="J109" s="201" t="s">
        <v>656</v>
      </c>
      <c r="K109" s="202">
        <f t="shared" si="38"/>
        <v>-158</v>
      </c>
      <c r="L109" s="203">
        <f t="shared" si="39"/>
        <v>-0.67234042553191486</v>
      </c>
      <c r="M109" s="199" t="s">
        <v>599</v>
      </c>
      <c r="N109" s="196">
        <v>43522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25</v>
      </c>
      <c r="B110" s="186">
        <v>42067</v>
      </c>
      <c r="C110" s="186"/>
      <c r="D110" s="187" t="s">
        <v>657</v>
      </c>
      <c r="E110" s="188" t="s">
        <v>618</v>
      </c>
      <c r="F110" s="189">
        <v>185</v>
      </c>
      <c r="G110" s="188"/>
      <c r="H110" s="188">
        <v>224</v>
      </c>
      <c r="I110" s="190" t="s">
        <v>658</v>
      </c>
      <c r="J110" s="191" t="s">
        <v>620</v>
      </c>
      <c r="K110" s="192">
        <f t="shared" si="38"/>
        <v>39</v>
      </c>
      <c r="L110" s="193">
        <f t="shared" si="39"/>
        <v>0.21081081081081082</v>
      </c>
      <c r="M110" s="188" t="s">
        <v>587</v>
      </c>
      <c r="N110" s="194">
        <v>42647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95">
        <v>26</v>
      </c>
      <c r="B111" s="196">
        <v>42090</v>
      </c>
      <c r="C111" s="196"/>
      <c r="D111" s="204" t="s">
        <v>659</v>
      </c>
      <c r="E111" s="199" t="s">
        <v>618</v>
      </c>
      <c r="F111" s="199">
        <v>49.5</v>
      </c>
      <c r="G111" s="200"/>
      <c r="H111" s="200">
        <v>15.85</v>
      </c>
      <c r="I111" s="200">
        <v>67</v>
      </c>
      <c r="J111" s="201" t="s">
        <v>660</v>
      </c>
      <c r="K111" s="200">
        <f t="shared" si="38"/>
        <v>-33.65</v>
      </c>
      <c r="L111" s="205">
        <f t="shared" si="39"/>
        <v>-0.67979797979797973</v>
      </c>
      <c r="M111" s="199" t="s">
        <v>599</v>
      </c>
      <c r="N111" s="206">
        <v>43627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27</v>
      </c>
      <c r="B112" s="186">
        <v>42093</v>
      </c>
      <c r="C112" s="186"/>
      <c r="D112" s="187" t="s">
        <v>661</v>
      </c>
      <c r="E112" s="188" t="s">
        <v>618</v>
      </c>
      <c r="F112" s="189">
        <v>183.5</v>
      </c>
      <c r="G112" s="188"/>
      <c r="H112" s="188">
        <v>219</v>
      </c>
      <c r="I112" s="190">
        <v>218</v>
      </c>
      <c r="J112" s="191" t="s">
        <v>662</v>
      </c>
      <c r="K112" s="192">
        <f t="shared" si="38"/>
        <v>35.5</v>
      </c>
      <c r="L112" s="193">
        <f t="shared" si="39"/>
        <v>0.19346049046321526</v>
      </c>
      <c r="M112" s="188" t="s">
        <v>587</v>
      </c>
      <c r="N112" s="194">
        <v>42103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28</v>
      </c>
      <c r="B113" s="186">
        <v>42114</v>
      </c>
      <c r="C113" s="186"/>
      <c r="D113" s="187" t="s">
        <v>663</v>
      </c>
      <c r="E113" s="188" t="s">
        <v>618</v>
      </c>
      <c r="F113" s="189">
        <f>(227+237)/2</f>
        <v>232</v>
      </c>
      <c r="G113" s="188"/>
      <c r="H113" s="188">
        <v>298</v>
      </c>
      <c r="I113" s="190">
        <v>298</v>
      </c>
      <c r="J113" s="191" t="s">
        <v>620</v>
      </c>
      <c r="K113" s="192">
        <f t="shared" si="38"/>
        <v>66</v>
      </c>
      <c r="L113" s="193">
        <f t="shared" si="39"/>
        <v>0.28448275862068967</v>
      </c>
      <c r="M113" s="188" t="s">
        <v>587</v>
      </c>
      <c r="N113" s="194">
        <v>42823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29</v>
      </c>
      <c r="B114" s="186">
        <v>42128</v>
      </c>
      <c r="C114" s="186"/>
      <c r="D114" s="187" t="s">
        <v>664</v>
      </c>
      <c r="E114" s="188" t="s">
        <v>589</v>
      </c>
      <c r="F114" s="189">
        <v>385</v>
      </c>
      <c r="G114" s="188"/>
      <c r="H114" s="188">
        <f>212.5+331</f>
        <v>543.5</v>
      </c>
      <c r="I114" s="190">
        <v>510</v>
      </c>
      <c r="J114" s="191" t="s">
        <v>665</v>
      </c>
      <c r="K114" s="192">
        <f t="shared" si="38"/>
        <v>158.5</v>
      </c>
      <c r="L114" s="193">
        <f t="shared" si="39"/>
        <v>0.41168831168831171</v>
      </c>
      <c r="M114" s="188" t="s">
        <v>587</v>
      </c>
      <c r="N114" s="194">
        <v>42235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30</v>
      </c>
      <c r="B115" s="186">
        <v>42128</v>
      </c>
      <c r="C115" s="186"/>
      <c r="D115" s="187" t="s">
        <v>666</v>
      </c>
      <c r="E115" s="188" t="s">
        <v>589</v>
      </c>
      <c r="F115" s="189">
        <v>115.5</v>
      </c>
      <c r="G115" s="188"/>
      <c r="H115" s="188">
        <v>146</v>
      </c>
      <c r="I115" s="190">
        <v>142</v>
      </c>
      <c r="J115" s="191" t="s">
        <v>667</v>
      </c>
      <c r="K115" s="192">
        <f t="shared" si="38"/>
        <v>30.5</v>
      </c>
      <c r="L115" s="193">
        <f t="shared" si="39"/>
        <v>0.26406926406926406</v>
      </c>
      <c r="M115" s="188" t="s">
        <v>587</v>
      </c>
      <c r="N115" s="194">
        <v>42202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31</v>
      </c>
      <c r="B116" s="186">
        <v>42151</v>
      </c>
      <c r="C116" s="186"/>
      <c r="D116" s="187" t="s">
        <v>668</v>
      </c>
      <c r="E116" s="188" t="s">
        <v>589</v>
      </c>
      <c r="F116" s="189">
        <v>237.5</v>
      </c>
      <c r="G116" s="188"/>
      <c r="H116" s="188">
        <v>279.5</v>
      </c>
      <c r="I116" s="190">
        <v>278</v>
      </c>
      <c r="J116" s="191" t="s">
        <v>620</v>
      </c>
      <c r="K116" s="192">
        <f t="shared" si="38"/>
        <v>42</v>
      </c>
      <c r="L116" s="193">
        <f t="shared" si="39"/>
        <v>0.17684210526315788</v>
      </c>
      <c r="M116" s="188" t="s">
        <v>587</v>
      </c>
      <c r="N116" s="194">
        <v>42222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32</v>
      </c>
      <c r="B117" s="186">
        <v>42174</v>
      </c>
      <c r="C117" s="186"/>
      <c r="D117" s="187" t="s">
        <v>639</v>
      </c>
      <c r="E117" s="188" t="s">
        <v>618</v>
      </c>
      <c r="F117" s="189">
        <v>340</v>
      </c>
      <c r="G117" s="188"/>
      <c r="H117" s="188">
        <v>448</v>
      </c>
      <c r="I117" s="190">
        <v>448</v>
      </c>
      <c r="J117" s="191" t="s">
        <v>620</v>
      </c>
      <c r="K117" s="192">
        <f t="shared" si="38"/>
        <v>108</v>
      </c>
      <c r="L117" s="193">
        <f t="shared" si="39"/>
        <v>0.31764705882352939</v>
      </c>
      <c r="M117" s="188" t="s">
        <v>587</v>
      </c>
      <c r="N117" s="194">
        <v>43018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33</v>
      </c>
      <c r="B118" s="186">
        <v>42191</v>
      </c>
      <c r="C118" s="186"/>
      <c r="D118" s="187" t="s">
        <v>669</v>
      </c>
      <c r="E118" s="188" t="s">
        <v>618</v>
      </c>
      <c r="F118" s="189">
        <v>390</v>
      </c>
      <c r="G118" s="188"/>
      <c r="H118" s="188">
        <v>460</v>
      </c>
      <c r="I118" s="190">
        <v>460</v>
      </c>
      <c r="J118" s="191" t="s">
        <v>620</v>
      </c>
      <c r="K118" s="192">
        <f t="shared" si="38"/>
        <v>70</v>
      </c>
      <c r="L118" s="193">
        <f t="shared" si="39"/>
        <v>0.17948717948717949</v>
      </c>
      <c r="M118" s="188" t="s">
        <v>587</v>
      </c>
      <c r="N118" s="194">
        <v>42478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5">
        <v>34</v>
      </c>
      <c r="B119" s="196">
        <v>42195</v>
      </c>
      <c r="C119" s="196"/>
      <c r="D119" s="197" t="s">
        <v>670</v>
      </c>
      <c r="E119" s="198" t="s">
        <v>618</v>
      </c>
      <c r="F119" s="199">
        <v>122.5</v>
      </c>
      <c r="G119" s="199"/>
      <c r="H119" s="200">
        <v>61</v>
      </c>
      <c r="I119" s="200">
        <v>172</v>
      </c>
      <c r="J119" s="201" t="s">
        <v>671</v>
      </c>
      <c r="K119" s="202">
        <f t="shared" si="38"/>
        <v>-61.5</v>
      </c>
      <c r="L119" s="203">
        <f t="shared" si="39"/>
        <v>-0.50204081632653064</v>
      </c>
      <c r="M119" s="199" t="s">
        <v>599</v>
      </c>
      <c r="N119" s="196">
        <v>43333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35</v>
      </c>
      <c r="B120" s="186">
        <v>42219</v>
      </c>
      <c r="C120" s="186"/>
      <c r="D120" s="187" t="s">
        <v>672</v>
      </c>
      <c r="E120" s="188" t="s">
        <v>618</v>
      </c>
      <c r="F120" s="189">
        <v>297.5</v>
      </c>
      <c r="G120" s="188"/>
      <c r="H120" s="188">
        <v>350</v>
      </c>
      <c r="I120" s="190">
        <v>360</v>
      </c>
      <c r="J120" s="191" t="s">
        <v>673</v>
      </c>
      <c r="K120" s="192">
        <f t="shared" si="38"/>
        <v>52.5</v>
      </c>
      <c r="L120" s="193">
        <f t="shared" si="39"/>
        <v>0.17647058823529413</v>
      </c>
      <c r="M120" s="188" t="s">
        <v>587</v>
      </c>
      <c r="N120" s="194">
        <v>42232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36</v>
      </c>
      <c r="B121" s="186">
        <v>42219</v>
      </c>
      <c r="C121" s="186"/>
      <c r="D121" s="187" t="s">
        <v>674</v>
      </c>
      <c r="E121" s="188" t="s">
        <v>618</v>
      </c>
      <c r="F121" s="189">
        <v>115.5</v>
      </c>
      <c r="G121" s="188"/>
      <c r="H121" s="188">
        <v>149</v>
      </c>
      <c r="I121" s="190">
        <v>140</v>
      </c>
      <c r="J121" s="191" t="s">
        <v>675</v>
      </c>
      <c r="K121" s="192">
        <f t="shared" si="38"/>
        <v>33.5</v>
      </c>
      <c r="L121" s="193">
        <f t="shared" si="39"/>
        <v>0.29004329004329005</v>
      </c>
      <c r="M121" s="188" t="s">
        <v>587</v>
      </c>
      <c r="N121" s="194">
        <v>42740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37</v>
      </c>
      <c r="B122" s="186">
        <v>42251</v>
      </c>
      <c r="C122" s="186"/>
      <c r="D122" s="187" t="s">
        <v>668</v>
      </c>
      <c r="E122" s="188" t="s">
        <v>618</v>
      </c>
      <c r="F122" s="189">
        <v>226</v>
      </c>
      <c r="G122" s="188"/>
      <c r="H122" s="188">
        <v>292</v>
      </c>
      <c r="I122" s="190">
        <v>292</v>
      </c>
      <c r="J122" s="191" t="s">
        <v>676</v>
      </c>
      <c r="K122" s="192">
        <f t="shared" si="38"/>
        <v>66</v>
      </c>
      <c r="L122" s="193">
        <f t="shared" si="39"/>
        <v>0.29203539823008851</v>
      </c>
      <c r="M122" s="188" t="s">
        <v>587</v>
      </c>
      <c r="N122" s="194">
        <v>42286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38</v>
      </c>
      <c r="B123" s="186">
        <v>42254</v>
      </c>
      <c r="C123" s="186"/>
      <c r="D123" s="187" t="s">
        <v>663</v>
      </c>
      <c r="E123" s="188" t="s">
        <v>618</v>
      </c>
      <c r="F123" s="189">
        <v>232.5</v>
      </c>
      <c r="G123" s="188"/>
      <c r="H123" s="188">
        <v>312.5</v>
      </c>
      <c r="I123" s="190">
        <v>310</v>
      </c>
      <c r="J123" s="191" t="s">
        <v>620</v>
      </c>
      <c r="K123" s="192">
        <f t="shared" si="38"/>
        <v>80</v>
      </c>
      <c r="L123" s="193">
        <f t="shared" si="39"/>
        <v>0.34408602150537637</v>
      </c>
      <c r="M123" s="188" t="s">
        <v>587</v>
      </c>
      <c r="N123" s="194">
        <v>42823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39</v>
      </c>
      <c r="B124" s="186">
        <v>42268</v>
      </c>
      <c r="C124" s="186"/>
      <c r="D124" s="187" t="s">
        <v>677</v>
      </c>
      <c r="E124" s="188" t="s">
        <v>618</v>
      </c>
      <c r="F124" s="189">
        <v>196.5</v>
      </c>
      <c r="G124" s="188"/>
      <c r="H124" s="188">
        <v>238</v>
      </c>
      <c r="I124" s="190">
        <v>238</v>
      </c>
      <c r="J124" s="191" t="s">
        <v>676</v>
      </c>
      <c r="K124" s="192">
        <f t="shared" si="38"/>
        <v>41.5</v>
      </c>
      <c r="L124" s="193">
        <f t="shared" si="39"/>
        <v>0.21119592875318066</v>
      </c>
      <c r="M124" s="188" t="s">
        <v>587</v>
      </c>
      <c r="N124" s="194">
        <v>42291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40</v>
      </c>
      <c r="B125" s="186">
        <v>42271</v>
      </c>
      <c r="C125" s="186"/>
      <c r="D125" s="187" t="s">
        <v>617</v>
      </c>
      <c r="E125" s="188" t="s">
        <v>618</v>
      </c>
      <c r="F125" s="189">
        <v>65</v>
      </c>
      <c r="G125" s="188"/>
      <c r="H125" s="188">
        <v>82</v>
      </c>
      <c r="I125" s="190">
        <v>82</v>
      </c>
      <c r="J125" s="191" t="s">
        <v>676</v>
      </c>
      <c r="K125" s="192">
        <f t="shared" si="38"/>
        <v>17</v>
      </c>
      <c r="L125" s="193">
        <f t="shared" si="39"/>
        <v>0.26153846153846155</v>
      </c>
      <c r="M125" s="188" t="s">
        <v>587</v>
      </c>
      <c r="N125" s="194">
        <v>42578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41</v>
      </c>
      <c r="B126" s="186">
        <v>42291</v>
      </c>
      <c r="C126" s="186"/>
      <c r="D126" s="187" t="s">
        <v>678</v>
      </c>
      <c r="E126" s="188" t="s">
        <v>618</v>
      </c>
      <c r="F126" s="189">
        <v>144</v>
      </c>
      <c r="G126" s="188"/>
      <c r="H126" s="188">
        <v>182.5</v>
      </c>
      <c r="I126" s="190">
        <v>181</v>
      </c>
      <c r="J126" s="191" t="s">
        <v>676</v>
      </c>
      <c r="K126" s="192">
        <f t="shared" si="38"/>
        <v>38.5</v>
      </c>
      <c r="L126" s="193">
        <f t="shared" si="39"/>
        <v>0.2673611111111111</v>
      </c>
      <c r="M126" s="188" t="s">
        <v>587</v>
      </c>
      <c r="N126" s="194">
        <v>42817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42</v>
      </c>
      <c r="B127" s="186">
        <v>42291</v>
      </c>
      <c r="C127" s="186"/>
      <c r="D127" s="187" t="s">
        <v>679</v>
      </c>
      <c r="E127" s="188" t="s">
        <v>618</v>
      </c>
      <c r="F127" s="189">
        <v>264</v>
      </c>
      <c r="G127" s="188"/>
      <c r="H127" s="188">
        <v>311</v>
      </c>
      <c r="I127" s="190">
        <v>311</v>
      </c>
      <c r="J127" s="191" t="s">
        <v>676</v>
      </c>
      <c r="K127" s="192">
        <f t="shared" si="38"/>
        <v>47</v>
      </c>
      <c r="L127" s="193">
        <f t="shared" si="39"/>
        <v>0.17803030303030304</v>
      </c>
      <c r="M127" s="188" t="s">
        <v>587</v>
      </c>
      <c r="N127" s="194">
        <v>42604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43</v>
      </c>
      <c r="B128" s="186">
        <v>42318</v>
      </c>
      <c r="C128" s="186"/>
      <c r="D128" s="187" t="s">
        <v>680</v>
      </c>
      <c r="E128" s="188" t="s">
        <v>589</v>
      </c>
      <c r="F128" s="189">
        <v>549.5</v>
      </c>
      <c r="G128" s="188"/>
      <c r="H128" s="188">
        <v>630</v>
      </c>
      <c r="I128" s="190">
        <v>630</v>
      </c>
      <c r="J128" s="191" t="s">
        <v>676</v>
      </c>
      <c r="K128" s="192">
        <f t="shared" si="38"/>
        <v>80.5</v>
      </c>
      <c r="L128" s="193">
        <f t="shared" si="39"/>
        <v>0.1464968152866242</v>
      </c>
      <c r="M128" s="188" t="s">
        <v>587</v>
      </c>
      <c r="N128" s="194">
        <v>42419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44</v>
      </c>
      <c r="B129" s="186">
        <v>42342</v>
      </c>
      <c r="C129" s="186"/>
      <c r="D129" s="187" t="s">
        <v>681</v>
      </c>
      <c r="E129" s="188" t="s">
        <v>618</v>
      </c>
      <c r="F129" s="189">
        <v>1027.5</v>
      </c>
      <c r="G129" s="188"/>
      <c r="H129" s="188">
        <v>1315</v>
      </c>
      <c r="I129" s="190">
        <v>1250</v>
      </c>
      <c r="J129" s="191" t="s">
        <v>676</v>
      </c>
      <c r="K129" s="192">
        <f t="shared" si="38"/>
        <v>287.5</v>
      </c>
      <c r="L129" s="193">
        <f t="shared" si="39"/>
        <v>0.27980535279805352</v>
      </c>
      <c r="M129" s="188" t="s">
        <v>587</v>
      </c>
      <c r="N129" s="194">
        <v>43244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45</v>
      </c>
      <c r="B130" s="186">
        <v>42367</v>
      </c>
      <c r="C130" s="186"/>
      <c r="D130" s="187" t="s">
        <v>682</v>
      </c>
      <c r="E130" s="188" t="s">
        <v>618</v>
      </c>
      <c r="F130" s="189">
        <v>465</v>
      </c>
      <c r="G130" s="188"/>
      <c r="H130" s="188">
        <v>540</v>
      </c>
      <c r="I130" s="190">
        <v>540</v>
      </c>
      <c r="J130" s="191" t="s">
        <v>676</v>
      </c>
      <c r="K130" s="192">
        <f t="shared" si="38"/>
        <v>75</v>
      </c>
      <c r="L130" s="193">
        <f t="shared" si="39"/>
        <v>0.16129032258064516</v>
      </c>
      <c r="M130" s="188" t="s">
        <v>587</v>
      </c>
      <c r="N130" s="194">
        <v>42530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46</v>
      </c>
      <c r="B131" s="186">
        <v>42380</v>
      </c>
      <c r="C131" s="186"/>
      <c r="D131" s="187" t="s">
        <v>381</v>
      </c>
      <c r="E131" s="188" t="s">
        <v>589</v>
      </c>
      <c r="F131" s="189">
        <v>81</v>
      </c>
      <c r="G131" s="188"/>
      <c r="H131" s="188">
        <v>110</v>
      </c>
      <c r="I131" s="190">
        <v>110</v>
      </c>
      <c r="J131" s="191" t="s">
        <v>676</v>
      </c>
      <c r="K131" s="192">
        <f t="shared" si="38"/>
        <v>29</v>
      </c>
      <c r="L131" s="193">
        <f t="shared" si="39"/>
        <v>0.35802469135802467</v>
      </c>
      <c r="M131" s="188" t="s">
        <v>587</v>
      </c>
      <c r="N131" s="194">
        <v>42745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47</v>
      </c>
      <c r="B132" s="186">
        <v>42382</v>
      </c>
      <c r="C132" s="186"/>
      <c r="D132" s="187" t="s">
        <v>683</v>
      </c>
      <c r="E132" s="188" t="s">
        <v>589</v>
      </c>
      <c r="F132" s="189">
        <v>417.5</v>
      </c>
      <c r="G132" s="188"/>
      <c r="H132" s="188">
        <v>547</v>
      </c>
      <c r="I132" s="190">
        <v>535</v>
      </c>
      <c r="J132" s="191" t="s">
        <v>676</v>
      </c>
      <c r="K132" s="192">
        <f t="shared" si="38"/>
        <v>129.5</v>
      </c>
      <c r="L132" s="193">
        <f t="shared" si="39"/>
        <v>0.31017964071856285</v>
      </c>
      <c r="M132" s="188" t="s">
        <v>587</v>
      </c>
      <c r="N132" s="194">
        <v>42578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48</v>
      </c>
      <c r="B133" s="186">
        <v>42408</v>
      </c>
      <c r="C133" s="186"/>
      <c r="D133" s="187" t="s">
        <v>684</v>
      </c>
      <c r="E133" s="188" t="s">
        <v>618</v>
      </c>
      <c r="F133" s="189">
        <v>650</v>
      </c>
      <c r="G133" s="188"/>
      <c r="H133" s="188">
        <v>800</v>
      </c>
      <c r="I133" s="190">
        <v>800</v>
      </c>
      <c r="J133" s="191" t="s">
        <v>676</v>
      </c>
      <c r="K133" s="192">
        <f t="shared" si="38"/>
        <v>150</v>
      </c>
      <c r="L133" s="193">
        <f t="shared" si="39"/>
        <v>0.23076923076923078</v>
      </c>
      <c r="M133" s="188" t="s">
        <v>587</v>
      </c>
      <c r="N133" s="194">
        <v>43154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49</v>
      </c>
      <c r="B134" s="186">
        <v>42433</v>
      </c>
      <c r="C134" s="186"/>
      <c r="D134" s="187" t="s">
        <v>210</v>
      </c>
      <c r="E134" s="188" t="s">
        <v>618</v>
      </c>
      <c r="F134" s="189">
        <v>437.5</v>
      </c>
      <c r="G134" s="188"/>
      <c r="H134" s="188">
        <v>504.5</v>
      </c>
      <c r="I134" s="190">
        <v>522</v>
      </c>
      <c r="J134" s="191" t="s">
        <v>685</v>
      </c>
      <c r="K134" s="192">
        <f t="shared" si="38"/>
        <v>67</v>
      </c>
      <c r="L134" s="193">
        <f t="shared" si="39"/>
        <v>0.15314285714285714</v>
      </c>
      <c r="M134" s="188" t="s">
        <v>587</v>
      </c>
      <c r="N134" s="194">
        <v>42480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50</v>
      </c>
      <c r="B135" s="186">
        <v>42438</v>
      </c>
      <c r="C135" s="186"/>
      <c r="D135" s="187" t="s">
        <v>686</v>
      </c>
      <c r="E135" s="188" t="s">
        <v>618</v>
      </c>
      <c r="F135" s="189">
        <v>189.5</v>
      </c>
      <c r="G135" s="188"/>
      <c r="H135" s="188">
        <v>218</v>
      </c>
      <c r="I135" s="190">
        <v>218</v>
      </c>
      <c r="J135" s="191" t="s">
        <v>676</v>
      </c>
      <c r="K135" s="192">
        <f t="shared" si="38"/>
        <v>28.5</v>
      </c>
      <c r="L135" s="193">
        <f t="shared" si="39"/>
        <v>0.15039577836411611</v>
      </c>
      <c r="M135" s="188" t="s">
        <v>587</v>
      </c>
      <c r="N135" s="194">
        <v>43034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5">
        <v>51</v>
      </c>
      <c r="B136" s="196">
        <v>42471</v>
      </c>
      <c r="C136" s="196"/>
      <c r="D136" s="204" t="s">
        <v>687</v>
      </c>
      <c r="E136" s="199" t="s">
        <v>618</v>
      </c>
      <c r="F136" s="199">
        <v>36.5</v>
      </c>
      <c r="G136" s="200"/>
      <c r="H136" s="200">
        <v>15.85</v>
      </c>
      <c r="I136" s="200">
        <v>60</v>
      </c>
      <c r="J136" s="201" t="s">
        <v>688</v>
      </c>
      <c r="K136" s="202">
        <f t="shared" si="38"/>
        <v>-20.65</v>
      </c>
      <c r="L136" s="203">
        <f t="shared" si="39"/>
        <v>-0.5657534246575342</v>
      </c>
      <c r="M136" s="199" t="s">
        <v>599</v>
      </c>
      <c r="N136" s="207">
        <v>43627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52</v>
      </c>
      <c r="B137" s="186">
        <v>42472</v>
      </c>
      <c r="C137" s="186"/>
      <c r="D137" s="187" t="s">
        <v>689</v>
      </c>
      <c r="E137" s="188" t="s">
        <v>618</v>
      </c>
      <c r="F137" s="189">
        <v>93</v>
      </c>
      <c r="G137" s="188"/>
      <c r="H137" s="188">
        <v>149</v>
      </c>
      <c r="I137" s="190">
        <v>140</v>
      </c>
      <c r="J137" s="191" t="s">
        <v>690</v>
      </c>
      <c r="K137" s="192">
        <f t="shared" si="38"/>
        <v>56</v>
      </c>
      <c r="L137" s="193">
        <f t="shared" si="39"/>
        <v>0.60215053763440862</v>
      </c>
      <c r="M137" s="188" t="s">
        <v>587</v>
      </c>
      <c r="N137" s="194">
        <v>42740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53</v>
      </c>
      <c r="B138" s="186">
        <v>42472</v>
      </c>
      <c r="C138" s="186"/>
      <c r="D138" s="187" t="s">
        <v>691</v>
      </c>
      <c r="E138" s="188" t="s">
        <v>618</v>
      </c>
      <c r="F138" s="189">
        <v>130</v>
      </c>
      <c r="G138" s="188"/>
      <c r="H138" s="188">
        <v>150</v>
      </c>
      <c r="I138" s="190" t="s">
        <v>692</v>
      </c>
      <c r="J138" s="191" t="s">
        <v>676</v>
      </c>
      <c r="K138" s="192">
        <f t="shared" si="38"/>
        <v>20</v>
      </c>
      <c r="L138" s="193">
        <f t="shared" si="39"/>
        <v>0.15384615384615385</v>
      </c>
      <c r="M138" s="188" t="s">
        <v>587</v>
      </c>
      <c r="N138" s="194">
        <v>42564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54</v>
      </c>
      <c r="B139" s="186">
        <v>42473</v>
      </c>
      <c r="C139" s="186"/>
      <c r="D139" s="187" t="s">
        <v>693</v>
      </c>
      <c r="E139" s="188" t="s">
        <v>618</v>
      </c>
      <c r="F139" s="189">
        <v>196</v>
      </c>
      <c r="G139" s="188"/>
      <c r="H139" s="188">
        <v>299</v>
      </c>
      <c r="I139" s="190">
        <v>299</v>
      </c>
      <c r="J139" s="191" t="s">
        <v>676</v>
      </c>
      <c r="K139" s="192">
        <v>103</v>
      </c>
      <c r="L139" s="193">
        <v>0.52551020408163296</v>
      </c>
      <c r="M139" s="188" t="s">
        <v>587</v>
      </c>
      <c r="N139" s="194">
        <v>42620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55</v>
      </c>
      <c r="B140" s="186">
        <v>42473</v>
      </c>
      <c r="C140" s="186"/>
      <c r="D140" s="187" t="s">
        <v>694</v>
      </c>
      <c r="E140" s="188" t="s">
        <v>618</v>
      </c>
      <c r="F140" s="189">
        <v>88</v>
      </c>
      <c r="G140" s="188"/>
      <c r="H140" s="188">
        <v>103</v>
      </c>
      <c r="I140" s="190">
        <v>103</v>
      </c>
      <c r="J140" s="191" t="s">
        <v>676</v>
      </c>
      <c r="K140" s="192">
        <v>15</v>
      </c>
      <c r="L140" s="193">
        <v>0.170454545454545</v>
      </c>
      <c r="M140" s="188" t="s">
        <v>587</v>
      </c>
      <c r="N140" s="194">
        <v>42530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56</v>
      </c>
      <c r="B141" s="186">
        <v>42492</v>
      </c>
      <c r="C141" s="186"/>
      <c r="D141" s="187" t="s">
        <v>695</v>
      </c>
      <c r="E141" s="188" t="s">
        <v>618</v>
      </c>
      <c r="F141" s="189">
        <v>127.5</v>
      </c>
      <c r="G141" s="188"/>
      <c r="H141" s="188">
        <v>148</v>
      </c>
      <c r="I141" s="190" t="s">
        <v>696</v>
      </c>
      <c r="J141" s="191" t="s">
        <v>676</v>
      </c>
      <c r="K141" s="192">
        <f>H141-F141</f>
        <v>20.5</v>
      </c>
      <c r="L141" s="193">
        <f>K141/F141</f>
        <v>0.16078431372549021</v>
      </c>
      <c r="M141" s="188" t="s">
        <v>587</v>
      </c>
      <c r="N141" s="194">
        <v>42564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57</v>
      </c>
      <c r="B142" s="186">
        <v>42493</v>
      </c>
      <c r="C142" s="186"/>
      <c r="D142" s="187" t="s">
        <v>697</v>
      </c>
      <c r="E142" s="188" t="s">
        <v>618</v>
      </c>
      <c r="F142" s="189">
        <v>675</v>
      </c>
      <c r="G142" s="188"/>
      <c r="H142" s="188">
        <v>815</v>
      </c>
      <c r="I142" s="190" t="s">
        <v>698</v>
      </c>
      <c r="J142" s="191" t="s">
        <v>676</v>
      </c>
      <c r="K142" s="192">
        <f>H142-F142</f>
        <v>140</v>
      </c>
      <c r="L142" s="193">
        <f>K142/F142</f>
        <v>0.2074074074074074</v>
      </c>
      <c r="M142" s="188" t="s">
        <v>587</v>
      </c>
      <c r="N142" s="194">
        <v>43154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5">
        <v>58</v>
      </c>
      <c r="B143" s="196">
        <v>42522</v>
      </c>
      <c r="C143" s="196"/>
      <c r="D143" s="197" t="s">
        <v>699</v>
      </c>
      <c r="E143" s="198" t="s">
        <v>618</v>
      </c>
      <c r="F143" s="199">
        <v>500</v>
      </c>
      <c r="G143" s="199"/>
      <c r="H143" s="200">
        <v>232.5</v>
      </c>
      <c r="I143" s="200" t="s">
        <v>700</v>
      </c>
      <c r="J143" s="201" t="s">
        <v>701</v>
      </c>
      <c r="K143" s="202">
        <f>H143-F143</f>
        <v>-267.5</v>
      </c>
      <c r="L143" s="203">
        <f>K143/F143</f>
        <v>-0.53500000000000003</v>
      </c>
      <c r="M143" s="199" t="s">
        <v>599</v>
      </c>
      <c r="N143" s="196">
        <v>43735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59</v>
      </c>
      <c r="B144" s="186">
        <v>42527</v>
      </c>
      <c r="C144" s="186"/>
      <c r="D144" s="187" t="s">
        <v>539</v>
      </c>
      <c r="E144" s="188" t="s">
        <v>618</v>
      </c>
      <c r="F144" s="189">
        <v>110</v>
      </c>
      <c r="G144" s="188"/>
      <c r="H144" s="188">
        <v>126.5</v>
      </c>
      <c r="I144" s="190">
        <v>125</v>
      </c>
      <c r="J144" s="191" t="s">
        <v>627</v>
      </c>
      <c r="K144" s="192">
        <f>H144-F144</f>
        <v>16.5</v>
      </c>
      <c r="L144" s="193">
        <f>K144/F144</f>
        <v>0.15</v>
      </c>
      <c r="M144" s="188" t="s">
        <v>587</v>
      </c>
      <c r="N144" s="194">
        <v>42552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60</v>
      </c>
      <c r="B145" s="186">
        <v>42538</v>
      </c>
      <c r="C145" s="186"/>
      <c r="D145" s="187" t="s">
        <v>702</v>
      </c>
      <c r="E145" s="188" t="s">
        <v>618</v>
      </c>
      <c r="F145" s="189">
        <v>44</v>
      </c>
      <c r="G145" s="188"/>
      <c r="H145" s="188">
        <v>69.5</v>
      </c>
      <c r="I145" s="190">
        <v>69.5</v>
      </c>
      <c r="J145" s="191" t="s">
        <v>703</v>
      </c>
      <c r="K145" s="192">
        <f>H145-F145</f>
        <v>25.5</v>
      </c>
      <c r="L145" s="193">
        <f>K145/F145</f>
        <v>0.57954545454545459</v>
      </c>
      <c r="M145" s="188" t="s">
        <v>587</v>
      </c>
      <c r="N145" s="194">
        <v>42977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61</v>
      </c>
      <c r="B146" s="186">
        <v>42549</v>
      </c>
      <c r="C146" s="186"/>
      <c r="D146" s="187" t="s">
        <v>704</v>
      </c>
      <c r="E146" s="188" t="s">
        <v>618</v>
      </c>
      <c r="F146" s="189">
        <v>262.5</v>
      </c>
      <c r="G146" s="188"/>
      <c r="H146" s="188">
        <v>340</v>
      </c>
      <c r="I146" s="190">
        <v>333</v>
      </c>
      <c r="J146" s="191" t="s">
        <v>705</v>
      </c>
      <c r="K146" s="192">
        <v>77.5</v>
      </c>
      <c r="L146" s="193">
        <v>0.29523809523809502</v>
      </c>
      <c r="M146" s="188" t="s">
        <v>587</v>
      </c>
      <c r="N146" s="194">
        <v>43017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62</v>
      </c>
      <c r="B147" s="186">
        <v>42549</v>
      </c>
      <c r="C147" s="186"/>
      <c r="D147" s="187" t="s">
        <v>706</v>
      </c>
      <c r="E147" s="188" t="s">
        <v>618</v>
      </c>
      <c r="F147" s="189">
        <v>840</v>
      </c>
      <c r="G147" s="188"/>
      <c r="H147" s="188">
        <v>1230</v>
      </c>
      <c r="I147" s="190">
        <v>1230</v>
      </c>
      <c r="J147" s="191" t="s">
        <v>676</v>
      </c>
      <c r="K147" s="192">
        <v>390</v>
      </c>
      <c r="L147" s="193">
        <v>0.46428571428571402</v>
      </c>
      <c r="M147" s="188" t="s">
        <v>587</v>
      </c>
      <c r="N147" s="194">
        <v>42649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8">
        <v>63</v>
      </c>
      <c r="B148" s="209">
        <v>42556</v>
      </c>
      <c r="C148" s="209"/>
      <c r="D148" s="210" t="s">
        <v>707</v>
      </c>
      <c r="E148" s="211" t="s">
        <v>618</v>
      </c>
      <c r="F148" s="211">
        <v>395</v>
      </c>
      <c r="G148" s="212"/>
      <c r="H148" s="212">
        <f>(468.5+342.5)/2</f>
        <v>405.5</v>
      </c>
      <c r="I148" s="212">
        <v>510</v>
      </c>
      <c r="J148" s="213" t="s">
        <v>708</v>
      </c>
      <c r="K148" s="214">
        <f t="shared" ref="K148:K154" si="40">H148-F148</f>
        <v>10.5</v>
      </c>
      <c r="L148" s="215">
        <f t="shared" ref="L148:L154" si="41">K148/F148</f>
        <v>2.6582278481012658E-2</v>
      </c>
      <c r="M148" s="211" t="s">
        <v>709</v>
      </c>
      <c r="N148" s="209">
        <v>43606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5">
        <v>64</v>
      </c>
      <c r="B149" s="196">
        <v>42584</v>
      </c>
      <c r="C149" s="196"/>
      <c r="D149" s="197" t="s">
        <v>710</v>
      </c>
      <c r="E149" s="198" t="s">
        <v>589</v>
      </c>
      <c r="F149" s="199">
        <f>169.5-12.8</f>
        <v>156.69999999999999</v>
      </c>
      <c r="G149" s="199"/>
      <c r="H149" s="200">
        <v>77</v>
      </c>
      <c r="I149" s="200" t="s">
        <v>711</v>
      </c>
      <c r="J149" s="201" t="s">
        <v>712</v>
      </c>
      <c r="K149" s="202">
        <f t="shared" si="40"/>
        <v>-79.699999999999989</v>
      </c>
      <c r="L149" s="203">
        <f t="shared" si="41"/>
        <v>-0.50861518825781749</v>
      </c>
      <c r="M149" s="199" t="s">
        <v>599</v>
      </c>
      <c r="N149" s="196">
        <v>43522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5">
        <v>65</v>
      </c>
      <c r="B150" s="196">
        <v>42586</v>
      </c>
      <c r="C150" s="196"/>
      <c r="D150" s="197" t="s">
        <v>713</v>
      </c>
      <c r="E150" s="198" t="s">
        <v>618</v>
      </c>
      <c r="F150" s="199">
        <v>400</v>
      </c>
      <c r="G150" s="199"/>
      <c r="H150" s="200">
        <v>305</v>
      </c>
      <c r="I150" s="200">
        <v>475</v>
      </c>
      <c r="J150" s="201" t="s">
        <v>714</v>
      </c>
      <c r="K150" s="202">
        <f t="shared" si="40"/>
        <v>-95</v>
      </c>
      <c r="L150" s="203">
        <f t="shared" si="41"/>
        <v>-0.23749999999999999</v>
      </c>
      <c r="M150" s="199" t="s">
        <v>599</v>
      </c>
      <c r="N150" s="196">
        <v>43606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66</v>
      </c>
      <c r="B151" s="186">
        <v>42593</v>
      </c>
      <c r="C151" s="186"/>
      <c r="D151" s="187" t="s">
        <v>715</v>
      </c>
      <c r="E151" s="188" t="s">
        <v>618</v>
      </c>
      <c r="F151" s="189">
        <v>86.5</v>
      </c>
      <c r="G151" s="188"/>
      <c r="H151" s="188">
        <v>130</v>
      </c>
      <c r="I151" s="190">
        <v>130</v>
      </c>
      <c r="J151" s="191" t="s">
        <v>716</v>
      </c>
      <c r="K151" s="192">
        <f t="shared" si="40"/>
        <v>43.5</v>
      </c>
      <c r="L151" s="193">
        <f t="shared" si="41"/>
        <v>0.50289017341040465</v>
      </c>
      <c r="M151" s="188" t="s">
        <v>587</v>
      </c>
      <c r="N151" s="194">
        <v>43091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5">
        <v>67</v>
      </c>
      <c r="B152" s="196">
        <v>42600</v>
      </c>
      <c r="C152" s="196"/>
      <c r="D152" s="197" t="s">
        <v>109</v>
      </c>
      <c r="E152" s="198" t="s">
        <v>618</v>
      </c>
      <c r="F152" s="199">
        <v>133.5</v>
      </c>
      <c r="G152" s="199"/>
      <c r="H152" s="200">
        <v>126.5</v>
      </c>
      <c r="I152" s="200">
        <v>178</v>
      </c>
      <c r="J152" s="201" t="s">
        <v>717</v>
      </c>
      <c r="K152" s="202">
        <f t="shared" si="40"/>
        <v>-7</v>
      </c>
      <c r="L152" s="203">
        <f t="shared" si="41"/>
        <v>-5.2434456928838954E-2</v>
      </c>
      <c r="M152" s="199" t="s">
        <v>599</v>
      </c>
      <c r="N152" s="196">
        <v>42615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68</v>
      </c>
      <c r="B153" s="186">
        <v>42613</v>
      </c>
      <c r="C153" s="186"/>
      <c r="D153" s="187" t="s">
        <v>718</v>
      </c>
      <c r="E153" s="188" t="s">
        <v>618</v>
      </c>
      <c r="F153" s="189">
        <v>560</v>
      </c>
      <c r="G153" s="188"/>
      <c r="H153" s="188">
        <v>725</v>
      </c>
      <c r="I153" s="190">
        <v>725</v>
      </c>
      <c r="J153" s="191" t="s">
        <v>620</v>
      </c>
      <c r="K153" s="192">
        <f t="shared" si="40"/>
        <v>165</v>
      </c>
      <c r="L153" s="193">
        <f t="shared" si="41"/>
        <v>0.29464285714285715</v>
      </c>
      <c r="M153" s="188" t="s">
        <v>587</v>
      </c>
      <c r="N153" s="194">
        <v>42456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69</v>
      </c>
      <c r="B154" s="186">
        <v>42614</v>
      </c>
      <c r="C154" s="186"/>
      <c r="D154" s="187" t="s">
        <v>719</v>
      </c>
      <c r="E154" s="188" t="s">
        <v>618</v>
      </c>
      <c r="F154" s="189">
        <v>160.5</v>
      </c>
      <c r="G154" s="188"/>
      <c r="H154" s="188">
        <v>210</v>
      </c>
      <c r="I154" s="190">
        <v>210</v>
      </c>
      <c r="J154" s="191" t="s">
        <v>620</v>
      </c>
      <c r="K154" s="192">
        <f t="shared" si="40"/>
        <v>49.5</v>
      </c>
      <c r="L154" s="193">
        <f t="shared" si="41"/>
        <v>0.30841121495327101</v>
      </c>
      <c r="M154" s="188" t="s">
        <v>587</v>
      </c>
      <c r="N154" s="194">
        <v>42871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70</v>
      </c>
      <c r="B155" s="186">
        <v>42646</v>
      </c>
      <c r="C155" s="186"/>
      <c r="D155" s="187" t="s">
        <v>395</v>
      </c>
      <c r="E155" s="188" t="s">
        <v>618</v>
      </c>
      <c r="F155" s="189">
        <v>430</v>
      </c>
      <c r="G155" s="188"/>
      <c r="H155" s="188">
        <v>596</v>
      </c>
      <c r="I155" s="190">
        <v>575</v>
      </c>
      <c r="J155" s="191" t="s">
        <v>720</v>
      </c>
      <c r="K155" s="192">
        <v>166</v>
      </c>
      <c r="L155" s="193">
        <v>0.38604651162790699</v>
      </c>
      <c r="M155" s="188" t="s">
        <v>587</v>
      </c>
      <c r="N155" s="194">
        <v>42769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71</v>
      </c>
      <c r="B156" s="186">
        <v>42657</v>
      </c>
      <c r="C156" s="186"/>
      <c r="D156" s="187" t="s">
        <v>721</v>
      </c>
      <c r="E156" s="188" t="s">
        <v>618</v>
      </c>
      <c r="F156" s="189">
        <v>280</v>
      </c>
      <c r="G156" s="188"/>
      <c r="H156" s="188">
        <v>345</v>
      </c>
      <c r="I156" s="190">
        <v>345</v>
      </c>
      <c r="J156" s="191" t="s">
        <v>620</v>
      </c>
      <c r="K156" s="192">
        <f t="shared" ref="K156:K161" si="42">H156-F156</f>
        <v>65</v>
      </c>
      <c r="L156" s="193">
        <f>K156/F156</f>
        <v>0.23214285714285715</v>
      </c>
      <c r="M156" s="188" t="s">
        <v>587</v>
      </c>
      <c r="N156" s="194">
        <v>42814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72</v>
      </c>
      <c r="B157" s="186">
        <v>42657</v>
      </c>
      <c r="C157" s="186"/>
      <c r="D157" s="187" t="s">
        <v>722</v>
      </c>
      <c r="E157" s="188" t="s">
        <v>618</v>
      </c>
      <c r="F157" s="189">
        <v>245</v>
      </c>
      <c r="G157" s="188"/>
      <c r="H157" s="188">
        <v>325.5</v>
      </c>
      <c r="I157" s="190">
        <v>330</v>
      </c>
      <c r="J157" s="191" t="s">
        <v>723</v>
      </c>
      <c r="K157" s="192">
        <f t="shared" si="42"/>
        <v>80.5</v>
      </c>
      <c r="L157" s="193">
        <f>K157/F157</f>
        <v>0.32857142857142857</v>
      </c>
      <c r="M157" s="188" t="s">
        <v>587</v>
      </c>
      <c r="N157" s="194">
        <v>42769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73</v>
      </c>
      <c r="B158" s="186">
        <v>42660</v>
      </c>
      <c r="C158" s="186"/>
      <c r="D158" s="187" t="s">
        <v>345</v>
      </c>
      <c r="E158" s="188" t="s">
        <v>618</v>
      </c>
      <c r="F158" s="189">
        <v>125</v>
      </c>
      <c r="G158" s="188"/>
      <c r="H158" s="188">
        <v>160</v>
      </c>
      <c r="I158" s="190">
        <v>160</v>
      </c>
      <c r="J158" s="191" t="s">
        <v>676</v>
      </c>
      <c r="K158" s="192">
        <f t="shared" si="42"/>
        <v>35</v>
      </c>
      <c r="L158" s="193">
        <v>0.28000000000000003</v>
      </c>
      <c r="M158" s="188" t="s">
        <v>587</v>
      </c>
      <c r="N158" s="194">
        <v>42803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74</v>
      </c>
      <c r="B159" s="186">
        <v>42660</v>
      </c>
      <c r="C159" s="186"/>
      <c r="D159" s="187" t="s">
        <v>468</v>
      </c>
      <c r="E159" s="188" t="s">
        <v>618</v>
      </c>
      <c r="F159" s="189">
        <v>114</v>
      </c>
      <c r="G159" s="188"/>
      <c r="H159" s="188">
        <v>145</v>
      </c>
      <c r="I159" s="190">
        <v>145</v>
      </c>
      <c r="J159" s="191" t="s">
        <v>676</v>
      </c>
      <c r="K159" s="192">
        <f t="shared" si="42"/>
        <v>31</v>
      </c>
      <c r="L159" s="193">
        <f>K159/F159</f>
        <v>0.27192982456140352</v>
      </c>
      <c r="M159" s="188" t="s">
        <v>587</v>
      </c>
      <c r="N159" s="194">
        <v>42859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75</v>
      </c>
      <c r="B160" s="186">
        <v>42660</v>
      </c>
      <c r="C160" s="186"/>
      <c r="D160" s="187" t="s">
        <v>724</v>
      </c>
      <c r="E160" s="188" t="s">
        <v>618</v>
      </c>
      <c r="F160" s="189">
        <v>212</v>
      </c>
      <c r="G160" s="188"/>
      <c r="H160" s="188">
        <v>280</v>
      </c>
      <c r="I160" s="190">
        <v>276</v>
      </c>
      <c r="J160" s="191" t="s">
        <v>725</v>
      </c>
      <c r="K160" s="192">
        <f t="shared" si="42"/>
        <v>68</v>
      </c>
      <c r="L160" s="193">
        <f>K160/F160</f>
        <v>0.32075471698113206</v>
      </c>
      <c r="M160" s="188" t="s">
        <v>587</v>
      </c>
      <c r="N160" s="194">
        <v>42858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76</v>
      </c>
      <c r="B161" s="186">
        <v>42678</v>
      </c>
      <c r="C161" s="186"/>
      <c r="D161" s="187" t="s">
        <v>456</v>
      </c>
      <c r="E161" s="188" t="s">
        <v>618</v>
      </c>
      <c r="F161" s="189">
        <v>155</v>
      </c>
      <c r="G161" s="188"/>
      <c r="H161" s="188">
        <v>210</v>
      </c>
      <c r="I161" s="190">
        <v>210</v>
      </c>
      <c r="J161" s="191" t="s">
        <v>726</v>
      </c>
      <c r="K161" s="192">
        <f t="shared" si="42"/>
        <v>55</v>
      </c>
      <c r="L161" s="193">
        <f>K161/F161</f>
        <v>0.35483870967741937</v>
      </c>
      <c r="M161" s="188" t="s">
        <v>587</v>
      </c>
      <c r="N161" s="194">
        <v>42944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5">
        <v>77</v>
      </c>
      <c r="B162" s="196">
        <v>42710</v>
      </c>
      <c r="C162" s="196"/>
      <c r="D162" s="197" t="s">
        <v>727</v>
      </c>
      <c r="E162" s="198" t="s">
        <v>618</v>
      </c>
      <c r="F162" s="199">
        <v>150.5</v>
      </c>
      <c r="G162" s="199"/>
      <c r="H162" s="200">
        <v>72.5</v>
      </c>
      <c r="I162" s="200">
        <v>174</v>
      </c>
      <c r="J162" s="201" t="s">
        <v>728</v>
      </c>
      <c r="K162" s="202">
        <v>-78</v>
      </c>
      <c r="L162" s="203">
        <v>-0.51827242524916906</v>
      </c>
      <c r="M162" s="199" t="s">
        <v>599</v>
      </c>
      <c r="N162" s="196">
        <v>43333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78</v>
      </c>
      <c r="B163" s="186">
        <v>42712</v>
      </c>
      <c r="C163" s="186"/>
      <c r="D163" s="187" t="s">
        <v>729</v>
      </c>
      <c r="E163" s="188" t="s">
        <v>618</v>
      </c>
      <c r="F163" s="189">
        <v>380</v>
      </c>
      <c r="G163" s="188"/>
      <c r="H163" s="188">
        <v>478</v>
      </c>
      <c r="I163" s="190">
        <v>468</v>
      </c>
      <c r="J163" s="191" t="s">
        <v>676</v>
      </c>
      <c r="K163" s="192">
        <f>H163-F163</f>
        <v>98</v>
      </c>
      <c r="L163" s="193">
        <f>K163/F163</f>
        <v>0.25789473684210529</v>
      </c>
      <c r="M163" s="188" t="s">
        <v>587</v>
      </c>
      <c r="N163" s="194">
        <v>43025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79</v>
      </c>
      <c r="B164" s="186">
        <v>42734</v>
      </c>
      <c r="C164" s="186"/>
      <c r="D164" s="187" t="s">
        <v>108</v>
      </c>
      <c r="E164" s="188" t="s">
        <v>618</v>
      </c>
      <c r="F164" s="189">
        <v>305</v>
      </c>
      <c r="G164" s="188"/>
      <c r="H164" s="188">
        <v>375</v>
      </c>
      <c r="I164" s="190">
        <v>375</v>
      </c>
      <c r="J164" s="191" t="s">
        <v>676</v>
      </c>
      <c r="K164" s="192">
        <f>H164-F164</f>
        <v>70</v>
      </c>
      <c r="L164" s="193">
        <f>K164/F164</f>
        <v>0.22950819672131148</v>
      </c>
      <c r="M164" s="188" t="s">
        <v>587</v>
      </c>
      <c r="N164" s="194">
        <v>42768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80</v>
      </c>
      <c r="B165" s="186">
        <v>42739</v>
      </c>
      <c r="C165" s="186"/>
      <c r="D165" s="187" t="s">
        <v>94</v>
      </c>
      <c r="E165" s="188" t="s">
        <v>618</v>
      </c>
      <c r="F165" s="189">
        <v>99.5</v>
      </c>
      <c r="G165" s="188"/>
      <c r="H165" s="188">
        <v>158</v>
      </c>
      <c r="I165" s="190">
        <v>158</v>
      </c>
      <c r="J165" s="191" t="s">
        <v>676</v>
      </c>
      <c r="K165" s="192">
        <f>H165-F165</f>
        <v>58.5</v>
      </c>
      <c r="L165" s="193">
        <f>K165/F165</f>
        <v>0.5879396984924623</v>
      </c>
      <c r="M165" s="188" t="s">
        <v>587</v>
      </c>
      <c r="N165" s="194">
        <v>42898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81</v>
      </c>
      <c r="B166" s="186">
        <v>42739</v>
      </c>
      <c r="C166" s="186"/>
      <c r="D166" s="187" t="s">
        <v>94</v>
      </c>
      <c r="E166" s="188" t="s">
        <v>618</v>
      </c>
      <c r="F166" s="189">
        <v>99.5</v>
      </c>
      <c r="G166" s="188"/>
      <c r="H166" s="188">
        <v>158</v>
      </c>
      <c r="I166" s="190">
        <v>158</v>
      </c>
      <c r="J166" s="191" t="s">
        <v>676</v>
      </c>
      <c r="K166" s="192">
        <v>58.5</v>
      </c>
      <c r="L166" s="193">
        <v>0.58793969849246197</v>
      </c>
      <c r="M166" s="188" t="s">
        <v>587</v>
      </c>
      <c r="N166" s="194">
        <v>42898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82</v>
      </c>
      <c r="B167" s="186">
        <v>42786</v>
      </c>
      <c r="C167" s="186"/>
      <c r="D167" s="187" t="s">
        <v>185</v>
      </c>
      <c r="E167" s="188" t="s">
        <v>618</v>
      </c>
      <c r="F167" s="189">
        <v>140.5</v>
      </c>
      <c r="G167" s="188"/>
      <c r="H167" s="188">
        <v>220</v>
      </c>
      <c r="I167" s="190">
        <v>220</v>
      </c>
      <c r="J167" s="191" t="s">
        <v>676</v>
      </c>
      <c r="K167" s="192">
        <f>H167-F167</f>
        <v>79.5</v>
      </c>
      <c r="L167" s="193">
        <f>K167/F167</f>
        <v>0.5658362989323843</v>
      </c>
      <c r="M167" s="188" t="s">
        <v>587</v>
      </c>
      <c r="N167" s="194">
        <v>42864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83</v>
      </c>
      <c r="B168" s="186">
        <v>42786</v>
      </c>
      <c r="C168" s="186"/>
      <c r="D168" s="187" t="s">
        <v>730</v>
      </c>
      <c r="E168" s="188" t="s">
        <v>618</v>
      </c>
      <c r="F168" s="189">
        <v>202.5</v>
      </c>
      <c r="G168" s="188"/>
      <c r="H168" s="188">
        <v>234</v>
      </c>
      <c r="I168" s="190">
        <v>234</v>
      </c>
      <c r="J168" s="191" t="s">
        <v>676</v>
      </c>
      <c r="K168" s="192">
        <v>31.5</v>
      </c>
      <c r="L168" s="193">
        <v>0.155555555555556</v>
      </c>
      <c r="M168" s="188" t="s">
        <v>587</v>
      </c>
      <c r="N168" s="194">
        <v>42836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84</v>
      </c>
      <c r="B169" s="186">
        <v>42818</v>
      </c>
      <c r="C169" s="186"/>
      <c r="D169" s="187" t="s">
        <v>731</v>
      </c>
      <c r="E169" s="188" t="s">
        <v>618</v>
      </c>
      <c r="F169" s="189">
        <v>300.5</v>
      </c>
      <c r="G169" s="188"/>
      <c r="H169" s="188">
        <v>417.5</v>
      </c>
      <c r="I169" s="190">
        <v>420</v>
      </c>
      <c r="J169" s="191" t="s">
        <v>732</v>
      </c>
      <c r="K169" s="192">
        <f>H169-F169</f>
        <v>117</v>
      </c>
      <c r="L169" s="193">
        <f>K169/F169</f>
        <v>0.38935108153078202</v>
      </c>
      <c r="M169" s="188" t="s">
        <v>587</v>
      </c>
      <c r="N169" s="194">
        <v>43070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85</v>
      </c>
      <c r="B170" s="186">
        <v>42818</v>
      </c>
      <c r="C170" s="186"/>
      <c r="D170" s="187" t="s">
        <v>706</v>
      </c>
      <c r="E170" s="188" t="s">
        <v>618</v>
      </c>
      <c r="F170" s="189">
        <v>850</v>
      </c>
      <c r="G170" s="188"/>
      <c r="H170" s="188">
        <v>1042.5</v>
      </c>
      <c r="I170" s="190">
        <v>1023</v>
      </c>
      <c r="J170" s="191" t="s">
        <v>733</v>
      </c>
      <c r="K170" s="192">
        <v>192.5</v>
      </c>
      <c r="L170" s="193">
        <v>0.22647058823529401</v>
      </c>
      <c r="M170" s="188" t="s">
        <v>587</v>
      </c>
      <c r="N170" s="194">
        <v>42830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86</v>
      </c>
      <c r="B171" s="186">
        <v>42830</v>
      </c>
      <c r="C171" s="186"/>
      <c r="D171" s="187" t="s">
        <v>487</v>
      </c>
      <c r="E171" s="188" t="s">
        <v>618</v>
      </c>
      <c r="F171" s="189">
        <v>785</v>
      </c>
      <c r="G171" s="188"/>
      <c r="H171" s="188">
        <v>930</v>
      </c>
      <c r="I171" s="190">
        <v>920</v>
      </c>
      <c r="J171" s="191" t="s">
        <v>734</v>
      </c>
      <c r="K171" s="192">
        <f>H171-F171</f>
        <v>145</v>
      </c>
      <c r="L171" s="193">
        <f>K171/F171</f>
        <v>0.18471337579617833</v>
      </c>
      <c r="M171" s="188" t="s">
        <v>587</v>
      </c>
      <c r="N171" s="194">
        <v>42976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5">
        <v>87</v>
      </c>
      <c r="B172" s="196">
        <v>42831</v>
      </c>
      <c r="C172" s="196"/>
      <c r="D172" s="197" t="s">
        <v>735</v>
      </c>
      <c r="E172" s="198" t="s">
        <v>618</v>
      </c>
      <c r="F172" s="199">
        <v>40</v>
      </c>
      <c r="G172" s="199"/>
      <c r="H172" s="200">
        <v>13.1</v>
      </c>
      <c r="I172" s="200">
        <v>60</v>
      </c>
      <c r="J172" s="201" t="s">
        <v>736</v>
      </c>
      <c r="K172" s="202">
        <v>-26.9</v>
      </c>
      <c r="L172" s="203">
        <v>-0.67249999999999999</v>
      </c>
      <c r="M172" s="199" t="s">
        <v>599</v>
      </c>
      <c r="N172" s="196">
        <v>43138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88</v>
      </c>
      <c r="B173" s="186">
        <v>42837</v>
      </c>
      <c r="C173" s="186"/>
      <c r="D173" s="187" t="s">
        <v>93</v>
      </c>
      <c r="E173" s="188" t="s">
        <v>618</v>
      </c>
      <c r="F173" s="189">
        <v>289.5</v>
      </c>
      <c r="G173" s="188"/>
      <c r="H173" s="188">
        <v>354</v>
      </c>
      <c r="I173" s="190">
        <v>360</v>
      </c>
      <c r="J173" s="191" t="s">
        <v>737</v>
      </c>
      <c r="K173" s="192">
        <f t="shared" ref="K173:K181" si="43">H173-F173</f>
        <v>64.5</v>
      </c>
      <c r="L173" s="193">
        <f t="shared" ref="L173:L181" si="44">K173/F173</f>
        <v>0.22279792746113988</v>
      </c>
      <c r="M173" s="188" t="s">
        <v>587</v>
      </c>
      <c r="N173" s="194">
        <v>43040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89</v>
      </c>
      <c r="B174" s="186">
        <v>42845</v>
      </c>
      <c r="C174" s="186"/>
      <c r="D174" s="187" t="s">
        <v>426</v>
      </c>
      <c r="E174" s="188" t="s">
        <v>618</v>
      </c>
      <c r="F174" s="189">
        <v>700</v>
      </c>
      <c r="G174" s="188"/>
      <c r="H174" s="188">
        <v>840</v>
      </c>
      <c r="I174" s="190">
        <v>840</v>
      </c>
      <c r="J174" s="191" t="s">
        <v>738</v>
      </c>
      <c r="K174" s="192">
        <f t="shared" si="43"/>
        <v>140</v>
      </c>
      <c r="L174" s="193">
        <f t="shared" si="44"/>
        <v>0.2</v>
      </c>
      <c r="M174" s="188" t="s">
        <v>587</v>
      </c>
      <c r="N174" s="194">
        <v>42893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90</v>
      </c>
      <c r="B175" s="186">
        <v>42887</v>
      </c>
      <c r="C175" s="186"/>
      <c r="D175" s="187" t="s">
        <v>739</v>
      </c>
      <c r="E175" s="188" t="s">
        <v>618</v>
      </c>
      <c r="F175" s="189">
        <v>130</v>
      </c>
      <c r="G175" s="188"/>
      <c r="H175" s="188">
        <v>144.25</v>
      </c>
      <c r="I175" s="190">
        <v>170</v>
      </c>
      <c r="J175" s="191" t="s">
        <v>740</v>
      </c>
      <c r="K175" s="192">
        <f t="shared" si="43"/>
        <v>14.25</v>
      </c>
      <c r="L175" s="193">
        <f t="shared" si="44"/>
        <v>0.10961538461538461</v>
      </c>
      <c r="M175" s="188" t="s">
        <v>587</v>
      </c>
      <c r="N175" s="194">
        <v>43675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91</v>
      </c>
      <c r="B176" s="186">
        <v>42901</v>
      </c>
      <c r="C176" s="186"/>
      <c r="D176" s="187" t="s">
        <v>741</v>
      </c>
      <c r="E176" s="188" t="s">
        <v>618</v>
      </c>
      <c r="F176" s="189">
        <v>214.5</v>
      </c>
      <c r="G176" s="188"/>
      <c r="H176" s="188">
        <v>262</v>
      </c>
      <c r="I176" s="190">
        <v>262</v>
      </c>
      <c r="J176" s="191" t="s">
        <v>742</v>
      </c>
      <c r="K176" s="192">
        <f t="shared" si="43"/>
        <v>47.5</v>
      </c>
      <c r="L176" s="193">
        <f t="shared" si="44"/>
        <v>0.22144522144522144</v>
      </c>
      <c r="M176" s="188" t="s">
        <v>587</v>
      </c>
      <c r="N176" s="194">
        <v>42977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6">
        <v>92</v>
      </c>
      <c r="B177" s="217">
        <v>42933</v>
      </c>
      <c r="C177" s="217"/>
      <c r="D177" s="218" t="s">
        <v>743</v>
      </c>
      <c r="E177" s="219" t="s">
        <v>618</v>
      </c>
      <c r="F177" s="220">
        <v>370</v>
      </c>
      <c r="G177" s="219"/>
      <c r="H177" s="219">
        <v>447.5</v>
      </c>
      <c r="I177" s="221">
        <v>450</v>
      </c>
      <c r="J177" s="222" t="s">
        <v>676</v>
      </c>
      <c r="K177" s="192">
        <f t="shared" si="43"/>
        <v>77.5</v>
      </c>
      <c r="L177" s="223">
        <f t="shared" si="44"/>
        <v>0.20945945945945946</v>
      </c>
      <c r="M177" s="219" t="s">
        <v>587</v>
      </c>
      <c r="N177" s="224">
        <v>43035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6">
        <v>93</v>
      </c>
      <c r="B178" s="217">
        <v>42943</v>
      </c>
      <c r="C178" s="217"/>
      <c r="D178" s="218" t="s">
        <v>183</v>
      </c>
      <c r="E178" s="219" t="s">
        <v>618</v>
      </c>
      <c r="F178" s="220">
        <v>657.5</v>
      </c>
      <c r="G178" s="219"/>
      <c r="H178" s="219">
        <v>825</v>
      </c>
      <c r="I178" s="221">
        <v>820</v>
      </c>
      <c r="J178" s="222" t="s">
        <v>676</v>
      </c>
      <c r="K178" s="192">
        <f t="shared" si="43"/>
        <v>167.5</v>
      </c>
      <c r="L178" s="223">
        <f t="shared" si="44"/>
        <v>0.25475285171102663</v>
      </c>
      <c r="M178" s="219" t="s">
        <v>587</v>
      </c>
      <c r="N178" s="224">
        <v>43090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94</v>
      </c>
      <c r="B179" s="186">
        <v>42964</v>
      </c>
      <c r="C179" s="186"/>
      <c r="D179" s="187" t="s">
        <v>361</v>
      </c>
      <c r="E179" s="188" t="s">
        <v>618</v>
      </c>
      <c r="F179" s="189">
        <v>605</v>
      </c>
      <c r="G179" s="188"/>
      <c r="H179" s="188">
        <v>750</v>
      </c>
      <c r="I179" s="190">
        <v>750</v>
      </c>
      <c r="J179" s="191" t="s">
        <v>734</v>
      </c>
      <c r="K179" s="192">
        <f t="shared" si="43"/>
        <v>145</v>
      </c>
      <c r="L179" s="193">
        <f t="shared" si="44"/>
        <v>0.23966942148760331</v>
      </c>
      <c r="M179" s="188" t="s">
        <v>587</v>
      </c>
      <c r="N179" s="194">
        <v>43027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5">
        <v>95</v>
      </c>
      <c r="B180" s="196">
        <v>42979</v>
      </c>
      <c r="C180" s="196"/>
      <c r="D180" s="204" t="s">
        <v>744</v>
      </c>
      <c r="E180" s="199" t="s">
        <v>618</v>
      </c>
      <c r="F180" s="199">
        <v>255</v>
      </c>
      <c r="G180" s="200"/>
      <c r="H180" s="200">
        <v>217.25</v>
      </c>
      <c r="I180" s="200">
        <v>320</v>
      </c>
      <c r="J180" s="201" t="s">
        <v>745</v>
      </c>
      <c r="K180" s="202">
        <f t="shared" si="43"/>
        <v>-37.75</v>
      </c>
      <c r="L180" s="205">
        <f t="shared" si="44"/>
        <v>-0.14803921568627451</v>
      </c>
      <c r="M180" s="199" t="s">
        <v>599</v>
      </c>
      <c r="N180" s="196">
        <v>43661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96</v>
      </c>
      <c r="B181" s="186">
        <v>42997</v>
      </c>
      <c r="C181" s="186"/>
      <c r="D181" s="187" t="s">
        <v>746</v>
      </c>
      <c r="E181" s="188" t="s">
        <v>618</v>
      </c>
      <c r="F181" s="189">
        <v>215</v>
      </c>
      <c r="G181" s="188"/>
      <c r="H181" s="188">
        <v>258</v>
      </c>
      <c r="I181" s="190">
        <v>258</v>
      </c>
      <c r="J181" s="191" t="s">
        <v>676</v>
      </c>
      <c r="K181" s="192">
        <f t="shared" si="43"/>
        <v>43</v>
      </c>
      <c r="L181" s="193">
        <f t="shared" si="44"/>
        <v>0.2</v>
      </c>
      <c r="M181" s="188" t="s">
        <v>587</v>
      </c>
      <c r="N181" s="194">
        <v>43040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97</v>
      </c>
      <c r="B182" s="186">
        <v>42997</v>
      </c>
      <c r="C182" s="186"/>
      <c r="D182" s="187" t="s">
        <v>746</v>
      </c>
      <c r="E182" s="188" t="s">
        <v>618</v>
      </c>
      <c r="F182" s="189">
        <v>215</v>
      </c>
      <c r="G182" s="188"/>
      <c r="H182" s="188">
        <v>258</v>
      </c>
      <c r="I182" s="190">
        <v>258</v>
      </c>
      <c r="J182" s="222" t="s">
        <v>676</v>
      </c>
      <c r="K182" s="192">
        <v>43</v>
      </c>
      <c r="L182" s="193">
        <v>0.2</v>
      </c>
      <c r="M182" s="188" t="s">
        <v>587</v>
      </c>
      <c r="N182" s="194">
        <v>43040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6">
        <v>98</v>
      </c>
      <c r="B183" s="217">
        <v>42998</v>
      </c>
      <c r="C183" s="217"/>
      <c r="D183" s="218" t="s">
        <v>747</v>
      </c>
      <c r="E183" s="219" t="s">
        <v>618</v>
      </c>
      <c r="F183" s="189">
        <v>75</v>
      </c>
      <c r="G183" s="219"/>
      <c r="H183" s="219">
        <v>90</v>
      </c>
      <c r="I183" s="221">
        <v>90</v>
      </c>
      <c r="J183" s="191" t="s">
        <v>748</v>
      </c>
      <c r="K183" s="192">
        <f t="shared" ref="K183:K188" si="45">H183-F183</f>
        <v>15</v>
      </c>
      <c r="L183" s="193">
        <f t="shared" ref="L183:L188" si="46">K183/F183</f>
        <v>0.2</v>
      </c>
      <c r="M183" s="188" t="s">
        <v>587</v>
      </c>
      <c r="N183" s="194">
        <v>43019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6">
        <v>99</v>
      </c>
      <c r="B184" s="217">
        <v>43011</v>
      </c>
      <c r="C184" s="217"/>
      <c r="D184" s="218" t="s">
        <v>601</v>
      </c>
      <c r="E184" s="219" t="s">
        <v>618</v>
      </c>
      <c r="F184" s="220">
        <v>315</v>
      </c>
      <c r="G184" s="219"/>
      <c r="H184" s="219">
        <v>392</v>
      </c>
      <c r="I184" s="221">
        <v>384</v>
      </c>
      <c r="J184" s="222" t="s">
        <v>749</v>
      </c>
      <c r="K184" s="192">
        <f t="shared" si="45"/>
        <v>77</v>
      </c>
      <c r="L184" s="223">
        <f t="shared" si="46"/>
        <v>0.24444444444444444</v>
      </c>
      <c r="M184" s="219" t="s">
        <v>587</v>
      </c>
      <c r="N184" s="224">
        <v>43017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6">
        <v>100</v>
      </c>
      <c r="B185" s="217">
        <v>43013</v>
      </c>
      <c r="C185" s="217"/>
      <c r="D185" s="218" t="s">
        <v>461</v>
      </c>
      <c r="E185" s="219" t="s">
        <v>618</v>
      </c>
      <c r="F185" s="220">
        <v>145</v>
      </c>
      <c r="G185" s="219"/>
      <c r="H185" s="219">
        <v>179</v>
      </c>
      <c r="I185" s="221">
        <v>180</v>
      </c>
      <c r="J185" s="222" t="s">
        <v>750</v>
      </c>
      <c r="K185" s="192">
        <f t="shared" si="45"/>
        <v>34</v>
      </c>
      <c r="L185" s="223">
        <f t="shared" si="46"/>
        <v>0.23448275862068965</v>
      </c>
      <c r="M185" s="219" t="s">
        <v>587</v>
      </c>
      <c r="N185" s="224">
        <v>43025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6">
        <v>101</v>
      </c>
      <c r="B186" s="217">
        <v>43014</v>
      </c>
      <c r="C186" s="217"/>
      <c r="D186" s="218" t="s">
        <v>335</v>
      </c>
      <c r="E186" s="219" t="s">
        <v>618</v>
      </c>
      <c r="F186" s="220">
        <v>256</v>
      </c>
      <c r="G186" s="219"/>
      <c r="H186" s="219">
        <v>323</v>
      </c>
      <c r="I186" s="221">
        <v>320</v>
      </c>
      <c r="J186" s="222" t="s">
        <v>676</v>
      </c>
      <c r="K186" s="192">
        <f t="shared" si="45"/>
        <v>67</v>
      </c>
      <c r="L186" s="223">
        <f t="shared" si="46"/>
        <v>0.26171875</v>
      </c>
      <c r="M186" s="219" t="s">
        <v>587</v>
      </c>
      <c r="N186" s="224">
        <v>43067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6">
        <v>102</v>
      </c>
      <c r="B187" s="217">
        <v>43017</v>
      </c>
      <c r="C187" s="217"/>
      <c r="D187" s="218" t="s">
        <v>351</v>
      </c>
      <c r="E187" s="219" t="s">
        <v>618</v>
      </c>
      <c r="F187" s="220">
        <v>137.5</v>
      </c>
      <c r="G187" s="219"/>
      <c r="H187" s="219">
        <v>184</v>
      </c>
      <c r="I187" s="221">
        <v>183</v>
      </c>
      <c r="J187" s="222" t="s">
        <v>751</v>
      </c>
      <c r="K187" s="192">
        <f t="shared" si="45"/>
        <v>46.5</v>
      </c>
      <c r="L187" s="223">
        <f t="shared" si="46"/>
        <v>0.33818181818181819</v>
      </c>
      <c r="M187" s="219" t="s">
        <v>587</v>
      </c>
      <c r="N187" s="224">
        <v>43108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6">
        <v>103</v>
      </c>
      <c r="B188" s="217">
        <v>43018</v>
      </c>
      <c r="C188" s="217"/>
      <c r="D188" s="218" t="s">
        <v>752</v>
      </c>
      <c r="E188" s="219" t="s">
        <v>618</v>
      </c>
      <c r="F188" s="220">
        <v>125.5</v>
      </c>
      <c r="G188" s="219"/>
      <c r="H188" s="219">
        <v>158</v>
      </c>
      <c r="I188" s="221">
        <v>155</v>
      </c>
      <c r="J188" s="222" t="s">
        <v>753</v>
      </c>
      <c r="K188" s="192">
        <f t="shared" si="45"/>
        <v>32.5</v>
      </c>
      <c r="L188" s="223">
        <f t="shared" si="46"/>
        <v>0.25896414342629481</v>
      </c>
      <c r="M188" s="219" t="s">
        <v>587</v>
      </c>
      <c r="N188" s="224">
        <v>43067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6">
        <v>104</v>
      </c>
      <c r="B189" s="217">
        <v>43018</v>
      </c>
      <c r="C189" s="217"/>
      <c r="D189" s="218" t="s">
        <v>754</v>
      </c>
      <c r="E189" s="219" t="s">
        <v>618</v>
      </c>
      <c r="F189" s="220">
        <v>895</v>
      </c>
      <c r="G189" s="219"/>
      <c r="H189" s="219">
        <v>1122.5</v>
      </c>
      <c r="I189" s="221">
        <v>1078</v>
      </c>
      <c r="J189" s="222" t="s">
        <v>755</v>
      </c>
      <c r="K189" s="192">
        <v>227.5</v>
      </c>
      <c r="L189" s="223">
        <v>0.25418994413407803</v>
      </c>
      <c r="M189" s="219" t="s">
        <v>587</v>
      </c>
      <c r="N189" s="224">
        <v>43117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6">
        <v>105</v>
      </c>
      <c r="B190" s="217">
        <v>43020</v>
      </c>
      <c r="C190" s="217"/>
      <c r="D190" s="218" t="s">
        <v>344</v>
      </c>
      <c r="E190" s="219" t="s">
        <v>618</v>
      </c>
      <c r="F190" s="220">
        <v>525</v>
      </c>
      <c r="G190" s="219"/>
      <c r="H190" s="219">
        <v>629</v>
      </c>
      <c r="I190" s="221">
        <v>629</v>
      </c>
      <c r="J190" s="222" t="s">
        <v>676</v>
      </c>
      <c r="K190" s="192">
        <v>104</v>
      </c>
      <c r="L190" s="223">
        <v>0.19809523809523799</v>
      </c>
      <c r="M190" s="219" t="s">
        <v>587</v>
      </c>
      <c r="N190" s="224">
        <v>43119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6">
        <v>106</v>
      </c>
      <c r="B191" s="217">
        <v>43046</v>
      </c>
      <c r="C191" s="217"/>
      <c r="D191" s="218" t="s">
        <v>386</v>
      </c>
      <c r="E191" s="219" t="s">
        <v>618</v>
      </c>
      <c r="F191" s="220">
        <v>740</v>
      </c>
      <c r="G191" s="219"/>
      <c r="H191" s="219">
        <v>892.5</v>
      </c>
      <c r="I191" s="221">
        <v>900</v>
      </c>
      <c r="J191" s="222" t="s">
        <v>756</v>
      </c>
      <c r="K191" s="192">
        <f>H191-F191</f>
        <v>152.5</v>
      </c>
      <c r="L191" s="223">
        <f>K191/F191</f>
        <v>0.20608108108108109</v>
      </c>
      <c r="M191" s="219" t="s">
        <v>587</v>
      </c>
      <c r="N191" s="224">
        <v>43052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107</v>
      </c>
      <c r="B192" s="186">
        <v>43073</v>
      </c>
      <c r="C192" s="186"/>
      <c r="D192" s="187" t="s">
        <v>757</v>
      </c>
      <c r="E192" s="188" t="s">
        <v>618</v>
      </c>
      <c r="F192" s="189">
        <v>118.5</v>
      </c>
      <c r="G192" s="188"/>
      <c r="H192" s="188">
        <v>143.5</v>
      </c>
      <c r="I192" s="190">
        <v>145</v>
      </c>
      <c r="J192" s="191" t="s">
        <v>608</v>
      </c>
      <c r="K192" s="192">
        <f>H192-F192</f>
        <v>25</v>
      </c>
      <c r="L192" s="193">
        <f>K192/F192</f>
        <v>0.2109704641350211</v>
      </c>
      <c r="M192" s="188" t="s">
        <v>587</v>
      </c>
      <c r="N192" s="194">
        <v>43097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5">
        <v>108</v>
      </c>
      <c r="B193" s="196">
        <v>43090</v>
      </c>
      <c r="C193" s="196"/>
      <c r="D193" s="197" t="s">
        <v>432</v>
      </c>
      <c r="E193" s="198" t="s">
        <v>618</v>
      </c>
      <c r="F193" s="199">
        <v>715</v>
      </c>
      <c r="G193" s="199"/>
      <c r="H193" s="200">
        <v>500</v>
      </c>
      <c r="I193" s="200">
        <v>872</v>
      </c>
      <c r="J193" s="201" t="s">
        <v>758</v>
      </c>
      <c r="K193" s="202">
        <f>H193-F193</f>
        <v>-215</v>
      </c>
      <c r="L193" s="203">
        <f>K193/F193</f>
        <v>-0.30069930069930068</v>
      </c>
      <c r="M193" s="199" t="s">
        <v>599</v>
      </c>
      <c r="N193" s="196">
        <v>43670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109</v>
      </c>
      <c r="B194" s="186">
        <v>43098</v>
      </c>
      <c r="C194" s="186"/>
      <c r="D194" s="187" t="s">
        <v>601</v>
      </c>
      <c r="E194" s="188" t="s">
        <v>618</v>
      </c>
      <c r="F194" s="189">
        <v>435</v>
      </c>
      <c r="G194" s="188"/>
      <c r="H194" s="188">
        <v>542.5</v>
      </c>
      <c r="I194" s="190">
        <v>539</v>
      </c>
      <c r="J194" s="191" t="s">
        <v>676</v>
      </c>
      <c r="K194" s="192">
        <v>107.5</v>
      </c>
      <c r="L194" s="193">
        <v>0.247126436781609</v>
      </c>
      <c r="M194" s="188" t="s">
        <v>587</v>
      </c>
      <c r="N194" s="194">
        <v>43206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110</v>
      </c>
      <c r="B195" s="186">
        <v>43098</v>
      </c>
      <c r="C195" s="186"/>
      <c r="D195" s="187" t="s">
        <v>559</v>
      </c>
      <c r="E195" s="188" t="s">
        <v>618</v>
      </c>
      <c r="F195" s="189">
        <v>885</v>
      </c>
      <c r="G195" s="188"/>
      <c r="H195" s="188">
        <v>1090</v>
      </c>
      <c r="I195" s="190">
        <v>1084</v>
      </c>
      <c r="J195" s="191" t="s">
        <v>676</v>
      </c>
      <c r="K195" s="192">
        <v>205</v>
      </c>
      <c r="L195" s="193">
        <v>0.23163841807909599</v>
      </c>
      <c r="M195" s="188" t="s">
        <v>587</v>
      </c>
      <c r="N195" s="194">
        <v>43213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5">
        <v>111</v>
      </c>
      <c r="B196" s="226">
        <v>43192</v>
      </c>
      <c r="C196" s="226"/>
      <c r="D196" s="204" t="s">
        <v>759</v>
      </c>
      <c r="E196" s="199" t="s">
        <v>618</v>
      </c>
      <c r="F196" s="227">
        <v>478.5</v>
      </c>
      <c r="G196" s="199"/>
      <c r="H196" s="199">
        <v>442</v>
      </c>
      <c r="I196" s="200">
        <v>613</v>
      </c>
      <c r="J196" s="201" t="s">
        <v>760</v>
      </c>
      <c r="K196" s="202">
        <f>H196-F196</f>
        <v>-36.5</v>
      </c>
      <c r="L196" s="203">
        <f>K196/F196</f>
        <v>-7.6280041797283177E-2</v>
      </c>
      <c r="M196" s="199" t="s">
        <v>599</v>
      </c>
      <c r="N196" s="196">
        <v>43762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5">
        <v>112</v>
      </c>
      <c r="B197" s="196">
        <v>43194</v>
      </c>
      <c r="C197" s="196"/>
      <c r="D197" s="197" t="s">
        <v>761</v>
      </c>
      <c r="E197" s="198" t="s">
        <v>618</v>
      </c>
      <c r="F197" s="199">
        <f>141.5-7.3</f>
        <v>134.19999999999999</v>
      </c>
      <c r="G197" s="199"/>
      <c r="H197" s="200">
        <v>77</v>
      </c>
      <c r="I197" s="200">
        <v>180</v>
      </c>
      <c r="J197" s="201" t="s">
        <v>762</v>
      </c>
      <c r="K197" s="202">
        <f>H197-F197</f>
        <v>-57.199999999999989</v>
      </c>
      <c r="L197" s="203">
        <f>K197/F197</f>
        <v>-0.42622950819672129</v>
      </c>
      <c r="M197" s="199" t="s">
        <v>599</v>
      </c>
      <c r="N197" s="196">
        <v>43522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5">
        <v>113</v>
      </c>
      <c r="B198" s="196">
        <v>43209</v>
      </c>
      <c r="C198" s="196"/>
      <c r="D198" s="197" t="s">
        <v>763</v>
      </c>
      <c r="E198" s="198" t="s">
        <v>618</v>
      </c>
      <c r="F198" s="199">
        <v>430</v>
      </c>
      <c r="G198" s="199"/>
      <c r="H198" s="200">
        <v>220</v>
      </c>
      <c r="I198" s="200">
        <v>537</v>
      </c>
      <c r="J198" s="201" t="s">
        <v>764</v>
      </c>
      <c r="K198" s="202">
        <f>H198-F198</f>
        <v>-210</v>
      </c>
      <c r="L198" s="203">
        <f>K198/F198</f>
        <v>-0.48837209302325579</v>
      </c>
      <c r="M198" s="199" t="s">
        <v>599</v>
      </c>
      <c r="N198" s="196">
        <v>43252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6">
        <v>114</v>
      </c>
      <c r="B199" s="217">
        <v>43220</v>
      </c>
      <c r="C199" s="217"/>
      <c r="D199" s="218" t="s">
        <v>387</v>
      </c>
      <c r="E199" s="219" t="s">
        <v>618</v>
      </c>
      <c r="F199" s="219">
        <v>153.5</v>
      </c>
      <c r="G199" s="219"/>
      <c r="H199" s="219">
        <v>196</v>
      </c>
      <c r="I199" s="221">
        <v>196</v>
      </c>
      <c r="J199" s="191" t="s">
        <v>765</v>
      </c>
      <c r="K199" s="192">
        <f>H199-F199</f>
        <v>42.5</v>
      </c>
      <c r="L199" s="193">
        <f>K199/F199</f>
        <v>0.27687296416938112</v>
      </c>
      <c r="M199" s="188" t="s">
        <v>587</v>
      </c>
      <c r="N199" s="194">
        <v>43605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5">
        <v>115</v>
      </c>
      <c r="B200" s="196">
        <v>43306</v>
      </c>
      <c r="C200" s="196"/>
      <c r="D200" s="197" t="s">
        <v>735</v>
      </c>
      <c r="E200" s="198" t="s">
        <v>618</v>
      </c>
      <c r="F200" s="199">
        <v>27.5</v>
      </c>
      <c r="G200" s="199"/>
      <c r="H200" s="200">
        <v>13.1</v>
      </c>
      <c r="I200" s="200">
        <v>60</v>
      </c>
      <c r="J200" s="201" t="s">
        <v>766</v>
      </c>
      <c r="K200" s="202">
        <v>-14.4</v>
      </c>
      <c r="L200" s="203">
        <v>-0.52363636363636401</v>
      </c>
      <c r="M200" s="199" t="s">
        <v>599</v>
      </c>
      <c r="N200" s="196">
        <v>43138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5">
        <v>116</v>
      </c>
      <c r="B201" s="226">
        <v>43318</v>
      </c>
      <c r="C201" s="226"/>
      <c r="D201" s="204" t="s">
        <v>767</v>
      </c>
      <c r="E201" s="199" t="s">
        <v>618</v>
      </c>
      <c r="F201" s="199">
        <v>148.5</v>
      </c>
      <c r="G201" s="199"/>
      <c r="H201" s="199">
        <v>102</v>
      </c>
      <c r="I201" s="200">
        <v>182</v>
      </c>
      <c r="J201" s="201" t="s">
        <v>768</v>
      </c>
      <c r="K201" s="202">
        <f>H201-F201</f>
        <v>-46.5</v>
      </c>
      <c r="L201" s="203">
        <f>K201/F201</f>
        <v>-0.31313131313131315</v>
      </c>
      <c r="M201" s="199" t="s">
        <v>599</v>
      </c>
      <c r="N201" s="196">
        <v>43661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117</v>
      </c>
      <c r="B202" s="186">
        <v>43335</v>
      </c>
      <c r="C202" s="186"/>
      <c r="D202" s="187" t="s">
        <v>769</v>
      </c>
      <c r="E202" s="188" t="s">
        <v>618</v>
      </c>
      <c r="F202" s="219">
        <v>285</v>
      </c>
      <c r="G202" s="188"/>
      <c r="H202" s="188">
        <v>355</v>
      </c>
      <c r="I202" s="190">
        <v>364</v>
      </c>
      <c r="J202" s="191" t="s">
        <v>770</v>
      </c>
      <c r="K202" s="192">
        <v>70</v>
      </c>
      <c r="L202" s="193">
        <v>0.24561403508771901</v>
      </c>
      <c r="M202" s="188" t="s">
        <v>587</v>
      </c>
      <c r="N202" s="194">
        <v>43455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118</v>
      </c>
      <c r="B203" s="186">
        <v>43341</v>
      </c>
      <c r="C203" s="186"/>
      <c r="D203" s="187" t="s">
        <v>375</v>
      </c>
      <c r="E203" s="188" t="s">
        <v>618</v>
      </c>
      <c r="F203" s="219">
        <v>525</v>
      </c>
      <c r="G203" s="188"/>
      <c r="H203" s="188">
        <v>585</v>
      </c>
      <c r="I203" s="190">
        <v>635</v>
      </c>
      <c r="J203" s="191" t="s">
        <v>771</v>
      </c>
      <c r="K203" s="192">
        <f t="shared" ref="K203:K220" si="47">H203-F203</f>
        <v>60</v>
      </c>
      <c r="L203" s="193">
        <f t="shared" ref="L203:L220" si="48">K203/F203</f>
        <v>0.11428571428571428</v>
      </c>
      <c r="M203" s="188" t="s">
        <v>587</v>
      </c>
      <c r="N203" s="194">
        <v>43662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119</v>
      </c>
      <c r="B204" s="186">
        <v>43395</v>
      </c>
      <c r="C204" s="186"/>
      <c r="D204" s="187" t="s">
        <v>361</v>
      </c>
      <c r="E204" s="188" t="s">
        <v>618</v>
      </c>
      <c r="F204" s="219">
        <v>475</v>
      </c>
      <c r="G204" s="188"/>
      <c r="H204" s="188">
        <v>574</v>
      </c>
      <c r="I204" s="190">
        <v>570</v>
      </c>
      <c r="J204" s="191" t="s">
        <v>676</v>
      </c>
      <c r="K204" s="192">
        <f t="shared" si="47"/>
        <v>99</v>
      </c>
      <c r="L204" s="193">
        <f t="shared" si="48"/>
        <v>0.20842105263157895</v>
      </c>
      <c r="M204" s="188" t="s">
        <v>587</v>
      </c>
      <c r="N204" s="194">
        <v>43403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120</v>
      </c>
      <c r="B205" s="217">
        <v>43397</v>
      </c>
      <c r="C205" s="217"/>
      <c r="D205" s="218" t="s">
        <v>382</v>
      </c>
      <c r="E205" s="219" t="s">
        <v>618</v>
      </c>
      <c r="F205" s="219">
        <v>707.5</v>
      </c>
      <c r="G205" s="219"/>
      <c r="H205" s="219">
        <v>872</v>
      </c>
      <c r="I205" s="221">
        <v>872</v>
      </c>
      <c r="J205" s="222" t="s">
        <v>676</v>
      </c>
      <c r="K205" s="192">
        <f t="shared" si="47"/>
        <v>164.5</v>
      </c>
      <c r="L205" s="223">
        <f t="shared" si="48"/>
        <v>0.23250883392226149</v>
      </c>
      <c r="M205" s="219" t="s">
        <v>587</v>
      </c>
      <c r="N205" s="224">
        <v>43482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121</v>
      </c>
      <c r="B206" s="217">
        <v>43398</v>
      </c>
      <c r="C206" s="217"/>
      <c r="D206" s="218" t="s">
        <v>772</v>
      </c>
      <c r="E206" s="219" t="s">
        <v>618</v>
      </c>
      <c r="F206" s="219">
        <v>162</v>
      </c>
      <c r="G206" s="219"/>
      <c r="H206" s="219">
        <v>204</v>
      </c>
      <c r="I206" s="221">
        <v>209</v>
      </c>
      <c r="J206" s="222" t="s">
        <v>773</v>
      </c>
      <c r="K206" s="192">
        <f t="shared" si="47"/>
        <v>42</v>
      </c>
      <c r="L206" s="223">
        <f t="shared" si="48"/>
        <v>0.25925925925925924</v>
      </c>
      <c r="M206" s="219" t="s">
        <v>587</v>
      </c>
      <c r="N206" s="224">
        <v>43539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122</v>
      </c>
      <c r="B207" s="217">
        <v>43399</v>
      </c>
      <c r="C207" s="217"/>
      <c r="D207" s="218" t="s">
        <v>480</v>
      </c>
      <c r="E207" s="219" t="s">
        <v>618</v>
      </c>
      <c r="F207" s="219">
        <v>240</v>
      </c>
      <c r="G207" s="219"/>
      <c r="H207" s="219">
        <v>297</v>
      </c>
      <c r="I207" s="221">
        <v>297</v>
      </c>
      <c r="J207" s="222" t="s">
        <v>676</v>
      </c>
      <c r="K207" s="228">
        <f t="shared" si="47"/>
        <v>57</v>
      </c>
      <c r="L207" s="223">
        <f t="shared" si="48"/>
        <v>0.23749999999999999</v>
      </c>
      <c r="M207" s="219" t="s">
        <v>587</v>
      </c>
      <c r="N207" s="224">
        <v>43417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123</v>
      </c>
      <c r="B208" s="186">
        <v>43439</v>
      </c>
      <c r="C208" s="186"/>
      <c r="D208" s="187" t="s">
        <v>774</v>
      </c>
      <c r="E208" s="188" t="s">
        <v>618</v>
      </c>
      <c r="F208" s="188">
        <v>202.5</v>
      </c>
      <c r="G208" s="188"/>
      <c r="H208" s="188">
        <v>255</v>
      </c>
      <c r="I208" s="190">
        <v>252</v>
      </c>
      <c r="J208" s="191" t="s">
        <v>676</v>
      </c>
      <c r="K208" s="192">
        <f t="shared" si="47"/>
        <v>52.5</v>
      </c>
      <c r="L208" s="193">
        <f t="shared" si="48"/>
        <v>0.25925925925925924</v>
      </c>
      <c r="M208" s="188" t="s">
        <v>587</v>
      </c>
      <c r="N208" s="194">
        <v>43542</v>
      </c>
      <c r="O208" s="1"/>
      <c r="P208" s="1"/>
      <c r="Q208" s="1"/>
      <c r="R208" s="6" t="s">
        <v>775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124</v>
      </c>
      <c r="B209" s="217">
        <v>43465</v>
      </c>
      <c r="C209" s="186"/>
      <c r="D209" s="218" t="s">
        <v>414</v>
      </c>
      <c r="E209" s="219" t="s">
        <v>618</v>
      </c>
      <c r="F209" s="219">
        <v>710</v>
      </c>
      <c r="G209" s="219"/>
      <c r="H209" s="219">
        <v>866</v>
      </c>
      <c r="I209" s="221">
        <v>866</v>
      </c>
      <c r="J209" s="222" t="s">
        <v>676</v>
      </c>
      <c r="K209" s="192">
        <f t="shared" si="47"/>
        <v>156</v>
      </c>
      <c r="L209" s="193">
        <f t="shared" si="48"/>
        <v>0.21971830985915494</v>
      </c>
      <c r="M209" s="188" t="s">
        <v>587</v>
      </c>
      <c r="N209" s="194">
        <v>43553</v>
      </c>
      <c r="O209" s="1"/>
      <c r="P209" s="1"/>
      <c r="Q209" s="1"/>
      <c r="R209" s="6" t="s">
        <v>775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125</v>
      </c>
      <c r="B210" s="217">
        <v>43522</v>
      </c>
      <c r="C210" s="217"/>
      <c r="D210" s="218" t="s">
        <v>152</v>
      </c>
      <c r="E210" s="219" t="s">
        <v>618</v>
      </c>
      <c r="F210" s="219">
        <v>337.25</v>
      </c>
      <c r="G210" s="219"/>
      <c r="H210" s="219">
        <v>398.5</v>
      </c>
      <c r="I210" s="221">
        <v>411</v>
      </c>
      <c r="J210" s="191" t="s">
        <v>776</v>
      </c>
      <c r="K210" s="192">
        <f t="shared" si="47"/>
        <v>61.25</v>
      </c>
      <c r="L210" s="193">
        <f t="shared" si="48"/>
        <v>0.1816160118606375</v>
      </c>
      <c r="M210" s="188" t="s">
        <v>587</v>
      </c>
      <c r="N210" s="194">
        <v>43760</v>
      </c>
      <c r="O210" s="1"/>
      <c r="P210" s="1"/>
      <c r="Q210" s="1"/>
      <c r="R210" s="6" t="s">
        <v>775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126</v>
      </c>
      <c r="B211" s="230">
        <v>43559</v>
      </c>
      <c r="C211" s="230"/>
      <c r="D211" s="231" t="s">
        <v>777</v>
      </c>
      <c r="E211" s="232" t="s">
        <v>618</v>
      </c>
      <c r="F211" s="232">
        <v>130</v>
      </c>
      <c r="G211" s="232"/>
      <c r="H211" s="232">
        <v>65</v>
      </c>
      <c r="I211" s="233">
        <v>158</v>
      </c>
      <c r="J211" s="201" t="s">
        <v>778</v>
      </c>
      <c r="K211" s="202">
        <f t="shared" si="47"/>
        <v>-65</v>
      </c>
      <c r="L211" s="203">
        <f t="shared" si="48"/>
        <v>-0.5</v>
      </c>
      <c r="M211" s="199" t="s">
        <v>599</v>
      </c>
      <c r="N211" s="196">
        <v>43726</v>
      </c>
      <c r="O211" s="1"/>
      <c r="P211" s="1"/>
      <c r="Q211" s="1"/>
      <c r="R211" s="6" t="s">
        <v>779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127</v>
      </c>
      <c r="B212" s="217">
        <v>43017</v>
      </c>
      <c r="C212" s="217"/>
      <c r="D212" s="218" t="s">
        <v>185</v>
      </c>
      <c r="E212" s="219" t="s">
        <v>618</v>
      </c>
      <c r="F212" s="219">
        <v>141.5</v>
      </c>
      <c r="G212" s="219"/>
      <c r="H212" s="219">
        <v>183.5</v>
      </c>
      <c r="I212" s="221">
        <v>210</v>
      </c>
      <c r="J212" s="191" t="s">
        <v>773</v>
      </c>
      <c r="K212" s="192">
        <f t="shared" si="47"/>
        <v>42</v>
      </c>
      <c r="L212" s="193">
        <f t="shared" si="48"/>
        <v>0.29681978798586572</v>
      </c>
      <c r="M212" s="188" t="s">
        <v>587</v>
      </c>
      <c r="N212" s="194">
        <v>43042</v>
      </c>
      <c r="O212" s="1"/>
      <c r="P212" s="1"/>
      <c r="Q212" s="1"/>
      <c r="R212" s="6" t="s">
        <v>779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9">
        <v>128</v>
      </c>
      <c r="B213" s="230">
        <v>43074</v>
      </c>
      <c r="C213" s="230"/>
      <c r="D213" s="231" t="s">
        <v>780</v>
      </c>
      <c r="E213" s="232" t="s">
        <v>618</v>
      </c>
      <c r="F213" s="227">
        <v>172</v>
      </c>
      <c r="G213" s="232"/>
      <c r="H213" s="232">
        <v>155.25</v>
      </c>
      <c r="I213" s="233">
        <v>230</v>
      </c>
      <c r="J213" s="201" t="s">
        <v>781</v>
      </c>
      <c r="K213" s="202">
        <f t="shared" si="47"/>
        <v>-16.75</v>
      </c>
      <c r="L213" s="203">
        <f t="shared" si="48"/>
        <v>-9.7383720930232565E-2</v>
      </c>
      <c r="M213" s="199" t="s">
        <v>599</v>
      </c>
      <c r="N213" s="196">
        <v>43787</v>
      </c>
      <c r="O213" s="1"/>
      <c r="P213" s="1"/>
      <c r="Q213" s="1"/>
      <c r="R213" s="6" t="s">
        <v>779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129</v>
      </c>
      <c r="B214" s="217">
        <v>43398</v>
      </c>
      <c r="C214" s="217"/>
      <c r="D214" s="218" t="s">
        <v>107</v>
      </c>
      <c r="E214" s="219" t="s">
        <v>618</v>
      </c>
      <c r="F214" s="219">
        <v>698.5</v>
      </c>
      <c r="G214" s="219"/>
      <c r="H214" s="219">
        <v>890</v>
      </c>
      <c r="I214" s="221">
        <v>890</v>
      </c>
      <c r="J214" s="191" t="s">
        <v>849</v>
      </c>
      <c r="K214" s="192">
        <f t="shared" si="47"/>
        <v>191.5</v>
      </c>
      <c r="L214" s="193">
        <f t="shared" si="48"/>
        <v>0.27415891195418757</v>
      </c>
      <c r="M214" s="188" t="s">
        <v>587</v>
      </c>
      <c r="N214" s="194">
        <v>44328</v>
      </c>
      <c r="O214" s="1"/>
      <c r="P214" s="1"/>
      <c r="Q214" s="1"/>
      <c r="R214" s="6" t="s">
        <v>775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130</v>
      </c>
      <c r="B215" s="217">
        <v>42877</v>
      </c>
      <c r="C215" s="217"/>
      <c r="D215" s="218" t="s">
        <v>374</v>
      </c>
      <c r="E215" s="219" t="s">
        <v>618</v>
      </c>
      <c r="F215" s="219">
        <v>127.6</v>
      </c>
      <c r="G215" s="219"/>
      <c r="H215" s="219">
        <v>138</v>
      </c>
      <c r="I215" s="221">
        <v>190</v>
      </c>
      <c r="J215" s="191" t="s">
        <v>782</v>
      </c>
      <c r="K215" s="192">
        <f t="shared" si="47"/>
        <v>10.400000000000006</v>
      </c>
      <c r="L215" s="193">
        <f t="shared" si="48"/>
        <v>8.1504702194357417E-2</v>
      </c>
      <c r="M215" s="188" t="s">
        <v>587</v>
      </c>
      <c r="N215" s="194">
        <v>43774</v>
      </c>
      <c r="O215" s="1"/>
      <c r="P215" s="1"/>
      <c r="Q215" s="1"/>
      <c r="R215" s="6" t="s">
        <v>779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131</v>
      </c>
      <c r="B216" s="217">
        <v>43158</v>
      </c>
      <c r="C216" s="217"/>
      <c r="D216" s="218" t="s">
        <v>783</v>
      </c>
      <c r="E216" s="219" t="s">
        <v>618</v>
      </c>
      <c r="F216" s="219">
        <v>317</v>
      </c>
      <c r="G216" s="219"/>
      <c r="H216" s="219">
        <v>382.5</v>
      </c>
      <c r="I216" s="221">
        <v>398</v>
      </c>
      <c r="J216" s="191" t="s">
        <v>784</v>
      </c>
      <c r="K216" s="192">
        <f t="shared" si="47"/>
        <v>65.5</v>
      </c>
      <c r="L216" s="193">
        <f t="shared" si="48"/>
        <v>0.20662460567823343</v>
      </c>
      <c r="M216" s="188" t="s">
        <v>587</v>
      </c>
      <c r="N216" s="194">
        <v>44238</v>
      </c>
      <c r="O216" s="1"/>
      <c r="P216" s="1"/>
      <c r="Q216" s="1"/>
      <c r="R216" s="6" t="s">
        <v>779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132</v>
      </c>
      <c r="B217" s="230">
        <v>43164</v>
      </c>
      <c r="C217" s="230"/>
      <c r="D217" s="231" t="s">
        <v>144</v>
      </c>
      <c r="E217" s="232" t="s">
        <v>618</v>
      </c>
      <c r="F217" s="227">
        <f>510-14.4</f>
        <v>495.6</v>
      </c>
      <c r="G217" s="232"/>
      <c r="H217" s="232">
        <v>350</v>
      </c>
      <c r="I217" s="233">
        <v>672</v>
      </c>
      <c r="J217" s="201" t="s">
        <v>785</v>
      </c>
      <c r="K217" s="202">
        <f t="shared" si="47"/>
        <v>-145.60000000000002</v>
      </c>
      <c r="L217" s="203">
        <f t="shared" si="48"/>
        <v>-0.29378531073446329</v>
      </c>
      <c r="M217" s="199" t="s">
        <v>599</v>
      </c>
      <c r="N217" s="196">
        <v>43887</v>
      </c>
      <c r="O217" s="1"/>
      <c r="P217" s="1"/>
      <c r="Q217" s="1"/>
      <c r="R217" s="6" t="s">
        <v>775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133</v>
      </c>
      <c r="B218" s="230">
        <v>43237</v>
      </c>
      <c r="C218" s="230"/>
      <c r="D218" s="231" t="s">
        <v>472</v>
      </c>
      <c r="E218" s="232" t="s">
        <v>618</v>
      </c>
      <c r="F218" s="227">
        <v>230.3</v>
      </c>
      <c r="G218" s="232"/>
      <c r="H218" s="232">
        <v>102.5</v>
      </c>
      <c r="I218" s="233">
        <v>348</v>
      </c>
      <c r="J218" s="201" t="s">
        <v>786</v>
      </c>
      <c r="K218" s="202">
        <f t="shared" si="47"/>
        <v>-127.80000000000001</v>
      </c>
      <c r="L218" s="203">
        <f t="shared" si="48"/>
        <v>-0.55492835432045162</v>
      </c>
      <c r="M218" s="199" t="s">
        <v>599</v>
      </c>
      <c r="N218" s="196">
        <v>43896</v>
      </c>
      <c r="O218" s="1"/>
      <c r="P218" s="1"/>
      <c r="Q218" s="1"/>
      <c r="R218" s="6" t="s">
        <v>775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134</v>
      </c>
      <c r="B219" s="217">
        <v>43258</v>
      </c>
      <c r="C219" s="217"/>
      <c r="D219" s="218" t="s">
        <v>437</v>
      </c>
      <c r="E219" s="219" t="s">
        <v>618</v>
      </c>
      <c r="F219" s="219">
        <f>342.5-5.1</f>
        <v>337.4</v>
      </c>
      <c r="G219" s="219"/>
      <c r="H219" s="219">
        <v>412.5</v>
      </c>
      <c r="I219" s="221">
        <v>439</v>
      </c>
      <c r="J219" s="191" t="s">
        <v>787</v>
      </c>
      <c r="K219" s="192">
        <f t="shared" si="47"/>
        <v>75.100000000000023</v>
      </c>
      <c r="L219" s="193">
        <f t="shared" si="48"/>
        <v>0.22258446947243635</v>
      </c>
      <c r="M219" s="188" t="s">
        <v>587</v>
      </c>
      <c r="N219" s="194">
        <v>44230</v>
      </c>
      <c r="O219" s="1"/>
      <c r="P219" s="1"/>
      <c r="Q219" s="1"/>
      <c r="R219" s="6" t="s">
        <v>779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0">
        <v>135</v>
      </c>
      <c r="B220" s="209">
        <v>43285</v>
      </c>
      <c r="C220" s="209"/>
      <c r="D220" s="210" t="s">
        <v>55</v>
      </c>
      <c r="E220" s="211" t="s">
        <v>618</v>
      </c>
      <c r="F220" s="211">
        <f>127.5-5.53</f>
        <v>121.97</v>
      </c>
      <c r="G220" s="212"/>
      <c r="H220" s="212">
        <v>122.5</v>
      </c>
      <c r="I220" s="212">
        <v>170</v>
      </c>
      <c r="J220" s="213" t="s">
        <v>816</v>
      </c>
      <c r="K220" s="214">
        <f t="shared" si="47"/>
        <v>0.53000000000000114</v>
      </c>
      <c r="L220" s="215">
        <f t="shared" si="48"/>
        <v>4.3453308190538747E-3</v>
      </c>
      <c r="M220" s="211" t="s">
        <v>709</v>
      </c>
      <c r="N220" s="209">
        <v>44431</v>
      </c>
      <c r="O220" s="1"/>
      <c r="P220" s="1"/>
      <c r="Q220" s="1"/>
      <c r="R220" s="6" t="s">
        <v>775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136</v>
      </c>
      <c r="B221" s="230">
        <v>43294</v>
      </c>
      <c r="C221" s="230"/>
      <c r="D221" s="231" t="s">
        <v>363</v>
      </c>
      <c r="E221" s="232" t="s">
        <v>618</v>
      </c>
      <c r="F221" s="227">
        <v>46.5</v>
      </c>
      <c r="G221" s="232"/>
      <c r="H221" s="232">
        <v>17</v>
      </c>
      <c r="I221" s="233">
        <v>59</v>
      </c>
      <c r="J221" s="201" t="s">
        <v>788</v>
      </c>
      <c r="K221" s="202">
        <f t="shared" ref="K221:K229" si="49">H221-F221</f>
        <v>-29.5</v>
      </c>
      <c r="L221" s="203">
        <f t="shared" ref="L221:L229" si="50">K221/F221</f>
        <v>-0.63440860215053763</v>
      </c>
      <c r="M221" s="199" t="s">
        <v>599</v>
      </c>
      <c r="N221" s="196">
        <v>43887</v>
      </c>
      <c r="O221" s="1"/>
      <c r="P221" s="1"/>
      <c r="Q221" s="1"/>
      <c r="R221" s="6" t="s">
        <v>775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137</v>
      </c>
      <c r="B222" s="217">
        <v>43396</v>
      </c>
      <c r="C222" s="217"/>
      <c r="D222" s="218" t="s">
        <v>416</v>
      </c>
      <c r="E222" s="219" t="s">
        <v>618</v>
      </c>
      <c r="F222" s="219">
        <v>156.5</v>
      </c>
      <c r="G222" s="219"/>
      <c r="H222" s="219">
        <v>207.5</v>
      </c>
      <c r="I222" s="221">
        <v>191</v>
      </c>
      <c r="J222" s="191" t="s">
        <v>676</v>
      </c>
      <c r="K222" s="192">
        <f t="shared" si="49"/>
        <v>51</v>
      </c>
      <c r="L222" s="193">
        <f t="shared" si="50"/>
        <v>0.32587859424920129</v>
      </c>
      <c r="M222" s="188" t="s">
        <v>587</v>
      </c>
      <c r="N222" s="194">
        <v>44369</v>
      </c>
      <c r="O222" s="1"/>
      <c r="P222" s="1"/>
      <c r="Q222" s="1"/>
      <c r="R222" s="6" t="s">
        <v>775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138</v>
      </c>
      <c r="B223" s="217">
        <v>43439</v>
      </c>
      <c r="C223" s="217"/>
      <c r="D223" s="218" t="s">
        <v>325</v>
      </c>
      <c r="E223" s="219" t="s">
        <v>618</v>
      </c>
      <c r="F223" s="219">
        <v>259.5</v>
      </c>
      <c r="G223" s="219"/>
      <c r="H223" s="219">
        <v>320</v>
      </c>
      <c r="I223" s="221">
        <v>320</v>
      </c>
      <c r="J223" s="191" t="s">
        <v>676</v>
      </c>
      <c r="K223" s="192">
        <f t="shared" si="49"/>
        <v>60.5</v>
      </c>
      <c r="L223" s="193">
        <f t="shared" si="50"/>
        <v>0.23314065510597304</v>
      </c>
      <c r="M223" s="188" t="s">
        <v>587</v>
      </c>
      <c r="N223" s="194">
        <v>44323</v>
      </c>
      <c r="O223" s="1"/>
      <c r="P223" s="1"/>
      <c r="Q223" s="1"/>
      <c r="R223" s="6" t="s">
        <v>775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139</v>
      </c>
      <c r="B224" s="230">
        <v>43439</v>
      </c>
      <c r="C224" s="230"/>
      <c r="D224" s="231" t="s">
        <v>789</v>
      </c>
      <c r="E224" s="232" t="s">
        <v>618</v>
      </c>
      <c r="F224" s="232">
        <v>715</v>
      </c>
      <c r="G224" s="232"/>
      <c r="H224" s="232">
        <v>445</v>
      </c>
      <c r="I224" s="233">
        <v>840</v>
      </c>
      <c r="J224" s="201" t="s">
        <v>790</v>
      </c>
      <c r="K224" s="202">
        <f t="shared" si="49"/>
        <v>-270</v>
      </c>
      <c r="L224" s="203">
        <f t="shared" si="50"/>
        <v>-0.3776223776223776</v>
      </c>
      <c r="M224" s="199" t="s">
        <v>599</v>
      </c>
      <c r="N224" s="196">
        <v>43800</v>
      </c>
      <c r="O224" s="1"/>
      <c r="P224" s="1"/>
      <c r="Q224" s="1"/>
      <c r="R224" s="6" t="s">
        <v>775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140</v>
      </c>
      <c r="B225" s="217">
        <v>43469</v>
      </c>
      <c r="C225" s="217"/>
      <c r="D225" s="218" t="s">
        <v>157</v>
      </c>
      <c r="E225" s="219" t="s">
        <v>618</v>
      </c>
      <c r="F225" s="219">
        <v>875</v>
      </c>
      <c r="G225" s="219"/>
      <c r="H225" s="219">
        <v>1165</v>
      </c>
      <c r="I225" s="221">
        <v>1185</v>
      </c>
      <c r="J225" s="191" t="s">
        <v>791</v>
      </c>
      <c r="K225" s="192">
        <f t="shared" si="49"/>
        <v>290</v>
      </c>
      <c r="L225" s="193">
        <f t="shared" si="50"/>
        <v>0.33142857142857141</v>
      </c>
      <c r="M225" s="188" t="s">
        <v>587</v>
      </c>
      <c r="N225" s="194">
        <v>43847</v>
      </c>
      <c r="O225" s="1"/>
      <c r="P225" s="1"/>
      <c r="Q225" s="1"/>
      <c r="R225" s="6" t="s">
        <v>775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141</v>
      </c>
      <c r="B226" s="217">
        <v>43559</v>
      </c>
      <c r="C226" s="217"/>
      <c r="D226" s="218" t="s">
        <v>341</v>
      </c>
      <c r="E226" s="219" t="s">
        <v>618</v>
      </c>
      <c r="F226" s="219">
        <f>387-14.63</f>
        <v>372.37</v>
      </c>
      <c r="G226" s="219"/>
      <c r="H226" s="219">
        <v>490</v>
      </c>
      <c r="I226" s="221">
        <v>490</v>
      </c>
      <c r="J226" s="191" t="s">
        <v>676</v>
      </c>
      <c r="K226" s="192">
        <f t="shared" si="49"/>
        <v>117.63</v>
      </c>
      <c r="L226" s="193">
        <f t="shared" si="50"/>
        <v>0.31589548030185027</v>
      </c>
      <c r="M226" s="188" t="s">
        <v>587</v>
      </c>
      <c r="N226" s="194">
        <v>43850</v>
      </c>
      <c r="O226" s="1"/>
      <c r="P226" s="1"/>
      <c r="Q226" s="1"/>
      <c r="R226" s="6" t="s">
        <v>775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9">
        <v>142</v>
      </c>
      <c r="B227" s="230">
        <v>43578</v>
      </c>
      <c r="C227" s="230"/>
      <c r="D227" s="231" t="s">
        <v>792</v>
      </c>
      <c r="E227" s="232" t="s">
        <v>589</v>
      </c>
      <c r="F227" s="232">
        <v>220</v>
      </c>
      <c r="G227" s="232"/>
      <c r="H227" s="232">
        <v>127.5</v>
      </c>
      <c r="I227" s="233">
        <v>284</v>
      </c>
      <c r="J227" s="201" t="s">
        <v>793</v>
      </c>
      <c r="K227" s="202">
        <f t="shared" si="49"/>
        <v>-92.5</v>
      </c>
      <c r="L227" s="203">
        <f t="shared" si="50"/>
        <v>-0.42045454545454547</v>
      </c>
      <c r="M227" s="199" t="s">
        <v>599</v>
      </c>
      <c r="N227" s="196">
        <v>43896</v>
      </c>
      <c r="O227" s="1"/>
      <c r="P227" s="1"/>
      <c r="Q227" s="1"/>
      <c r="R227" s="6" t="s">
        <v>775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143</v>
      </c>
      <c r="B228" s="217">
        <v>43622</v>
      </c>
      <c r="C228" s="217"/>
      <c r="D228" s="218" t="s">
        <v>481</v>
      </c>
      <c r="E228" s="219" t="s">
        <v>589</v>
      </c>
      <c r="F228" s="219">
        <v>332.8</v>
      </c>
      <c r="G228" s="219"/>
      <c r="H228" s="219">
        <v>405</v>
      </c>
      <c r="I228" s="221">
        <v>419</v>
      </c>
      <c r="J228" s="191" t="s">
        <v>794</v>
      </c>
      <c r="K228" s="192">
        <f t="shared" si="49"/>
        <v>72.199999999999989</v>
      </c>
      <c r="L228" s="193">
        <f t="shared" si="50"/>
        <v>0.21694711538461534</v>
      </c>
      <c r="M228" s="188" t="s">
        <v>587</v>
      </c>
      <c r="N228" s="194">
        <v>43860</v>
      </c>
      <c r="O228" s="1"/>
      <c r="P228" s="1"/>
      <c r="Q228" s="1"/>
      <c r="R228" s="6" t="s">
        <v>779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0">
        <v>144</v>
      </c>
      <c r="B229" s="209">
        <v>43641</v>
      </c>
      <c r="C229" s="209"/>
      <c r="D229" s="210" t="s">
        <v>150</v>
      </c>
      <c r="E229" s="211" t="s">
        <v>618</v>
      </c>
      <c r="F229" s="211">
        <v>386</v>
      </c>
      <c r="G229" s="212"/>
      <c r="H229" s="212">
        <v>395</v>
      </c>
      <c r="I229" s="212">
        <v>452</v>
      </c>
      <c r="J229" s="213" t="s">
        <v>795</v>
      </c>
      <c r="K229" s="214">
        <f t="shared" si="49"/>
        <v>9</v>
      </c>
      <c r="L229" s="215">
        <f t="shared" si="50"/>
        <v>2.3316062176165803E-2</v>
      </c>
      <c r="M229" s="211" t="s">
        <v>709</v>
      </c>
      <c r="N229" s="209">
        <v>43868</v>
      </c>
      <c r="O229" s="1"/>
      <c r="P229" s="1"/>
      <c r="Q229" s="1"/>
      <c r="R229" s="6" t="s">
        <v>779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0">
        <v>145</v>
      </c>
      <c r="B230" s="209">
        <v>43707</v>
      </c>
      <c r="C230" s="209"/>
      <c r="D230" s="210" t="s">
        <v>130</v>
      </c>
      <c r="E230" s="211" t="s">
        <v>618</v>
      </c>
      <c r="F230" s="211">
        <v>137.5</v>
      </c>
      <c r="G230" s="212"/>
      <c r="H230" s="212">
        <v>138.5</v>
      </c>
      <c r="I230" s="212">
        <v>190</v>
      </c>
      <c r="J230" s="213" t="s">
        <v>815</v>
      </c>
      <c r="K230" s="214">
        <f>H230-F230</f>
        <v>1</v>
      </c>
      <c r="L230" s="215">
        <f>K230/F230</f>
        <v>7.2727272727272727E-3</v>
      </c>
      <c r="M230" s="211" t="s">
        <v>709</v>
      </c>
      <c r="N230" s="209">
        <v>44432</v>
      </c>
      <c r="O230" s="1"/>
      <c r="P230" s="1"/>
      <c r="Q230" s="1"/>
      <c r="R230" s="6" t="s">
        <v>775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146</v>
      </c>
      <c r="B231" s="217">
        <v>43731</v>
      </c>
      <c r="C231" s="217"/>
      <c r="D231" s="218" t="s">
        <v>428</v>
      </c>
      <c r="E231" s="219" t="s">
        <v>618</v>
      </c>
      <c r="F231" s="219">
        <v>235</v>
      </c>
      <c r="G231" s="219"/>
      <c r="H231" s="219">
        <v>295</v>
      </c>
      <c r="I231" s="221">
        <v>296</v>
      </c>
      <c r="J231" s="191" t="s">
        <v>796</v>
      </c>
      <c r="K231" s="192">
        <f t="shared" ref="K231:K237" si="51">H231-F231</f>
        <v>60</v>
      </c>
      <c r="L231" s="193">
        <f t="shared" ref="L231:L237" si="52">K231/F231</f>
        <v>0.25531914893617019</v>
      </c>
      <c r="M231" s="188" t="s">
        <v>587</v>
      </c>
      <c r="N231" s="194">
        <v>43844</v>
      </c>
      <c r="O231" s="1"/>
      <c r="P231" s="1"/>
      <c r="Q231" s="1"/>
      <c r="R231" s="6" t="s">
        <v>779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147</v>
      </c>
      <c r="B232" s="217">
        <v>43752</v>
      </c>
      <c r="C232" s="217"/>
      <c r="D232" s="218" t="s">
        <v>797</v>
      </c>
      <c r="E232" s="219" t="s">
        <v>618</v>
      </c>
      <c r="F232" s="219">
        <v>277.5</v>
      </c>
      <c r="G232" s="219"/>
      <c r="H232" s="219">
        <v>333</v>
      </c>
      <c r="I232" s="221">
        <v>333</v>
      </c>
      <c r="J232" s="191" t="s">
        <v>798</v>
      </c>
      <c r="K232" s="192">
        <f t="shared" si="51"/>
        <v>55.5</v>
      </c>
      <c r="L232" s="193">
        <f t="shared" si="52"/>
        <v>0.2</v>
      </c>
      <c r="M232" s="188" t="s">
        <v>587</v>
      </c>
      <c r="N232" s="194">
        <v>43846</v>
      </c>
      <c r="O232" s="1"/>
      <c r="P232" s="1"/>
      <c r="Q232" s="1"/>
      <c r="R232" s="6" t="s">
        <v>775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148</v>
      </c>
      <c r="B233" s="217">
        <v>43752</v>
      </c>
      <c r="C233" s="217"/>
      <c r="D233" s="218" t="s">
        <v>799</v>
      </c>
      <c r="E233" s="219" t="s">
        <v>618</v>
      </c>
      <c r="F233" s="219">
        <v>930</v>
      </c>
      <c r="G233" s="219"/>
      <c r="H233" s="219">
        <v>1165</v>
      </c>
      <c r="I233" s="221">
        <v>1200</v>
      </c>
      <c r="J233" s="191" t="s">
        <v>800</v>
      </c>
      <c r="K233" s="192">
        <f t="shared" si="51"/>
        <v>235</v>
      </c>
      <c r="L233" s="193">
        <f t="shared" si="52"/>
        <v>0.25268817204301075</v>
      </c>
      <c r="M233" s="188" t="s">
        <v>587</v>
      </c>
      <c r="N233" s="194">
        <v>43847</v>
      </c>
      <c r="O233" s="1"/>
      <c r="P233" s="1"/>
      <c r="Q233" s="1"/>
      <c r="R233" s="6" t="s">
        <v>779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149</v>
      </c>
      <c r="B234" s="217">
        <v>43753</v>
      </c>
      <c r="C234" s="217"/>
      <c r="D234" s="218" t="s">
        <v>801</v>
      </c>
      <c r="E234" s="219" t="s">
        <v>618</v>
      </c>
      <c r="F234" s="189">
        <v>111</v>
      </c>
      <c r="G234" s="219"/>
      <c r="H234" s="219">
        <v>141</v>
      </c>
      <c r="I234" s="221">
        <v>141</v>
      </c>
      <c r="J234" s="191" t="s">
        <v>602</v>
      </c>
      <c r="K234" s="192">
        <f t="shared" si="51"/>
        <v>30</v>
      </c>
      <c r="L234" s="193">
        <f t="shared" si="52"/>
        <v>0.27027027027027029</v>
      </c>
      <c r="M234" s="188" t="s">
        <v>587</v>
      </c>
      <c r="N234" s="194">
        <v>44328</v>
      </c>
      <c r="O234" s="1"/>
      <c r="P234" s="1"/>
      <c r="Q234" s="1"/>
      <c r="R234" s="6" t="s">
        <v>779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150</v>
      </c>
      <c r="B235" s="217">
        <v>43753</v>
      </c>
      <c r="C235" s="217"/>
      <c r="D235" s="218" t="s">
        <v>802</v>
      </c>
      <c r="E235" s="219" t="s">
        <v>618</v>
      </c>
      <c r="F235" s="189">
        <v>296</v>
      </c>
      <c r="G235" s="219"/>
      <c r="H235" s="219">
        <v>370</v>
      </c>
      <c r="I235" s="221">
        <v>370</v>
      </c>
      <c r="J235" s="191" t="s">
        <v>676</v>
      </c>
      <c r="K235" s="192">
        <f t="shared" si="51"/>
        <v>74</v>
      </c>
      <c r="L235" s="193">
        <f t="shared" si="52"/>
        <v>0.25</v>
      </c>
      <c r="M235" s="188" t="s">
        <v>587</v>
      </c>
      <c r="N235" s="194">
        <v>43853</v>
      </c>
      <c r="O235" s="1"/>
      <c r="P235" s="1"/>
      <c r="Q235" s="1"/>
      <c r="R235" s="6" t="s">
        <v>779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151</v>
      </c>
      <c r="B236" s="217">
        <v>43754</v>
      </c>
      <c r="C236" s="217"/>
      <c r="D236" s="218" t="s">
        <v>803</v>
      </c>
      <c r="E236" s="219" t="s">
        <v>618</v>
      </c>
      <c r="F236" s="189">
        <v>300</v>
      </c>
      <c r="G236" s="219"/>
      <c r="H236" s="219">
        <v>382.5</v>
      </c>
      <c r="I236" s="221">
        <v>344</v>
      </c>
      <c r="J236" s="191" t="s">
        <v>853</v>
      </c>
      <c r="K236" s="192">
        <f t="shared" si="51"/>
        <v>82.5</v>
      </c>
      <c r="L236" s="193">
        <f t="shared" si="52"/>
        <v>0.27500000000000002</v>
      </c>
      <c r="M236" s="188" t="s">
        <v>587</v>
      </c>
      <c r="N236" s="194">
        <v>44238</v>
      </c>
      <c r="O236" s="1"/>
      <c r="P236" s="1"/>
      <c r="Q236" s="1"/>
      <c r="R236" s="6" t="s">
        <v>779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152</v>
      </c>
      <c r="B237" s="217">
        <v>43832</v>
      </c>
      <c r="C237" s="217"/>
      <c r="D237" s="218" t="s">
        <v>804</v>
      </c>
      <c r="E237" s="219" t="s">
        <v>618</v>
      </c>
      <c r="F237" s="189">
        <v>495</v>
      </c>
      <c r="G237" s="219"/>
      <c r="H237" s="219">
        <v>595</v>
      </c>
      <c r="I237" s="221">
        <v>590</v>
      </c>
      <c r="J237" s="191" t="s">
        <v>852</v>
      </c>
      <c r="K237" s="192">
        <f t="shared" si="51"/>
        <v>100</v>
      </c>
      <c r="L237" s="193">
        <f t="shared" si="52"/>
        <v>0.20202020202020202</v>
      </c>
      <c r="M237" s="188" t="s">
        <v>587</v>
      </c>
      <c r="N237" s="194">
        <v>44589</v>
      </c>
      <c r="O237" s="1"/>
      <c r="P237" s="1"/>
      <c r="Q237" s="1"/>
      <c r="R237" s="6" t="s">
        <v>779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153</v>
      </c>
      <c r="B238" s="217">
        <v>43966</v>
      </c>
      <c r="C238" s="217"/>
      <c r="D238" s="218" t="s">
        <v>71</v>
      </c>
      <c r="E238" s="219" t="s">
        <v>618</v>
      </c>
      <c r="F238" s="189">
        <v>67.5</v>
      </c>
      <c r="G238" s="219"/>
      <c r="H238" s="219">
        <v>86</v>
      </c>
      <c r="I238" s="221">
        <v>86</v>
      </c>
      <c r="J238" s="191" t="s">
        <v>805</v>
      </c>
      <c r="K238" s="192">
        <f t="shared" ref="K238:K245" si="53">H238-F238</f>
        <v>18.5</v>
      </c>
      <c r="L238" s="193">
        <f t="shared" ref="L238:L245" si="54">K238/F238</f>
        <v>0.27407407407407408</v>
      </c>
      <c r="M238" s="188" t="s">
        <v>587</v>
      </c>
      <c r="N238" s="194">
        <v>44008</v>
      </c>
      <c r="O238" s="1"/>
      <c r="P238" s="1"/>
      <c r="Q238" s="1"/>
      <c r="R238" s="6" t="s">
        <v>779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154</v>
      </c>
      <c r="B239" s="217">
        <v>44035</v>
      </c>
      <c r="C239" s="217"/>
      <c r="D239" s="218" t="s">
        <v>480</v>
      </c>
      <c r="E239" s="219" t="s">
        <v>618</v>
      </c>
      <c r="F239" s="189">
        <v>231</v>
      </c>
      <c r="G239" s="219"/>
      <c r="H239" s="219">
        <v>281</v>
      </c>
      <c r="I239" s="221">
        <v>281</v>
      </c>
      <c r="J239" s="191" t="s">
        <v>676</v>
      </c>
      <c r="K239" s="192">
        <f t="shared" si="53"/>
        <v>50</v>
      </c>
      <c r="L239" s="193">
        <f t="shared" si="54"/>
        <v>0.21645021645021645</v>
      </c>
      <c r="M239" s="188" t="s">
        <v>587</v>
      </c>
      <c r="N239" s="194">
        <v>44358</v>
      </c>
      <c r="O239" s="1"/>
      <c r="P239" s="1"/>
      <c r="Q239" s="1"/>
      <c r="R239" s="6" t="s">
        <v>779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155</v>
      </c>
      <c r="B240" s="217">
        <v>44092</v>
      </c>
      <c r="C240" s="217"/>
      <c r="D240" s="218" t="s">
        <v>405</v>
      </c>
      <c r="E240" s="219" t="s">
        <v>618</v>
      </c>
      <c r="F240" s="219">
        <v>206</v>
      </c>
      <c r="G240" s="219"/>
      <c r="H240" s="219">
        <v>248</v>
      </c>
      <c r="I240" s="221">
        <v>248</v>
      </c>
      <c r="J240" s="191" t="s">
        <v>676</v>
      </c>
      <c r="K240" s="192">
        <f t="shared" si="53"/>
        <v>42</v>
      </c>
      <c r="L240" s="193">
        <f t="shared" si="54"/>
        <v>0.20388349514563106</v>
      </c>
      <c r="M240" s="188" t="s">
        <v>587</v>
      </c>
      <c r="N240" s="194">
        <v>44214</v>
      </c>
      <c r="O240" s="1"/>
      <c r="P240" s="1"/>
      <c r="Q240" s="1"/>
      <c r="R240" s="6" t="s">
        <v>779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156</v>
      </c>
      <c r="B241" s="217">
        <v>44140</v>
      </c>
      <c r="C241" s="217"/>
      <c r="D241" s="218" t="s">
        <v>405</v>
      </c>
      <c r="E241" s="219" t="s">
        <v>618</v>
      </c>
      <c r="F241" s="219">
        <v>182.5</v>
      </c>
      <c r="G241" s="219"/>
      <c r="H241" s="219">
        <v>248</v>
      </c>
      <c r="I241" s="221">
        <v>248</v>
      </c>
      <c r="J241" s="191" t="s">
        <v>676</v>
      </c>
      <c r="K241" s="192">
        <f t="shared" si="53"/>
        <v>65.5</v>
      </c>
      <c r="L241" s="193">
        <f t="shared" si="54"/>
        <v>0.35890410958904112</v>
      </c>
      <c r="M241" s="188" t="s">
        <v>587</v>
      </c>
      <c r="N241" s="194">
        <v>44214</v>
      </c>
      <c r="O241" s="1"/>
      <c r="P241" s="1"/>
      <c r="Q241" s="1"/>
      <c r="R241" s="6" t="s">
        <v>779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157</v>
      </c>
      <c r="B242" s="217">
        <v>44140</v>
      </c>
      <c r="C242" s="217"/>
      <c r="D242" s="218" t="s">
        <v>325</v>
      </c>
      <c r="E242" s="219" t="s">
        <v>618</v>
      </c>
      <c r="F242" s="219">
        <v>247.5</v>
      </c>
      <c r="G242" s="219"/>
      <c r="H242" s="219">
        <v>320</v>
      </c>
      <c r="I242" s="221">
        <v>320</v>
      </c>
      <c r="J242" s="191" t="s">
        <v>676</v>
      </c>
      <c r="K242" s="192">
        <f t="shared" si="53"/>
        <v>72.5</v>
      </c>
      <c r="L242" s="193">
        <f t="shared" si="54"/>
        <v>0.29292929292929293</v>
      </c>
      <c r="M242" s="188" t="s">
        <v>587</v>
      </c>
      <c r="N242" s="194">
        <v>44323</v>
      </c>
      <c r="O242" s="1"/>
      <c r="P242" s="1"/>
      <c r="Q242" s="1"/>
      <c r="R242" s="6" t="s">
        <v>779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158</v>
      </c>
      <c r="B243" s="217">
        <v>44140</v>
      </c>
      <c r="C243" s="217"/>
      <c r="D243" s="218" t="s">
        <v>271</v>
      </c>
      <c r="E243" s="219" t="s">
        <v>618</v>
      </c>
      <c r="F243" s="189">
        <v>925</v>
      </c>
      <c r="G243" s="219"/>
      <c r="H243" s="219">
        <v>1095</v>
      </c>
      <c r="I243" s="221">
        <v>1093</v>
      </c>
      <c r="J243" s="191" t="s">
        <v>806</v>
      </c>
      <c r="K243" s="192">
        <f t="shared" si="53"/>
        <v>170</v>
      </c>
      <c r="L243" s="193">
        <f t="shared" si="54"/>
        <v>0.18378378378378379</v>
      </c>
      <c r="M243" s="188" t="s">
        <v>587</v>
      </c>
      <c r="N243" s="194">
        <v>44201</v>
      </c>
      <c r="O243" s="1"/>
      <c r="P243" s="1"/>
      <c r="Q243" s="1"/>
      <c r="R243" s="6" t="s">
        <v>779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159</v>
      </c>
      <c r="B244" s="217">
        <v>44140</v>
      </c>
      <c r="C244" s="217"/>
      <c r="D244" s="218" t="s">
        <v>341</v>
      </c>
      <c r="E244" s="219" t="s">
        <v>618</v>
      </c>
      <c r="F244" s="189">
        <v>332.5</v>
      </c>
      <c r="G244" s="219"/>
      <c r="H244" s="219">
        <v>393</v>
      </c>
      <c r="I244" s="221">
        <v>406</v>
      </c>
      <c r="J244" s="191" t="s">
        <v>807</v>
      </c>
      <c r="K244" s="192">
        <f t="shared" si="53"/>
        <v>60.5</v>
      </c>
      <c r="L244" s="193">
        <f t="shared" si="54"/>
        <v>0.18195488721804512</v>
      </c>
      <c r="M244" s="188" t="s">
        <v>587</v>
      </c>
      <c r="N244" s="194">
        <v>44256</v>
      </c>
      <c r="O244" s="1"/>
      <c r="P244" s="1"/>
      <c r="Q244" s="1"/>
      <c r="R244" s="6" t="s">
        <v>779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160</v>
      </c>
      <c r="B245" s="217">
        <v>44141</v>
      </c>
      <c r="C245" s="217"/>
      <c r="D245" s="218" t="s">
        <v>480</v>
      </c>
      <c r="E245" s="219" t="s">
        <v>618</v>
      </c>
      <c r="F245" s="189">
        <v>231</v>
      </c>
      <c r="G245" s="219"/>
      <c r="H245" s="219">
        <v>281</v>
      </c>
      <c r="I245" s="221">
        <v>281</v>
      </c>
      <c r="J245" s="191" t="s">
        <v>676</v>
      </c>
      <c r="K245" s="192">
        <f t="shared" si="53"/>
        <v>50</v>
      </c>
      <c r="L245" s="193">
        <f t="shared" si="54"/>
        <v>0.21645021645021645</v>
      </c>
      <c r="M245" s="188" t="s">
        <v>587</v>
      </c>
      <c r="N245" s="194">
        <v>44358</v>
      </c>
      <c r="O245" s="1"/>
      <c r="P245" s="1"/>
      <c r="Q245" s="1"/>
      <c r="R245" s="6" t="s">
        <v>779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2">
        <v>161</v>
      </c>
      <c r="B246" s="235">
        <v>44187</v>
      </c>
      <c r="C246" s="235"/>
      <c r="D246" s="236" t="s">
        <v>453</v>
      </c>
      <c r="E246" s="53" t="s">
        <v>618</v>
      </c>
      <c r="F246" s="237" t="s">
        <v>808</v>
      </c>
      <c r="G246" s="53"/>
      <c r="H246" s="53"/>
      <c r="I246" s="238">
        <v>239</v>
      </c>
      <c r="J246" s="234" t="s">
        <v>590</v>
      </c>
      <c r="K246" s="234"/>
      <c r="L246" s="239"/>
      <c r="M246" s="240"/>
      <c r="N246" s="241"/>
      <c r="O246" s="1"/>
      <c r="P246" s="1"/>
      <c r="Q246" s="1"/>
      <c r="R246" s="6" t="s">
        <v>779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162</v>
      </c>
      <c r="B247" s="217">
        <v>44258</v>
      </c>
      <c r="C247" s="217"/>
      <c r="D247" s="218" t="s">
        <v>804</v>
      </c>
      <c r="E247" s="219" t="s">
        <v>618</v>
      </c>
      <c r="F247" s="189">
        <v>495</v>
      </c>
      <c r="G247" s="219"/>
      <c r="H247" s="219">
        <v>595</v>
      </c>
      <c r="I247" s="221">
        <v>590</v>
      </c>
      <c r="J247" s="191" t="s">
        <v>852</v>
      </c>
      <c r="K247" s="192">
        <f>H247-F247</f>
        <v>100</v>
      </c>
      <c r="L247" s="193">
        <f>K247/F247</f>
        <v>0.20202020202020202</v>
      </c>
      <c r="M247" s="188" t="s">
        <v>587</v>
      </c>
      <c r="N247" s="194">
        <v>44589</v>
      </c>
      <c r="O247" s="1"/>
      <c r="P247" s="1"/>
      <c r="R247" s="6" t="s">
        <v>779</v>
      </c>
    </row>
    <row r="248" spans="1:26" ht="12.75" customHeight="1">
      <c r="A248" s="216">
        <v>163</v>
      </c>
      <c r="B248" s="217">
        <v>44274</v>
      </c>
      <c r="C248" s="217"/>
      <c r="D248" s="218" t="s">
        <v>341</v>
      </c>
      <c r="E248" s="219" t="s">
        <v>618</v>
      </c>
      <c r="F248" s="189">
        <v>355</v>
      </c>
      <c r="G248" s="219"/>
      <c r="H248" s="219">
        <v>422.5</v>
      </c>
      <c r="I248" s="221">
        <v>420</v>
      </c>
      <c r="J248" s="191" t="s">
        <v>809</v>
      </c>
      <c r="K248" s="192">
        <f>H248-F248</f>
        <v>67.5</v>
      </c>
      <c r="L248" s="193">
        <f>K248/F248</f>
        <v>0.19014084507042253</v>
      </c>
      <c r="M248" s="188" t="s">
        <v>587</v>
      </c>
      <c r="N248" s="194">
        <v>44361</v>
      </c>
      <c r="O248" s="1"/>
      <c r="R248" s="243" t="s">
        <v>779</v>
      </c>
    </row>
    <row r="249" spans="1:26" ht="12.75" customHeight="1">
      <c r="A249" s="216">
        <v>164</v>
      </c>
      <c r="B249" s="217">
        <v>44295</v>
      </c>
      <c r="C249" s="217"/>
      <c r="D249" s="218" t="s">
        <v>810</v>
      </c>
      <c r="E249" s="219" t="s">
        <v>618</v>
      </c>
      <c r="F249" s="189">
        <v>555</v>
      </c>
      <c r="G249" s="219"/>
      <c r="H249" s="219">
        <v>663</v>
      </c>
      <c r="I249" s="221">
        <v>663</v>
      </c>
      <c r="J249" s="191" t="s">
        <v>811</v>
      </c>
      <c r="K249" s="192">
        <f>H249-F249</f>
        <v>108</v>
      </c>
      <c r="L249" s="193">
        <f>K249/F249</f>
        <v>0.19459459459459461</v>
      </c>
      <c r="M249" s="188" t="s">
        <v>587</v>
      </c>
      <c r="N249" s="194">
        <v>44321</v>
      </c>
      <c r="O249" s="1"/>
      <c r="P249" s="1"/>
      <c r="Q249" s="1"/>
      <c r="R249" s="243" t="s">
        <v>779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165</v>
      </c>
      <c r="B250" s="217">
        <v>44308</v>
      </c>
      <c r="C250" s="217"/>
      <c r="D250" s="218" t="s">
        <v>374</v>
      </c>
      <c r="E250" s="219" t="s">
        <v>618</v>
      </c>
      <c r="F250" s="189">
        <v>126.5</v>
      </c>
      <c r="G250" s="219"/>
      <c r="H250" s="219">
        <v>155</v>
      </c>
      <c r="I250" s="221">
        <v>155</v>
      </c>
      <c r="J250" s="191" t="s">
        <v>676</v>
      </c>
      <c r="K250" s="192">
        <f>H250-F250</f>
        <v>28.5</v>
      </c>
      <c r="L250" s="193">
        <f>K250/F250</f>
        <v>0.22529644268774704</v>
      </c>
      <c r="M250" s="188" t="s">
        <v>587</v>
      </c>
      <c r="N250" s="194">
        <v>44362</v>
      </c>
      <c r="O250" s="1"/>
      <c r="R250" s="243" t="s">
        <v>779</v>
      </c>
    </row>
    <row r="251" spans="1:26" ht="12.75" customHeight="1">
      <c r="A251" s="286">
        <v>166</v>
      </c>
      <c r="B251" s="287">
        <v>44368</v>
      </c>
      <c r="C251" s="287"/>
      <c r="D251" s="288" t="s">
        <v>392</v>
      </c>
      <c r="E251" s="289" t="s">
        <v>618</v>
      </c>
      <c r="F251" s="290">
        <v>287.5</v>
      </c>
      <c r="G251" s="289"/>
      <c r="H251" s="289">
        <v>245</v>
      </c>
      <c r="I251" s="291">
        <v>344</v>
      </c>
      <c r="J251" s="201" t="s">
        <v>847</v>
      </c>
      <c r="K251" s="202">
        <f>H251-F251</f>
        <v>-42.5</v>
      </c>
      <c r="L251" s="203">
        <f>K251/F251</f>
        <v>-0.14782608695652175</v>
      </c>
      <c r="M251" s="199" t="s">
        <v>599</v>
      </c>
      <c r="N251" s="196">
        <v>44508</v>
      </c>
      <c r="O251" s="1"/>
      <c r="R251" s="243" t="s">
        <v>779</v>
      </c>
    </row>
    <row r="252" spans="1:26" ht="12.75" customHeight="1">
      <c r="A252" s="242">
        <v>167</v>
      </c>
      <c r="B252" s="235">
        <v>44368</v>
      </c>
      <c r="C252" s="235"/>
      <c r="D252" s="236" t="s">
        <v>480</v>
      </c>
      <c r="E252" s="53" t="s">
        <v>618</v>
      </c>
      <c r="F252" s="237" t="s">
        <v>812</v>
      </c>
      <c r="G252" s="53"/>
      <c r="H252" s="53"/>
      <c r="I252" s="238">
        <v>320</v>
      </c>
      <c r="J252" s="234" t="s">
        <v>590</v>
      </c>
      <c r="K252" s="242"/>
      <c r="L252" s="235"/>
      <c r="M252" s="235"/>
      <c r="N252" s="236"/>
      <c r="O252" s="41"/>
      <c r="R252" s="243" t="s">
        <v>779</v>
      </c>
    </row>
    <row r="253" spans="1:26" ht="12.75" customHeight="1">
      <c r="A253" s="216">
        <v>168</v>
      </c>
      <c r="B253" s="217">
        <v>44406</v>
      </c>
      <c r="C253" s="217"/>
      <c r="D253" s="218" t="s">
        <v>374</v>
      </c>
      <c r="E253" s="219" t="s">
        <v>618</v>
      </c>
      <c r="F253" s="189">
        <v>162.5</v>
      </c>
      <c r="G253" s="219"/>
      <c r="H253" s="219">
        <v>200</v>
      </c>
      <c r="I253" s="221">
        <v>200</v>
      </c>
      <c r="J253" s="191" t="s">
        <v>676</v>
      </c>
      <c r="K253" s="192">
        <f>H253-F253</f>
        <v>37.5</v>
      </c>
      <c r="L253" s="193">
        <f>K253/F253</f>
        <v>0.23076923076923078</v>
      </c>
      <c r="M253" s="188" t="s">
        <v>587</v>
      </c>
      <c r="N253" s="194">
        <v>44571</v>
      </c>
      <c r="O253" s="1"/>
      <c r="R253" s="243" t="s">
        <v>779</v>
      </c>
    </row>
    <row r="254" spans="1:26" ht="12.75" customHeight="1">
      <c r="A254" s="216">
        <v>169</v>
      </c>
      <c r="B254" s="217">
        <v>44462</v>
      </c>
      <c r="C254" s="217"/>
      <c r="D254" s="218" t="s">
        <v>817</v>
      </c>
      <c r="E254" s="219" t="s">
        <v>618</v>
      </c>
      <c r="F254" s="189">
        <v>1235</v>
      </c>
      <c r="G254" s="219"/>
      <c r="H254" s="219">
        <v>1505</v>
      </c>
      <c r="I254" s="221">
        <v>1500</v>
      </c>
      <c r="J254" s="191" t="s">
        <v>676</v>
      </c>
      <c r="K254" s="192">
        <f>H254-F254</f>
        <v>270</v>
      </c>
      <c r="L254" s="193">
        <f>K254/F254</f>
        <v>0.21862348178137653</v>
      </c>
      <c r="M254" s="188" t="s">
        <v>587</v>
      </c>
      <c r="N254" s="194">
        <v>44564</v>
      </c>
      <c r="O254" s="1"/>
      <c r="R254" s="243" t="s">
        <v>779</v>
      </c>
    </row>
    <row r="255" spans="1:26" ht="12.75" customHeight="1">
      <c r="A255" s="258">
        <v>170</v>
      </c>
      <c r="B255" s="259">
        <v>44480</v>
      </c>
      <c r="C255" s="259"/>
      <c r="D255" s="260" t="s">
        <v>819</v>
      </c>
      <c r="E255" s="261" t="s">
        <v>618</v>
      </c>
      <c r="F255" s="262" t="s">
        <v>824</v>
      </c>
      <c r="G255" s="261"/>
      <c r="H255" s="261"/>
      <c r="I255" s="261">
        <v>145</v>
      </c>
      <c r="J255" s="263" t="s">
        <v>590</v>
      </c>
      <c r="K255" s="258"/>
      <c r="L255" s="259"/>
      <c r="M255" s="259"/>
      <c r="N255" s="260"/>
      <c r="O255" s="41"/>
      <c r="R255" s="243" t="s">
        <v>779</v>
      </c>
    </row>
    <row r="256" spans="1:26" ht="12.75" customHeight="1">
      <c r="A256" s="264">
        <v>171</v>
      </c>
      <c r="B256" s="265">
        <v>44481</v>
      </c>
      <c r="C256" s="265"/>
      <c r="D256" s="266" t="s">
        <v>260</v>
      </c>
      <c r="E256" s="267" t="s">
        <v>618</v>
      </c>
      <c r="F256" s="268" t="s">
        <v>821</v>
      </c>
      <c r="G256" s="267"/>
      <c r="H256" s="267"/>
      <c r="I256" s="267">
        <v>380</v>
      </c>
      <c r="J256" s="269" t="s">
        <v>590</v>
      </c>
      <c r="K256" s="264"/>
      <c r="L256" s="265"/>
      <c r="M256" s="265"/>
      <c r="N256" s="266"/>
      <c r="O256" s="41"/>
      <c r="R256" s="243" t="s">
        <v>779</v>
      </c>
    </row>
    <row r="257" spans="1:18" ht="12.75" customHeight="1">
      <c r="A257" s="264">
        <v>172</v>
      </c>
      <c r="B257" s="265">
        <v>44481</v>
      </c>
      <c r="C257" s="265"/>
      <c r="D257" s="266" t="s">
        <v>400</v>
      </c>
      <c r="E257" s="267" t="s">
        <v>618</v>
      </c>
      <c r="F257" s="268" t="s">
        <v>822</v>
      </c>
      <c r="G257" s="267"/>
      <c r="H257" s="267"/>
      <c r="I257" s="267">
        <v>56</v>
      </c>
      <c r="J257" s="269" t="s">
        <v>590</v>
      </c>
      <c r="K257" s="264"/>
      <c r="L257" s="265"/>
      <c r="M257" s="265"/>
      <c r="N257" s="266"/>
      <c r="O257" s="41"/>
      <c r="R257" s="243"/>
    </row>
    <row r="258" spans="1:18" ht="12.75" customHeight="1">
      <c r="A258" s="216">
        <v>173</v>
      </c>
      <c r="B258" s="217">
        <v>44551</v>
      </c>
      <c r="C258" s="217"/>
      <c r="D258" s="218" t="s">
        <v>118</v>
      </c>
      <c r="E258" s="219" t="s">
        <v>618</v>
      </c>
      <c r="F258" s="189">
        <v>2300</v>
      </c>
      <c r="G258" s="219"/>
      <c r="H258" s="219">
        <f>(2820+2200)/2</f>
        <v>2510</v>
      </c>
      <c r="I258" s="221">
        <v>3000</v>
      </c>
      <c r="J258" s="191" t="s">
        <v>864</v>
      </c>
      <c r="K258" s="192">
        <f>H258-F258</f>
        <v>210</v>
      </c>
      <c r="L258" s="193">
        <f>K258/F258</f>
        <v>9.1304347826086957E-2</v>
      </c>
      <c r="M258" s="188" t="s">
        <v>587</v>
      </c>
      <c r="N258" s="194">
        <v>44649</v>
      </c>
      <c r="O258" s="1"/>
      <c r="R258" s="243"/>
    </row>
    <row r="259" spans="1:18" ht="12.75" customHeight="1">
      <c r="A259" s="270">
        <v>174</v>
      </c>
      <c r="B259" s="265">
        <v>44606</v>
      </c>
      <c r="C259" s="270"/>
      <c r="D259" s="270" t="s">
        <v>426</v>
      </c>
      <c r="E259" s="267" t="s">
        <v>618</v>
      </c>
      <c r="F259" s="267" t="s">
        <v>855</v>
      </c>
      <c r="G259" s="267"/>
      <c r="H259" s="267"/>
      <c r="I259" s="267">
        <v>764</v>
      </c>
      <c r="J259" s="267" t="s">
        <v>590</v>
      </c>
      <c r="K259" s="267"/>
      <c r="L259" s="267"/>
      <c r="M259" s="267"/>
      <c r="N259" s="270"/>
      <c r="O259" s="41"/>
      <c r="R259" s="243"/>
    </row>
    <row r="260" spans="1:18" ht="12.75" customHeight="1">
      <c r="A260" s="270">
        <v>175</v>
      </c>
      <c r="B260" s="265">
        <v>44613</v>
      </c>
      <c r="C260" s="270"/>
      <c r="D260" s="270" t="s">
        <v>817</v>
      </c>
      <c r="E260" s="267" t="s">
        <v>618</v>
      </c>
      <c r="F260" s="267" t="s">
        <v>856</v>
      </c>
      <c r="G260" s="267"/>
      <c r="H260" s="267"/>
      <c r="I260" s="267">
        <v>1510</v>
      </c>
      <c r="J260" s="267" t="s">
        <v>590</v>
      </c>
      <c r="K260" s="267"/>
      <c r="L260" s="267"/>
      <c r="M260" s="267"/>
      <c r="N260" s="270"/>
      <c r="O260" s="41"/>
      <c r="R260" s="243"/>
    </row>
    <row r="261" spans="1:18" ht="12.75" customHeight="1">
      <c r="A261">
        <v>176</v>
      </c>
      <c r="B261" s="265">
        <v>44670</v>
      </c>
      <c r="C261" s="265"/>
      <c r="D261" s="270" t="s">
        <v>551</v>
      </c>
      <c r="E261" s="373" t="s">
        <v>618</v>
      </c>
      <c r="F261" s="267" t="s">
        <v>876</v>
      </c>
      <c r="G261" s="267"/>
      <c r="H261" s="267"/>
      <c r="I261" s="267">
        <v>553</v>
      </c>
      <c r="J261" s="267" t="s">
        <v>590</v>
      </c>
      <c r="K261" s="267"/>
      <c r="L261" s="267"/>
      <c r="M261" s="267"/>
      <c r="N261" s="267"/>
      <c r="O261" s="41"/>
      <c r="R261" s="243"/>
    </row>
    <row r="262" spans="1:18" ht="12.75" customHeight="1">
      <c r="A262" s="242"/>
      <c r="F262" s="56"/>
      <c r="G262" s="56"/>
      <c r="H262" s="56"/>
      <c r="I262" s="56"/>
      <c r="J262" s="41"/>
      <c r="K262" s="56"/>
      <c r="L262" s="56"/>
      <c r="M262" s="56"/>
      <c r="O262" s="41"/>
      <c r="R262" s="243"/>
    </row>
    <row r="263" spans="1:18" ht="12.75" customHeight="1"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B265" s="244" t="s">
        <v>813</v>
      </c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A272" s="245"/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1:18" ht="12.75" customHeight="1">
      <c r="A273" s="245"/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1:18" ht="12.75" customHeight="1">
      <c r="A274" s="53"/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1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</sheetData>
  <autoFilter ref="R1:R270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2022-05-09T02:41:09Z</dcterms:modified>
</cp:coreProperties>
</file>